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12 December 2019/"/>
    </mc:Choice>
  </mc:AlternateContent>
  <xr:revisionPtr revIDLastSave="0" documentId="13_ncr:1_{873531B7-4DE1-844A-B075-D0E851DF18AA}" xr6:coauthVersionLast="45" xr6:coauthVersionMax="45" xr10:uidLastSave="{00000000-0000-0000-0000-000000000000}"/>
  <bookViews>
    <workbookView xWindow="4200" yWindow="520" windowWidth="32180" windowHeight="1972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1">Monthly!$A$2:$AC$32</definedName>
    <definedName name="_xlnm.Print_Area" localSheetId="2">Weekdays!$A$35:$AD$63</definedName>
    <definedName name="_xlnm.Print_Titles" localSheetId="2">Weekdays!$A:$A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3" i="9" l="1"/>
  <c r="AC64" i="9"/>
  <c r="B65" i="5"/>
  <c r="B30" i="9"/>
  <c r="AB30" i="9"/>
  <c r="AB31" i="9"/>
  <c r="AC929" i="1"/>
  <c r="AC930" i="1"/>
  <c r="AC931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7" i="9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L7" i="5"/>
  <c r="L7" i="10"/>
  <c r="S7" i="5"/>
  <c r="S7" i="10"/>
  <c r="AC18" i="9"/>
  <c r="AC24" i="9"/>
  <c r="AB13" i="9"/>
  <c r="AB17" i="9"/>
  <c r="AB21" i="9"/>
  <c r="AB25" i="9"/>
  <c r="AC29" i="1"/>
  <c r="AC30" i="1"/>
  <c r="AC31" i="1"/>
  <c r="AB29" i="1"/>
  <c r="AB30" i="1"/>
  <c r="AB31" i="1"/>
  <c r="AC61" i="1"/>
  <c r="AB61" i="1"/>
  <c r="AB250" i="1"/>
  <c r="CJ23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BJ257" i="1"/>
  <c r="C281" i="1"/>
  <c r="BK258" i="1"/>
  <c r="D281" i="1"/>
  <c r="E281" i="1"/>
  <c r="F281" i="1"/>
  <c r="BN257" i="1"/>
  <c r="G281" i="1"/>
  <c r="BO266" i="1"/>
  <c r="H281" i="1"/>
  <c r="I281" i="1"/>
  <c r="J281" i="1"/>
  <c r="BR259" i="1"/>
  <c r="K281" i="1"/>
  <c r="BS261" i="1"/>
  <c r="L281" i="1"/>
  <c r="M281" i="1"/>
  <c r="N281" i="1"/>
  <c r="BV260" i="1"/>
  <c r="O281" i="1"/>
  <c r="P281" i="1"/>
  <c r="Q281" i="1"/>
  <c r="R281" i="1"/>
  <c r="BZ260" i="1"/>
  <c r="S281" i="1"/>
  <c r="T281" i="1"/>
  <c r="U281" i="1"/>
  <c r="V281" i="1"/>
  <c r="CD259" i="1"/>
  <c r="W281" i="1"/>
  <c r="X281" i="1"/>
  <c r="Y281" i="1"/>
  <c r="Z281" i="1"/>
  <c r="CH259" i="1"/>
  <c r="AA281" i="1"/>
  <c r="CI261" i="1"/>
  <c r="C7" i="5"/>
  <c r="D7" i="5"/>
  <c r="E7" i="5"/>
  <c r="F7" i="5"/>
  <c r="G7" i="5"/>
  <c r="H7" i="5"/>
  <c r="I7" i="5"/>
  <c r="I7" i="10"/>
  <c r="J7" i="5"/>
  <c r="K7" i="5"/>
  <c r="M7" i="5"/>
  <c r="M7" i="10"/>
  <c r="N7" i="5"/>
  <c r="O7" i="5"/>
  <c r="O7" i="10"/>
  <c r="P7" i="5"/>
  <c r="Q7" i="5"/>
  <c r="Q7" i="10"/>
  <c r="R7" i="5"/>
  <c r="R7" i="10"/>
  <c r="T7" i="5"/>
  <c r="U7" i="5"/>
  <c r="U7" i="10"/>
  <c r="V7" i="5"/>
  <c r="W7" i="5"/>
  <c r="W7" i="10"/>
  <c r="X7" i="5"/>
  <c r="Y7" i="5"/>
  <c r="Y7" i="10"/>
  <c r="Z7" i="5"/>
  <c r="AA7" i="5"/>
  <c r="C8" i="5"/>
  <c r="D8" i="5"/>
  <c r="E8" i="5"/>
  <c r="F8" i="5"/>
  <c r="F8" i="10"/>
  <c r="G8" i="5"/>
  <c r="H8" i="5"/>
  <c r="H8" i="10"/>
  <c r="I8" i="5"/>
  <c r="J8" i="5"/>
  <c r="J8" i="10"/>
  <c r="K8" i="5"/>
  <c r="L8" i="5"/>
  <c r="L8" i="10"/>
  <c r="M8" i="5"/>
  <c r="M8" i="10"/>
  <c r="N8" i="5"/>
  <c r="O8" i="5"/>
  <c r="P8" i="5"/>
  <c r="P8" i="10"/>
  <c r="Q8" i="5"/>
  <c r="R8" i="5"/>
  <c r="S8" i="5"/>
  <c r="T8" i="5"/>
  <c r="U8" i="5"/>
  <c r="V8" i="5"/>
  <c r="V8" i="10"/>
  <c r="W8" i="5"/>
  <c r="X8" i="5"/>
  <c r="X8" i="10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W9" i="10"/>
  <c r="BA7" i="10"/>
  <c r="X9" i="5"/>
  <c r="Y9" i="5"/>
  <c r="Z9" i="5"/>
  <c r="AA9" i="5"/>
  <c r="AA9" i="10"/>
  <c r="BE7" i="10"/>
  <c r="C10" i="5"/>
  <c r="D10" i="5"/>
  <c r="D10" i="10"/>
  <c r="E10" i="5"/>
  <c r="F10" i="5"/>
  <c r="G10" i="5"/>
  <c r="H10" i="5"/>
  <c r="H10" i="10"/>
  <c r="AL8" i="10"/>
  <c r="I10" i="5"/>
  <c r="J10" i="5"/>
  <c r="K10" i="5"/>
  <c r="L10" i="5"/>
  <c r="M10" i="5"/>
  <c r="N10" i="5"/>
  <c r="O10" i="5"/>
  <c r="P10" i="5"/>
  <c r="P10" i="10"/>
  <c r="Q10" i="5"/>
  <c r="R10" i="5"/>
  <c r="S10" i="5"/>
  <c r="T10" i="5"/>
  <c r="T10" i="10"/>
  <c r="U10" i="5"/>
  <c r="V10" i="5"/>
  <c r="W10" i="5"/>
  <c r="X10" i="5"/>
  <c r="X10" i="10"/>
  <c r="Y10" i="5"/>
  <c r="Z10" i="5"/>
  <c r="AA10" i="5"/>
  <c r="C11" i="5"/>
  <c r="D11" i="5"/>
  <c r="E11" i="5"/>
  <c r="F11" i="5"/>
  <c r="F11" i="10"/>
  <c r="AJ9" i="10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U11" i="10"/>
  <c r="V11" i="5"/>
  <c r="V11" i="10"/>
  <c r="AZ9" i="10"/>
  <c r="W11" i="5"/>
  <c r="X11" i="5"/>
  <c r="Y11" i="5"/>
  <c r="Z11" i="5"/>
  <c r="AA11" i="5"/>
  <c r="C12" i="5"/>
  <c r="D12" i="5"/>
  <c r="E12" i="5"/>
  <c r="F12" i="5"/>
  <c r="G12" i="5"/>
  <c r="H12" i="5"/>
  <c r="H12" i="10"/>
  <c r="AL10" i="10"/>
  <c r="I12" i="5"/>
  <c r="J12" i="5"/>
  <c r="K12" i="5"/>
  <c r="L12" i="5"/>
  <c r="M12" i="5"/>
  <c r="M12" i="10"/>
  <c r="AQ10" i="10"/>
  <c r="N12" i="5"/>
  <c r="O12" i="5"/>
  <c r="P12" i="5"/>
  <c r="Q12" i="5"/>
  <c r="Q12" i="10"/>
  <c r="AU10" i="10"/>
  <c r="R12" i="5"/>
  <c r="S12" i="5"/>
  <c r="T12" i="5"/>
  <c r="T12" i="10"/>
  <c r="AX10" i="10"/>
  <c r="U12" i="5"/>
  <c r="V12" i="5"/>
  <c r="W12" i="5"/>
  <c r="X12" i="5"/>
  <c r="X12" i="10"/>
  <c r="BB10" i="10"/>
  <c r="Y12" i="5"/>
  <c r="Z12" i="5"/>
  <c r="AA12" i="5"/>
  <c r="C13" i="5"/>
  <c r="D13" i="5"/>
  <c r="E13" i="5"/>
  <c r="F13" i="5"/>
  <c r="G13" i="5"/>
  <c r="H13" i="5"/>
  <c r="H13" i="10"/>
  <c r="AL11" i="10"/>
  <c r="I13" i="5"/>
  <c r="J13" i="5"/>
  <c r="K13" i="5"/>
  <c r="K13" i="10"/>
  <c r="L13" i="5"/>
  <c r="M13" i="5"/>
  <c r="N13" i="5"/>
  <c r="O13" i="5"/>
  <c r="O13" i="10"/>
  <c r="P13" i="5"/>
  <c r="Q13" i="5"/>
  <c r="R13" i="5"/>
  <c r="S13" i="5"/>
  <c r="T13" i="5"/>
  <c r="U13" i="5"/>
  <c r="V13" i="5"/>
  <c r="W13" i="5"/>
  <c r="X13" i="5"/>
  <c r="X13" i="10"/>
  <c r="BB11" i="10"/>
  <c r="Y13" i="5"/>
  <c r="Z13" i="5"/>
  <c r="AA13" i="5"/>
  <c r="C14" i="5"/>
  <c r="D14" i="5"/>
  <c r="E14" i="5"/>
  <c r="F14" i="5"/>
  <c r="F14" i="10"/>
  <c r="G14" i="5"/>
  <c r="H14" i="5"/>
  <c r="I14" i="5"/>
  <c r="J14" i="5"/>
  <c r="J14" i="10"/>
  <c r="K14" i="5"/>
  <c r="L14" i="5"/>
  <c r="M14" i="5"/>
  <c r="N14" i="5"/>
  <c r="O14" i="5"/>
  <c r="O14" i="10"/>
  <c r="P14" i="5"/>
  <c r="P14" i="10"/>
  <c r="Q14" i="5"/>
  <c r="R14" i="5"/>
  <c r="S14" i="5"/>
  <c r="T14" i="5"/>
  <c r="U14" i="5"/>
  <c r="V14" i="5"/>
  <c r="V14" i="10"/>
  <c r="W14" i="5"/>
  <c r="X14" i="5"/>
  <c r="Y14" i="5"/>
  <c r="Z14" i="5"/>
  <c r="Z14" i="10"/>
  <c r="AA14" i="5"/>
  <c r="C15" i="5"/>
  <c r="D15" i="5"/>
  <c r="E15" i="5"/>
  <c r="F15" i="5"/>
  <c r="F15" i="10"/>
  <c r="G15" i="5"/>
  <c r="H15" i="5"/>
  <c r="I15" i="5"/>
  <c r="I15" i="10"/>
  <c r="J15" i="5"/>
  <c r="K15" i="5"/>
  <c r="L15" i="5"/>
  <c r="M15" i="5"/>
  <c r="N15" i="5"/>
  <c r="O15" i="5"/>
  <c r="P15" i="5"/>
  <c r="Q15" i="5"/>
  <c r="R15" i="5"/>
  <c r="S15" i="5"/>
  <c r="T15" i="5"/>
  <c r="U15" i="5"/>
  <c r="U15" i="10"/>
  <c r="V15" i="5"/>
  <c r="V15" i="10"/>
  <c r="W15" i="5"/>
  <c r="X15" i="5"/>
  <c r="Y15" i="5"/>
  <c r="Z15" i="5"/>
  <c r="Z15" i="10"/>
  <c r="AA15" i="5"/>
  <c r="C16" i="5"/>
  <c r="D16" i="5"/>
  <c r="E16" i="5"/>
  <c r="F16" i="5"/>
  <c r="G16" i="5"/>
  <c r="H16" i="5"/>
  <c r="H16" i="10"/>
  <c r="I16" i="5"/>
  <c r="J16" i="5"/>
  <c r="K16" i="5"/>
  <c r="L16" i="5"/>
  <c r="M16" i="5"/>
  <c r="M16" i="10"/>
  <c r="N16" i="5"/>
  <c r="O16" i="5"/>
  <c r="P16" i="5"/>
  <c r="Q16" i="5"/>
  <c r="Q17" i="5"/>
  <c r="Q18" i="5"/>
  <c r="Q19" i="5"/>
  <c r="Q20" i="5"/>
  <c r="Q21" i="5"/>
  <c r="Q22" i="5"/>
  <c r="Q23" i="5"/>
  <c r="Q24" i="5"/>
  <c r="Q25" i="5"/>
  <c r="Q26" i="5"/>
  <c r="Q27" i="5"/>
  <c r="Q31" i="5"/>
  <c r="R16" i="5"/>
  <c r="S16" i="5"/>
  <c r="T16" i="5"/>
  <c r="T16" i="10"/>
  <c r="U16" i="5"/>
  <c r="U16" i="10"/>
  <c r="V16" i="5"/>
  <c r="W16" i="5"/>
  <c r="X16" i="5"/>
  <c r="X16" i="10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O17" i="10"/>
  <c r="P17" i="5"/>
  <c r="P17" i="10"/>
  <c r="R17" i="5"/>
  <c r="S17" i="5"/>
  <c r="S17" i="10"/>
  <c r="T17" i="5"/>
  <c r="T17" i="10"/>
  <c r="U17" i="5"/>
  <c r="V17" i="5"/>
  <c r="W17" i="5"/>
  <c r="X17" i="5"/>
  <c r="Y17" i="5"/>
  <c r="Z17" i="5"/>
  <c r="AA17" i="5"/>
  <c r="AA17" i="10"/>
  <c r="C18" i="5"/>
  <c r="C18" i="10"/>
  <c r="D18" i="5"/>
  <c r="E18" i="5"/>
  <c r="F18" i="5"/>
  <c r="F18" i="10"/>
  <c r="G18" i="5"/>
  <c r="G19" i="5"/>
  <c r="G20" i="5"/>
  <c r="G21" i="5"/>
  <c r="G22" i="5"/>
  <c r="G23" i="5"/>
  <c r="G24" i="5"/>
  <c r="G25" i="5"/>
  <c r="G26" i="5"/>
  <c r="G27" i="5"/>
  <c r="G28" i="5"/>
  <c r="G29" i="5"/>
  <c r="H18" i="5"/>
  <c r="I18" i="5"/>
  <c r="J18" i="5"/>
  <c r="J18" i="10"/>
  <c r="K18" i="5"/>
  <c r="K19" i="5"/>
  <c r="K20" i="5"/>
  <c r="K21" i="5"/>
  <c r="K22" i="5"/>
  <c r="K23" i="5"/>
  <c r="K24" i="5"/>
  <c r="K25" i="5"/>
  <c r="K26" i="5"/>
  <c r="K27" i="5"/>
  <c r="K28" i="5"/>
  <c r="K29" i="5"/>
  <c r="L18" i="5"/>
  <c r="L18" i="10"/>
  <c r="M18" i="5"/>
  <c r="N18" i="5"/>
  <c r="O18" i="5"/>
  <c r="O18" i="10"/>
  <c r="P18" i="5"/>
  <c r="R18" i="5"/>
  <c r="R18" i="10"/>
  <c r="S18" i="5"/>
  <c r="S18" i="10"/>
  <c r="T18" i="5"/>
  <c r="U18" i="5"/>
  <c r="V18" i="5"/>
  <c r="V18" i="10"/>
  <c r="W18" i="5"/>
  <c r="W18" i="10"/>
  <c r="X18" i="5"/>
  <c r="Y18" i="5"/>
  <c r="Z18" i="5"/>
  <c r="Z18" i="10"/>
  <c r="AA18" i="5"/>
  <c r="C19" i="5"/>
  <c r="D19" i="5"/>
  <c r="E19" i="5"/>
  <c r="F19" i="5"/>
  <c r="H19" i="5"/>
  <c r="I19" i="5"/>
  <c r="I19" i="10"/>
  <c r="J19" i="5"/>
  <c r="L19" i="5"/>
  <c r="M19" i="5"/>
  <c r="M19" i="10"/>
  <c r="N19" i="5"/>
  <c r="N19" i="10"/>
  <c r="O19" i="5"/>
  <c r="P19" i="5"/>
  <c r="Q19" i="10"/>
  <c r="R19" i="5"/>
  <c r="R19" i="10"/>
  <c r="S19" i="5"/>
  <c r="T19" i="5"/>
  <c r="U19" i="5"/>
  <c r="U19" i="10"/>
  <c r="V19" i="5"/>
  <c r="V19" i="10"/>
  <c r="W19" i="5"/>
  <c r="X19" i="5"/>
  <c r="Y19" i="5"/>
  <c r="Z19" i="5"/>
  <c r="Z19" i="10"/>
  <c r="AA19" i="5"/>
  <c r="C20" i="5"/>
  <c r="D20" i="5"/>
  <c r="E20" i="5"/>
  <c r="E20" i="10"/>
  <c r="F20" i="5"/>
  <c r="H20" i="5"/>
  <c r="I20" i="5"/>
  <c r="I20" i="10"/>
  <c r="J20" i="5"/>
  <c r="L20" i="5"/>
  <c r="M20" i="5"/>
  <c r="M20" i="10"/>
  <c r="N20" i="5"/>
  <c r="O20" i="5"/>
  <c r="P20" i="5"/>
  <c r="P20" i="10"/>
  <c r="R20" i="5"/>
  <c r="S20" i="5"/>
  <c r="T20" i="5"/>
  <c r="T20" i="10"/>
  <c r="U20" i="5"/>
  <c r="U20" i="10"/>
  <c r="V20" i="5"/>
  <c r="W20" i="5"/>
  <c r="X20" i="5"/>
  <c r="X20" i="10"/>
  <c r="Y20" i="5"/>
  <c r="Y20" i="10"/>
  <c r="Z20" i="5"/>
  <c r="AA20" i="5"/>
  <c r="C21" i="5"/>
  <c r="D21" i="5"/>
  <c r="E21" i="5"/>
  <c r="F21" i="5"/>
  <c r="H21" i="5"/>
  <c r="H21" i="10"/>
  <c r="I21" i="5"/>
  <c r="J21" i="5"/>
  <c r="K21" i="10"/>
  <c r="L21" i="5"/>
  <c r="L21" i="10"/>
  <c r="M21" i="5"/>
  <c r="N21" i="5"/>
  <c r="O21" i="5"/>
  <c r="O21" i="10"/>
  <c r="P21" i="5"/>
  <c r="P21" i="10"/>
  <c r="R21" i="5"/>
  <c r="S21" i="5"/>
  <c r="T21" i="5"/>
  <c r="T21" i="10"/>
  <c r="U21" i="5"/>
  <c r="V21" i="5"/>
  <c r="W21" i="5"/>
  <c r="X21" i="5"/>
  <c r="Y21" i="5"/>
  <c r="Z21" i="5"/>
  <c r="AA21" i="5"/>
  <c r="C22" i="5"/>
  <c r="E22" i="5"/>
  <c r="I22" i="5"/>
  <c r="M22" i="5"/>
  <c r="O22" i="5"/>
  <c r="S22" i="5"/>
  <c r="U22" i="5"/>
  <c r="W22" i="5"/>
  <c r="Y22" i="5"/>
  <c r="AA22" i="5"/>
  <c r="AC22" i="5"/>
  <c r="D22" i="5"/>
  <c r="F22" i="5"/>
  <c r="F22" i="10"/>
  <c r="G22" i="10"/>
  <c r="H22" i="5"/>
  <c r="J22" i="5"/>
  <c r="J22" i="10"/>
  <c r="K22" i="10"/>
  <c r="L22" i="5"/>
  <c r="N22" i="5"/>
  <c r="N22" i="10"/>
  <c r="O22" i="10"/>
  <c r="P22" i="5"/>
  <c r="R22" i="5"/>
  <c r="S22" i="10"/>
  <c r="T22" i="5"/>
  <c r="V22" i="5"/>
  <c r="V22" i="10"/>
  <c r="W22" i="10"/>
  <c r="X22" i="5"/>
  <c r="Z22" i="5"/>
  <c r="Z22" i="10"/>
  <c r="C23" i="5"/>
  <c r="D23" i="5"/>
  <c r="E23" i="5"/>
  <c r="E23" i="10"/>
  <c r="F23" i="5"/>
  <c r="F23" i="10"/>
  <c r="H23" i="5"/>
  <c r="I23" i="5"/>
  <c r="J23" i="5"/>
  <c r="J23" i="10"/>
  <c r="L23" i="5"/>
  <c r="M23" i="5"/>
  <c r="M23" i="10"/>
  <c r="N23" i="5"/>
  <c r="N23" i="10"/>
  <c r="O23" i="5"/>
  <c r="P23" i="5"/>
  <c r="R23" i="5"/>
  <c r="R23" i="10"/>
  <c r="S23" i="5"/>
  <c r="S23" i="10"/>
  <c r="T23" i="5"/>
  <c r="U23" i="5"/>
  <c r="U23" i="10"/>
  <c r="V23" i="5"/>
  <c r="V23" i="10"/>
  <c r="W23" i="5"/>
  <c r="X23" i="5"/>
  <c r="Y23" i="5"/>
  <c r="Y23" i="10"/>
  <c r="Z23" i="5"/>
  <c r="Z23" i="10"/>
  <c r="AA23" i="5"/>
  <c r="C24" i="5"/>
  <c r="D24" i="5"/>
  <c r="E24" i="5"/>
  <c r="E24" i="10"/>
  <c r="F24" i="5"/>
  <c r="H24" i="5"/>
  <c r="H24" i="10"/>
  <c r="I24" i="5"/>
  <c r="I24" i="10"/>
  <c r="J24" i="5"/>
  <c r="L24" i="5"/>
  <c r="M24" i="5"/>
  <c r="N24" i="5"/>
  <c r="O24" i="5"/>
  <c r="P24" i="5"/>
  <c r="P24" i="10"/>
  <c r="Q24" i="10"/>
  <c r="R24" i="5"/>
  <c r="S24" i="5"/>
  <c r="U24" i="5"/>
  <c r="W24" i="5"/>
  <c r="Y24" i="5"/>
  <c r="AA24" i="5"/>
  <c r="AC24" i="5"/>
  <c r="T24" i="5"/>
  <c r="T24" i="10"/>
  <c r="U24" i="10"/>
  <c r="V24" i="5"/>
  <c r="X24" i="5"/>
  <c r="Y24" i="10"/>
  <c r="Z24" i="5"/>
  <c r="C25" i="5"/>
  <c r="C25" i="10"/>
  <c r="D25" i="5"/>
  <c r="D25" i="10"/>
  <c r="E25" i="5"/>
  <c r="F25" i="5"/>
  <c r="H25" i="5"/>
  <c r="H25" i="10"/>
  <c r="I25" i="5"/>
  <c r="J25" i="5"/>
  <c r="L25" i="5"/>
  <c r="L25" i="10"/>
  <c r="M25" i="5"/>
  <c r="N25" i="5"/>
  <c r="O25" i="5"/>
  <c r="O25" i="10"/>
  <c r="P25" i="5"/>
  <c r="P25" i="10"/>
  <c r="R25" i="5"/>
  <c r="S25" i="5"/>
  <c r="S25" i="10"/>
  <c r="T25" i="5"/>
  <c r="U25" i="5"/>
  <c r="V25" i="5"/>
  <c r="W25" i="5"/>
  <c r="X25" i="5"/>
  <c r="X25" i="10"/>
  <c r="Y25" i="5"/>
  <c r="Z25" i="5"/>
  <c r="AA25" i="5"/>
  <c r="AA25" i="10"/>
  <c r="C26" i="5"/>
  <c r="E26" i="5"/>
  <c r="I26" i="5"/>
  <c r="M26" i="5"/>
  <c r="O26" i="5"/>
  <c r="O26" i="10"/>
  <c r="S26" i="5"/>
  <c r="U26" i="5"/>
  <c r="W26" i="5"/>
  <c r="Y26" i="5"/>
  <c r="AA26" i="5"/>
  <c r="D26" i="5"/>
  <c r="F26" i="5"/>
  <c r="F26" i="10"/>
  <c r="G26" i="10"/>
  <c r="H26" i="5"/>
  <c r="J26" i="5"/>
  <c r="J26" i="10"/>
  <c r="K26" i="10"/>
  <c r="L26" i="5"/>
  <c r="N26" i="5"/>
  <c r="N26" i="10"/>
  <c r="P26" i="5"/>
  <c r="R26" i="5"/>
  <c r="R26" i="10"/>
  <c r="T26" i="5"/>
  <c r="U26" i="10"/>
  <c r="V26" i="5"/>
  <c r="V26" i="10"/>
  <c r="X26" i="5"/>
  <c r="Z26" i="5"/>
  <c r="Z26" i="10"/>
  <c r="AA26" i="10"/>
  <c r="C27" i="5"/>
  <c r="D27" i="5"/>
  <c r="E27" i="5"/>
  <c r="E27" i="10"/>
  <c r="F27" i="5"/>
  <c r="H27" i="5"/>
  <c r="I27" i="5"/>
  <c r="I27" i="10"/>
  <c r="J27" i="5"/>
  <c r="L27" i="5"/>
  <c r="L27" i="10"/>
  <c r="M27" i="5"/>
  <c r="M27" i="10"/>
  <c r="N27" i="5"/>
  <c r="N27" i="10"/>
  <c r="O27" i="5"/>
  <c r="P27" i="5"/>
  <c r="Q27" i="10"/>
  <c r="R27" i="5"/>
  <c r="S27" i="5"/>
  <c r="T27" i="5"/>
  <c r="U27" i="5"/>
  <c r="U27" i="10"/>
  <c r="V27" i="5"/>
  <c r="W27" i="5"/>
  <c r="X27" i="5"/>
  <c r="Y27" i="5"/>
  <c r="Y27" i="10"/>
  <c r="Z27" i="5"/>
  <c r="AA27" i="5"/>
  <c r="C28" i="5"/>
  <c r="D28" i="5"/>
  <c r="D28" i="10"/>
  <c r="E28" i="5"/>
  <c r="F28" i="5"/>
  <c r="H28" i="5"/>
  <c r="H28" i="10"/>
  <c r="I28" i="5"/>
  <c r="J28" i="5"/>
  <c r="J28" i="10"/>
  <c r="L28" i="5"/>
  <c r="L28" i="10"/>
  <c r="M28" i="5"/>
  <c r="N28" i="5"/>
  <c r="O28" i="5"/>
  <c r="P28" i="5"/>
  <c r="P28" i="10"/>
  <c r="Q28" i="5"/>
  <c r="R28" i="5"/>
  <c r="R28" i="10"/>
  <c r="S28" i="5"/>
  <c r="T28" i="5"/>
  <c r="U28" i="5"/>
  <c r="V28" i="5"/>
  <c r="W28" i="5"/>
  <c r="X28" i="5"/>
  <c r="X28" i="10"/>
  <c r="Y28" i="5"/>
  <c r="Y28" i="10"/>
  <c r="Z28" i="5"/>
  <c r="Z28" i="10"/>
  <c r="AA28" i="5"/>
  <c r="AA28" i="10"/>
  <c r="C29" i="5"/>
  <c r="C29" i="10"/>
  <c r="C61" i="10"/>
  <c r="D29" i="5"/>
  <c r="E29" i="5"/>
  <c r="F29" i="5"/>
  <c r="F29" i="10"/>
  <c r="F61" i="10"/>
  <c r="G29" i="10"/>
  <c r="G61" i="10"/>
  <c r="H29" i="5"/>
  <c r="I29" i="5"/>
  <c r="I29" i="10"/>
  <c r="I61" i="10"/>
  <c r="J29" i="5"/>
  <c r="J29" i="10"/>
  <c r="J61" i="10"/>
  <c r="K29" i="10"/>
  <c r="K61" i="10"/>
  <c r="L29" i="5"/>
  <c r="M29" i="5"/>
  <c r="M29" i="10"/>
  <c r="M61" i="10"/>
  <c r="N29" i="5"/>
  <c r="N29" i="10"/>
  <c r="N61" i="10"/>
  <c r="O29" i="5"/>
  <c r="O29" i="10"/>
  <c r="O61" i="10"/>
  <c r="P29" i="5"/>
  <c r="Q29" i="5"/>
  <c r="Q29" i="10"/>
  <c r="Q61" i="10"/>
  <c r="R29" i="5"/>
  <c r="R29" i="10"/>
  <c r="R61" i="10"/>
  <c r="S29" i="5"/>
  <c r="S29" i="10"/>
  <c r="S61" i="10"/>
  <c r="T29" i="5"/>
  <c r="U29" i="5"/>
  <c r="U29" i="10"/>
  <c r="U61" i="10"/>
  <c r="V29" i="5"/>
  <c r="V29" i="10"/>
  <c r="V61" i="10"/>
  <c r="W29" i="5"/>
  <c r="W29" i="10"/>
  <c r="W61" i="10"/>
  <c r="X29" i="5"/>
  <c r="Y29" i="5"/>
  <c r="Y29" i="10"/>
  <c r="Y61" i="10"/>
  <c r="Z29" i="5"/>
  <c r="Z29" i="10"/>
  <c r="Z61" i="10"/>
  <c r="AA29" i="5"/>
  <c r="AA29" i="10"/>
  <c r="AA61" i="10"/>
  <c r="C30" i="5"/>
  <c r="D30" i="5"/>
  <c r="D30" i="10"/>
  <c r="D62" i="10"/>
  <c r="E30" i="5"/>
  <c r="E30" i="10"/>
  <c r="E62" i="10"/>
  <c r="F30" i="5"/>
  <c r="G30" i="5"/>
  <c r="H30" i="5"/>
  <c r="H30" i="10"/>
  <c r="H62" i="10"/>
  <c r="I30" i="5"/>
  <c r="J30" i="5"/>
  <c r="K30" i="5"/>
  <c r="L30" i="5"/>
  <c r="L30" i="10"/>
  <c r="L62" i="10"/>
  <c r="M30" i="5"/>
  <c r="M30" i="10"/>
  <c r="M62" i="10"/>
  <c r="N30" i="5"/>
  <c r="O30" i="5"/>
  <c r="P30" i="5"/>
  <c r="P30" i="10"/>
  <c r="P62" i="10"/>
  <c r="Q30" i="5"/>
  <c r="Q30" i="10"/>
  <c r="Q62" i="10"/>
  <c r="R30" i="5"/>
  <c r="S30" i="5"/>
  <c r="T30" i="5"/>
  <c r="U30" i="5"/>
  <c r="U30" i="10"/>
  <c r="U62" i="10"/>
  <c r="V30" i="5"/>
  <c r="W30" i="5"/>
  <c r="X30" i="5"/>
  <c r="X30" i="10"/>
  <c r="X62" i="10"/>
  <c r="Y30" i="5"/>
  <c r="Y30" i="10"/>
  <c r="Y62" i="10"/>
  <c r="Z30" i="5"/>
  <c r="AA30" i="5"/>
  <c r="B8" i="5"/>
  <c r="B9" i="5"/>
  <c r="B10" i="5"/>
  <c r="B11" i="5"/>
  <c r="B12" i="5"/>
  <c r="B13" i="5"/>
  <c r="B14" i="5"/>
  <c r="B15" i="5"/>
  <c r="B15" i="10"/>
  <c r="B16" i="5"/>
  <c r="B17" i="5"/>
  <c r="B18" i="5"/>
  <c r="B18" i="10"/>
  <c r="B19" i="5"/>
  <c r="B20" i="5"/>
  <c r="B21" i="5"/>
  <c r="B22" i="5"/>
  <c r="B23" i="5"/>
  <c r="B23" i="10"/>
  <c r="B24" i="5"/>
  <c r="B25" i="5"/>
  <c r="B26" i="5"/>
  <c r="B27" i="5"/>
  <c r="B28" i="5"/>
  <c r="B29" i="5"/>
  <c r="B30" i="5"/>
  <c r="B7" i="5"/>
  <c r="B7" i="10"/>
  <c r="I60" i="9"/>
  <c r="Q60" i="9"/>
  <c r="Y60" i="9"/>
  <c r="AA60" i="9"/>
  <c r="D61" i="9"/>
  <c r="H61" i="9"/>
  <c r="L61" i="9"/>
  <c r="P61" i="9"/>
  <c r="T61" i="9"/>
  <c r="X61" i="9"/>
  <c r="E7" i="10"/>
  <c r="AB19" i="8"/>
  <c r="AC24" i="8"/>
  <c r="E60" i="8"/>
  <c r="H60" i="8"/>
  <c r="I60" i="8"/>
  <c r="K60" i="8"/>
  <c r="M60" i="8"/>
  <c r="O60" i="8"/>
  <c r="P60" i="8"/>
  <c r="Q60" i="8"/>
  <c r="S60" i="8"/>
  <c r="T60" i="8"/>
  <c r="U60" i="8"/>
  <c r="W60" i="8"/>
  <c r="X60" i="8"/>
  <c r="Y60" i="8"/>
  <c r="H61" i="8"/>
  <c r="L61" i="8"/>
  <c r="P61" i="8"/>
  <c r="S61" i="8"/>
  <c r="T61" i="8"/>
  <c r="Y61" i="8"/>
  <c r="B60" i="8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V949" i="1"/>
  <c r="AR949" i="1"/>
  <c r="AN949" i="1"/>
  <c r="AJ949" i="1"/>
  <c r="AF949" i="1"/>
  <c r="AE949" i="1"/>
  <c r="BC949" i="1"/>
  <c r="BC950" i="1"/>
  <c r="BE948" i="1"/>
  <c r="BA948" i="1"/>
  <c r="AW948" i="1"/>
  <c r="AW950" i="1"/>
  <c r="AS948" i="1"/>
  <c r="AO948" i="1"/>
  <c r="AK948" i="1"/>
  <c r="AG948" i="1"/>
  <c r="AE948" i="1"/>
  <c r="BD948" i="1"/>
  <c r="BE947" i="1"/>
  <c r="BD947" i="1"/>
  <c r="BD950" i="1"/>
  <c r="BB947" i="1"/>
  <c r="BA947" i="1"/>
  <c r="AZ947" i="1"/>
  <c r="AX947" i="1"/>
  <c r="AX950" i="1"/>
  <c r="AW947" i="1"/>
  <c r="AV947" i="1"/>
  <c r="AT947" i="1"/>
  <c r="AS947" i="1"/>
  <c r="AR947" i="1"/>
  <c r="AP947" i="1"/>
  <c r="AO947" i="1"/>
  <c r="AN947" i="1"/>
  <c r="AL947" i="1"/>
  <c r="AK947" i="1"/>
  <c r="AJ947" i="1"/>
  <c r="AH947" i="1"/>
  <c r="AG947" i="1"/>
  <c r="AF947" i="1"/>
  <c r="AE947" i="1"/>
  <c r="BC947" i="1"/>
  <c r="AP941" i="1"/>
  <c r="AE941" i="1"/>
  <c r="BC940" i="1"/>
  <c r="AX940" i="1"/>
  <c r="AR940" i="1"/>
  <c r="AM940" i="1"/>
  <c r="AH940" i="1"/>
  <c r="AE940" i="1"/>
  <c r="BD940" i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N918" i="1"/>
  <c r="AL918" i="1"/>
  <c r="AK918" i="1"/>
  <c r="AJ918" i="1"/>
  <c r="AH918" i="1"/>
  <c r="AG918" i="1"/>
  <c r="AF918" i="1"/>
  <c r="AE918" i="1"/>
  <c r="BC918" i="1"/>
  <c r="BB917" i="1"/>
  <c r="AW917" i="1"/>
  <c r="AQ917" i="1"/>
  <c r="AL917" i="1"/>
  <c r="AH917" i="1"/>
  <c r="AG917" i="1"/>
  <c r="AG916" i="1"/>
  <c r="AG919" i="1"/>
  <c r="AE917" i="1"/>
  <c r="BE917" i="1"/>
  <c r="BD916" i="1"/>
  <c r="BD917" i="1"/>
  <c r="BD919" i="1"/>
  <c r="AY916" i="1"/>
  <c r="AY917" i="1"/>
  <c r="AY918" i="1"/>
  <c r="AY919" i="1"/>
  <c r="AT916" i="1"/>
  <c r="AN916" i="1"/>
  <c r="AI916" i="1"/>
  <c r="AE916" i="1"/>
  <c r="BB910" i="1"/>
  <c r="AX910" i="1"/>
  <c r="AT910" i="1"/>
  <c r="AP910" i="1"/>
  <c r="AP908" i="1"/>
  <c r="AP909" i="1"/>
  <c r="AP911" i="1"/>
  <c r="AL910" i="1"/>
  <c r="AH910" i="1"/>
  <c r="AE910" i="1"/>
  <c r="BE910" i="1"/>
  <c r="AY909" i="1"/>
  <c r="AQ909" i="1"/>
  <c r="AI909" i="1"/>
  <c r="AE909" i="1"/>
  <c r="BC909" i="1"/>
  <c r="BE908" i="1"/>
  <c r="BD908" i="1"/>
  <c r="BA908" i="1"/>
  <c r="BA909" i="1"/>
  <c r="BA910" i="1"/>
  <c r="BA911" i="1"/>
  <c r="AZ908" i="1"/>
  <c r="AW908" i="1"/>
  <c r="AV908" i="1"/>
  <c r="AV909" i="1"/>
  <c r="AV910" i="1"/>
  <c r="AV911" i="1"/>
  <c r="AS908" i="1"/>
  <c r="AR908" i="1"/>
  <c r="AO908" i="1"/>
  <c r="AN908" i="1"/>
  <c r="AK908" i="1"/>
  <c r="AK909" i="1"/>
  <c r="AK910" i="1"/>
  <c r="AK911" i="1"/>
  <c r="AJ908" i="1"/>
  <c r="AG908" i="1"/>
  <c r="AF908" i="1"/>
  <c r="AE908" i="1"/>
  <c r="BA887" i="1"/>
  <c r="AS887" i="1"/>
  <c r="AS888" i="1"/>
  <c r="AL887" i="1"/>
  <c r="AI887" i="1"/>
  <c r="AG887" i="1"/>
  <c r="AE887" i="1"/>
  <c r="BD886" i="1"/>
  <c r="BB886" i="1"/>
  <c r="AZ886" i="1"/>
  <c r="AX886" i="1"/>
  <c r="AX888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O888" i="1"/>
  <c r="AK885" i="1"/>
  <c r="AG885" i="1"/>
  <c r="AE885" i="1"/>
  <c r="AY885" i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K880" i="1"/>
  <c r="AJ879" i="1"/>
  <c r="AH879" i="1"/>
  <c r="AG879" i="1"/>
  <c r="AF879" i="1"/>
  <c r="AE879" i="1"/>
  <c r="BC879" i="1"/>
  <c r="BC878" i="1"/>
  <c r="AX878" i="1"/>
  <c r="AS878" i="1"/>
  <c r="AM878" i="1"/>
  <c r="AH878" i="1"/>
  <c r="AE878" i="1"/>
  <c r="BE878" i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W857" i="1"/>
  <c r="AT854" i="1"/>
  <c r="AS854" i="1"/>
  <c r="AS857" i="1"/>
  <c r="AQ854" i="1"/>
  <c r="AO854" i="1"/>
  <c r="AM854" i="1"/>
  <c r="AL854" i="1"/>
  <c r="AI854" i="1"/>
  <c r="AH854" i="1"/>
  <c r="AG854" i="1"/>
  <c r="AG857" i="1"/>
  <c r="AE854" i="1"/>
  <c r="BC848" i="1"/>
  <c r="AX848" i="1"/>
  <c r="AR848" i="1"/>
  <c r="AM848" i="1"/>
  <c r="AH848" i="1"/>
  <c r="AE848" i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E825" i="1"/>
  <c r="BB825" i="1"/>
  <c r="AY825" i="1"/>
  <c r="AW825" i="1"/>
  <c r="AT825" i="1"/>
  <c r="AQ825" i="1"/>
  <c r="AO825" i="1"/>
  <c r="AL825" i="1"/>
  <c r="AI825" i="1"/>
  <c r="AG825" i="1"/>
  <c r="AE825" i="1"/>
  <c r="BC825" i="1"/>
  <c r="BD824" i="1"/>
  <c r="BC824" i="1"/>
  <c r="BB824" i="1"/>
  <c r="AY824" i="1"/>
  <c r="AY823" i="1"/>
  <c r="AX824" i="1"/>
  <c r="AX823" i="1"/>
  <c r="AX825" i="1"/>
  <c r="AV824" i="1"/>
  <c r="AT824" i="1"/>
  <c r="AR824" i="1"/>
  <c r="AQ824" i="1"/>
  <c r="AQ823" i="1"/>
  <c r="AQ826" i="1"/>
  <c r="AN824" i="1"/>
  <c r="AM824" i="1"/>
  <c r="AL824" i="1"/>
  <c r="AI824" i="1"/>
  <c r="AH824" i="1"/>
  <c r="AF824" i="1"/>
  <c r="AE824" i="1"/>
  <c r="BD823" i="1"/>
  <c r="BD825" i="1"/>
  <c r="BA823" i="1"/>
  <c r="AV823" i="1"/>
  <c r="AS823" i="1"/>
  <c r="AS824" i="1"/>
  <c r="AS825" i="1"/>
  <c r="AN823" i="1"/>
  <c r="AK823" i="1"/>
  <c r="AI823" i="1"/>
  <c r="AI826" i="1"/>
  <c r="AF823" i="1"/>
  <c r="AE823" i="1"/>
  <c r="BC823" i="1"/>
  <c r="BE817" i="1"/>
  <c r="BD817" i="1"/>
  <c r="BB817" i="1"/>
  <c r="BA817" i="1"/>
  <c r="AZ817" i="1"/>
  <c r="AX817" i="1"/>
  <c r="AW817" i="1"/>
  <c r="AV817" i="1"/>
  <c r="AT817" i="1"/>
  <c r="AT815" i="1"/>
  <c r="AT816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/>
  <c r="BC816" i="1"/>
  <c r="BA816" i="1"/>
  <c r="AS816" i="1"/>
  <c r="AG816" i="1"/>
  <c r="AI816" i="1"/>
  <c r="AK816" i="1"/>
  <c r="AM816" i="1"/>
  <c r="AO816" i="1"/>
  <c r="AQ816" i="1"/>
  <c r="AU816" i="1"/>
  <c r="AW816" i="1"/>
  <c r="AY816" i="1"/>
  <c r="BE816" i="1"/>
  <c r="AP816" i="1"/>
  <c r="AG815" i="1"/>
  <c r="AE816" i="1"/>
  <c r="BD815" i="1"/>
  <c r="BB815" i="1"/>
  <c r="AZ815" i="1"/>
  <c r="AZ816" i="1"/>
  <c r="AX815" i="1"/>
  <c r="AV815" i="1"/>
  <c r="AR815" i="1"/>
  <c r="AR816" i="1"/>
  <c r="AP815" i="1"/>
  <c r="AP818" i="1"/>
  <c r="AN815" i="1"/>
  <c r="AL815" i="1"/>
  <c r="AJ815" i="1"/>
  <c r="AF815" i="1"/>
  <c r="AH815" i="1"/>
  <c r="AF816" i="1"/>
  <c r="AH816" i="1"/>
  <c r="AJ816" i="1"/>
  <c r="AL816" i="1"/>
  <c r="AN816" i="1"/>
  <c r="AV816" i="1"/>
  <c r="AV818" i="1"/>
  <c r="AX816" i="1"/>
  <c r="AX818" i="1"/>
  <c r="BB816" i="1"/>
  <c r="BD816" i="1"/>
  <c r="BD818" i="1"/>
  <c r="AE815" i="1"/>
  <c r="BC815" i="1"/>
  <c r="BE794" i="1"/>
  <c r="AY794" i="1"/>
  <c r="AW794" i="1"/>
  <c r="AQ794" i="1"/>
  <c r="AO794" i="1"/>
  <c r="AI794" i="1"/>
  <c r="AG794" i="1"/>
  <c r="AK794" i="1"/>
  <c r="AM794" i="1"/>
  <c r="AS794" i="1"/>
  <c r="AU794" i="1"/>
  <c r="BA794" i="1"/>
  <c r="BA792" i="1"/>
  <c r="BA793" i="1"/>
  <c r="BA795" i="1"/>
  <c r="BC794" i="1"/>
  <c r="AE794" i="1"/>
  <c r="BE793" i="1"/>
  <c r="BE792" i="1"/>
  <c r="BE795" i="1"/>
  <c r="BD793" i="1"/>
  <c r="BD792" i="1"/>
  <c r="BD794" i="1"/>
  <c r="BD795" i="1"/>
  <c r="BB793" i="1"/>
  <c r="AZ793" i="1"/>
  <c r="AZ792" i="1"/>
  <c r="AZ794" i="1"/>
  <c r="AZ795" i="1"/>
  <c r="AX793" i="1"/>
  <c r="AW793" i="1"/>
  <c r="AV793" i="1"/>
  <c r="AT793" i="1"/>
  <c r="AT792" i="1"/>
  <c r="AT794" i="1"/>
  <c r="AS793" i="1"/>
  <c r="AS792" i="1"/>
  <c r="AS795" i="1"/>
  <c r="AR793" i="1"/>
  <c r="AP793" i="1"/>
  <c r="AO793" i="1"/>
  <c r="AN793" i="1"/>
  <c r="AL793" i="1"/>
  <c r="AL792" i="1"/>
  <c r="AL794" i="1"/>
  <c r="AL795" i="1"/>
  <c r="AK793" i="1"/>
  <c r="AJ793" i="1"/>
  <c r="AH793" i="1"/>
  <c r="AF793" i="1"/>
  <c r="AG793" i="1"/>
  <c r="AE793" i="1"/>
  <c r="BC793" i="1"/>
  <c r="BC792" i="1"/>
  <c r="BB792" i="1"/>
  <c r="AX792" i="1"/>
  <c r="AW792" i="1"/>
  <c r="AQ792" i="1"/>
  <c r="AM792" i="1"/>
  <c r="AM793" i="1"/>
  <c r="AH792" i="1"/>
  <c r="AG792" i="1"/>
  <c r="AE792" i="1"/>
  <c r="AU786" i="1"/>
  <c r="AJ786" i="1"/>
  <c r="AE786" i="1"/>
  <c r="BD785" i="1"/>
  <c r="BD784" i="1"/>
  <c r="BD786" i="1"/>
  <c r="BD787" i="1"/>
  <c r="BC785" i="1"/>
  <c r="BA785" i="1"/>
  <c r="AY785" i="1"/>
  <c r="AW785" i="1"/>
  <c r="AW784" i="1"/>
  <c r="AW786" i="1"/>
  <c r="AW787" i="1"/>
  <c r="AV785" i="1"/>
  <c r="AS785" i="1"/>
  <c r="AR785" i="1"/>
  <c r="AQ785" i="1"/>
  <c r="AN785" i="1"/>
  <c r="AM785" i="1"/>
  <c r="AK785" i="1"/>
  <c r="AI785" i="1"/>
  <c r="AG785" i="1"/>
  <c r="AF785" i="1"/>
  <c r="AE785" i="1"/>
  <c r="BE784" i="1"/>
  <c r="BB784" i="1"/>
  <c r="BB785" i="1"/>
  <c r="BB786" i="1"/>
  <c r="BA784" i="1"/>
  <c r="AZ784" i="1"/>
  <c r="AX784" i="1"/>
  <c r="AV784" i="1"/>
  <c r="AV786" i="1"/>
  <c r="AV787" i="1"/>
  <c r="AT784" i="1"/>
  <c r="AS784" i="1"/>
  <c r="AR784" i="1"/>
  <c r="AP784" i="1"/>
  <c r="AO784" i="1"/>
  <c r="AN784" i="1"/>
  <c r="AL784" i="1"/>
  <c r="AK784" i="1"/>
  <c r="AJ784" i="1"/>
  <c r="AH784" i="1"/>
  <c r="AG784" i="1"/>
  <c r="AG786" i="1"/>
  <c r="AG787" i="1"/>
  <c r="AF784" i="1"/>
  <c r="AF786" i="1"/>
  <c r="AF787" i="1"/>
  <c r="AE784" i="1"/>
  <c r="BC784" i="1"/>
  <c r="BC786" i="1"/>
  <c r="BC787" i="1"/>
  <c r="BE763" i="1"/>
  <c r="AY763" i="1"/>
  <c r="AU763" i="1"/>
  <c r="AT763" i="1"/>
  <c r="AO763" i="1"/>
  <c r="AK763" i="1"/>
  <c r="AG763" i="1"/>
  <c r="AI763" i="1"/>
  <c r="AM763" i="1"/>
  <c r="AQ763" i="1"/>
  <c r="AS763" i="1"/>
  <c r="AW763" i="1"/>
  <c r="BA763" i="1"/>
  <c r="BC763" i="1"/>
  <c r="AE763" i="1"/>
  <c r="BC762" i="1"/>
  <c r="BB762" i="1"/>
  <c r="AX762" i="1"/>
  <c r="AV762" i="1"/>
  <c r="AR762" i="1"/>
  <c r="AR761" i="1"/>
  <c r="AR763" i="1"/>
  <c r="AR764" i="1"/>
  <c r="AQ762" i="1"/>
  <c r="AM762" i="1"/>
  <c r="AL762" i="1"/>
  <c r="AH762" i="1"/>
  <c r="AF762" i="1"/>
  <c r="AE762" i="1"/>
  <c r="BD762" i="1"/>
  <c r="AE761" i="1"/>
  <c r="AY761" i="1"/>
  <c r="AY762" i="1"/>
  <c r="BE755" i="1"/>
  <c r="BD755" i="1"/>
  <c r="BB755" i="1"/>
  <c r="BA755" i="1"/>
  <c r="AZ755" i="1"/>
  <c r="AX755" i="1"/>
  <c r="AW755" i="1"/>
  <c r="AW753" i="1"/>
  <c r="AW754" i="1"/>
  <c r="AW756" i="1"/>
  <c r="AV755" i="1"/>
  <c r="AT755" i="1"/>
  <c r="AS755" i="1"/>
  <c r="AR755" i="1"/>
  <c r="AP755" i="1"/>
  <c r="AP753" i="1"/>
  <c r="AP754" i="1"/>
  <c r="AO755" i="1"/>
  <c r="AN755" i="1"/>
  <c r="AL755" i="1"/>
  <c r="AK755" i="1"/>
  <c r="AG755" i="1"/>
  <c r="AI755" i="1"/>
  <c r="AM755" i="1"/>
  <c r="AQ755" i="1"/>
  <c r="AU755" i="1"/>
  <c r="AY755" i="1"/>
  <c r="BC755" i="1"/>
  <c r="AJ755" i="1"/>
  <c r="AH755" i="1"/>
  <c r="AF755" i="1"/>
  <c r="AE755" i="1"/>
  <c r="BB754" i="1"/>
  <c r="AY754" i="1"/>
  <c r="AY753" i="1"/>
  <c r="AU754" i="1"/>
  <c r="AQ754" i="1"/>
  <c r="AQ753" i="1"/>
  <c r="AO754" i="1"/>
  <c r="AK754" i="1"/>
  <c r="AG754" i="1"/>
  <c r="AI754" i="1"/>
  <c r="AM754" i="1"/>
  <c r="AS754" i="1"/>
  <c r="BA754" i="1"/>
  <c r="BC754" i="1"/>
  <c r="BE754" i="1"/>
  <c r="AE754" i="1"/>
  <c r="BC753" i="1"/>
  <c r="BB753" i="1"/>
  <c r="AV753" i="1"/>
  <c r="AT753" i="1"/>
  <c r="AR753" i="1"/>
  <c r="AR754" i="1"/>
  <c r="AN753" i="1"/>
  <c r="AM753" i="1"/>
  <c r="AL753" i="1"/>
  <c r="AI753" i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B730" i="1"/>
  <c r="BB732" i="1"/>
  <c r="BA731" i="1"/>
  <c r="AZ731" i="1"/>
  <c r="AX731" i="1"/>
  <c r="AW731" i="1"/>
  <c r="AW730" i="1"/>
  <c r="AV731" i="1"/>
  <c r="AV730" i="1"/>
  <c r="AV732" i="1"/>
  <c r="AT731" i="1"/>
  <c r="AS731" i="1"/>
  <c r="AR731" i="1"/>
  <c r="AP731" i="1"/>
  <c r="AP730" i="1"/>
  <c r="AP732" i="1"/>
  <c r="AO731" i="1"/>
  <c r="AN731" i="1"/>
  <c r="AN733" i="1"/>
  <c r="AL731" i="1"/>
  <c r="AK731" i="1"/>
  <c r="AJ731" i="1"/>
  <c r="AH731" i="1"/>
  <c r="AG731" i="1"/>
  <c r="AI731" i="1"/>
  <c r="AM731" i="1"/>
  <c r="AQ731" i="1"/>
  <c r="AU731" i="1"/>
  <c r="AY731" i="1"/>
  <c r="BC731" i="1"/>
  <c r="AF731" i="1"/>
  <c r="AE731" i="1"/>
  <c r="BC730" i="1"/>
  <c r="AX730" i="1"/>
  <c r="AX732" i="1"/>
  <c r="AS730" i="1"/>
  <c r="AM730" i="1"/>
  <c r="AH730" i="1"/>
  <c r="AH732" i="1"/>
  <c r="AE730" i="1"/>
  <c r="BD724" i="1"/>
  <c r="BB724" i="1"/>
  <c r="AY724" i="1"/>
  <c r="AV724" i="1"/>
  <c r="AT724" i="1"/>
  <c r="AQ724" i="1"/>
  <c r="AN724" i="1"/>
  <c r="AN722" i="1"/>
  <c r="AN723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M723" i="1"/>
  <c r="AK723" i="1"/>
  <c r="AK722" i="1"/>
  <c r="AK724" i="1"/>
  <c r="AI723" i="1"/>
  <c r="AG723" i="1"/>
  <c r="AF723" i="1"/>
  <c r="AE723" i="1"/>
  <c r="BE722" i="1"/>
  <c r="BD722" i="1"/>
  <c r="BB722" i="1"/>
  <c r="BA722" i="1"/>
  <c r="BA724" i="1"/>
  <c r="BA725" i="1"/>
  <c r="AZ722" i="1"/>
  <c r="AX722" i="1"/>
  <c r="AW722" i="1"/>
  <c r="AV722" i="1"/>
  <c r="AT722" i="1"/>
  <c r="AS722" i="1"/>
  <c r="AR722" i="1"/>
  <c r="AP722" i="1"/>
  <c r="AP725" i="1"/>
  <c r="AP723" i="1"/>
  <c r="AP724" i="1"/>
  <c r="AO722" i="1"/>
  <c r="AL722" i="1"/>
  <c r="AL725" i="1"/>
  <c r="AL723" i="1"/>
  <c r="AJ722" i="1"/>
  <c r="AH722" i="1"/>
  <c r="AG722" i="1"/>
  <c r="AG724" i="1"/>
  <c r="AF722" i="1"/>
  <c r="AE722" i="1"/>
  <c r="BC722" i="1"/>
  <c r="AE701" i="1"/>
  <c r="AX700" i="1"/>
  <c r="AX699" i="1"/>
  <c r="AX701" i="1"/>
  <c r="AU700" i="1"/>
  <c r="AM700" i="1"/>
  <c r="AJ700" i="1"/>
  <c r="AE700" i="1"/>
  <c r="BE699" i="1"/>
  <c r="BE700" i="1"/>
  <c r="BE701" i="1"/>
  <c r="BC699" i="1"/>
  <c r="AW699" i="1"/>
  <c r="AU699" i="1"/>
  <c r="AR699" i="1"/>
  <c r="AR700" i="1"/>
  <c r="AR701" i="1"/>
  <c r="AM699" i="1"/>
  <c r="AJ699" i="1"/>
  <c r="AG699" i="1"/>
  <c r="AE699" i="1"/>
  <c r="BE693" i="1"/>
  <c r="BD693" i="1"/>
  <c r="BB693" i="1"/>
  <c r="BB691" i="1"/>
  <c r="BB692" i="1"/>
  <c r="BA693" i="1"/>
  <c r="BA691" i="1"/>
  <c r="BA692" i="1"/>
  <c r="AZ693" i="1"/>
  <c r="AX693" i="1"/>
  <c r="AW693" i="1"/>
  <c r="AW691" i="1"/>
  <c r="AW692" i="1"/>
  <c r="AV693" i="1"/>
  <c r="AT693" i="1"/>
  <c r="AS693" i="1"/>
  <c r="AR693" i="1"/>
  <c r="AP693" i="1"/>
  <c r="AO693" i="1"/>
  <c r="AN693" i="1"/>
  <c r="AL693" i="1"/>
  <c r="AL691" i="1"/>
  <c r="AL692" i="1"/>
  <c r="AK693" i="1"/>
  <c r="AK691" i="1"/>
  <c r="AK694" i="1"/>
  <c r="AK692" i="1"/>
  <c r="AJ693" i="1"/>
  <c r="AH693" i="1"/>
  <c r="AG693" i="1"/>
  <c r="AF693" i="1"/>
  <c r="AE693" i="1"/>
  <c r="BC693" i="1"/>
  <c r="AY692" i="1"/>
  <c r="AY691" i="1"/>
  <c r="AY693" i="1"/>
  <c r="AQ692" i="1"/>
  <c r="AE692" i="1"/>
  <c r="BD691" i="1"/>
  <c r="BC691" i="1"/>
  <c r="BC692" i="1"/>
  <c r="AX691" i="1"/>
  <c r="AX692" i="1"/>
  <c r="AV691" i="1"/>
  <c r="AV694" i="1"/>
  <c r="AV692" i="1"/>
  <c r="AT691" i="1"/>
  <c r="AR691" i="1"/>
  <c r="AQ691" i="1"/>
  <c r="AQ694" i="1"/>
  <c r="AN691" i="1"/>
  <c r="AN692" i="1"/>
  <c r="AM691" i="1"/>
  <c r="AI691" i="1"/>
  <c r="AI692" i="1"/>
  <c r="AI693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G670" i="1"/>
  <c r="AK670" i="1"/>
  <c r="AQ670" i="1"/>
  <c r="AS670" i="1"/>
  <c r="AW670" i="1"/>
  <c r="AY670" i="1"/>
  <c r="BE670" i="1"/>
  <c r="AH670" i="1"/>
  <c r="AE670" i="1"/>
  <c r="AE669" i="1"/>
  <c r="BD668" i="1"/>
  <c r="BC668" i="1"/>
  <c r="BA668" i="1"/>
  <c r="AY668" i="1"/>
  <c r="AW668" i="1"/>
  <c r="AV668" i="1"/>
  <c r="AV669" i="1"/>
  <c r="AV671" i="1"/>
  <c r="AS668" i="1"/>
  <c r="AR668" i="1"/>
  <c r="AR669" i="1"/>
  <c r="AQ668" i="1"/>
  <c r="AN668" i="1"/>
  <c r="AM668" i="1"/>
  <c r="AK668" i="1"/>
  <c r="AK669" i="1"/>
  <c r="AI668" i="1"/>
  <c r="AG668" i="1"/>
  <c r="AF668" i="1"/>
  <c r="AE668" i="1"/>
  <c r="BE662" i="1"/>
  <c r="BD662" i="1"/>
  <c r="BB662" i="1"/>
  <c r="BA662" i="1"/>
  <c r="BA660" i="1"/>
  <c r="BA661" i="1"/>
  <c r="AZ662" i="1"/>
  <c r="AX662" i="1"/>
  <c r="AW662" i="1"/>
  <c r="AV662" i="1"/>
  <c r="AT662" i="1"/>
  <c r="AS662" i="1"/>
  <c r="AR662" i="1"/>
  <c r="AP662" i="1"/>
  <c r="AP660" i="1"/>
  <c r="AP661" i="1"/>
  <c r="AO662" i="1"/>
  <c r="AN662" i="1"/>
  <c r="AL662" i="1"/>
  <c r="AK662" i="1"/>
  <c r="AG662" i="1"/>
  <c r="AI662" i="1"/>
  <c r="AM662" i="1"/>
  <c r="AQ662" i="1"/>
  <c r="AU662" i="1"/>
  <c r="AY662" i="1"/>
  <c r="BC662" i="1"/>
  <c r="AJ662" i="1"/>
  <c r="AH662" i="1"/>
  <c r="AF662" i="1"/>
  <c r="AF660" i="1"/>
  <c r="AF661" i="1"/>
  <c r="AE662" i="1"/>
  <c r="BE661" i="1"/>
  <c r="AX661" i="1"/>
  <c r="AX660" i="1"/>
  <c r="AX663" i="1"/>
  <c r="AU661" i="1"/>
  <c r="AO661" i="1"/>
  <c r="AI661" i="1"/>
  <c r="AI660" i="1"/>
  <c r="AI663" i="1"/>
  <c r="AH661" i="1"/>
  <c r="AE661" i="1"/>
  <c r="AY661" i="1"/>
  <c r="BC660" i="1"/>
  <c r="BC661" i="1"/>
  <c r="BC663" i="1"/>
  <c r="BB660" i="1"/>
  <c r="AV660" i="1"/>
  <c r="AU660" i="1"/>
  <c r="AQ660" i="1"/>
  <c r="AM660" i="1"/>
  <c r="AJ660" i="1"/>
  <c r="AJ661" i="1"/>
  <c r="AH660" i="1"/>
  <c r="AE660" i="1"/>
  <c r="BB639" i="1"/>
  <c r="AV639" i="1"/>
  <c r="AQ639" i="1"/>
  <c r="AL639" i="1"/>
  <c r="AF639" i="1"/>
  <c r="AF637" i="1"/>
  <c r="AF638" i="1"/>
  <c r="AE639" i="1"/>
  <c r="BD639" i="1"/>
  <c r="BD638" i="1"/>
  <c r="BC638" i="1"/>
  <c r="BA638" i="1"/>
  <c r="AY638" i="1"/>
  <c r="AW638" i="1"/>
  <c r="AV638" i="1"/>
  <c r="AV637" i="1"/>
  <c r="AS638" i="1"/>
  <c r="AR638" i="1"/>
  <c r="AQ638" i="1"/>
  <c r="AN638" i="1"/>
  <c r="AM638" i="1"/>
  <c r="AK638" i="1"/>
  <c r="AI638" i="1"/>
  <c r="AG638" i="1"/>
  <c r="AE638" i="1"/>
  <c r="BE637" i="1"/>
  <c r="BD637" i="1"/>
  <c r="BB637" i="1"/>
  <c r="BA637" i="1"/>
  <c r="AZ637" i="1"/>
  <c r="AX637" i="1"/>
  <c r="AX638" i="1"/>
  <c r="AX639" i="1"/>
  <c r="AW637" i="1"/>
  <c r="AT637" i="1"/>
  <c r="AS637" i="1"/>
  <c r="AS639" i="1"/>
  <c r="AR637" i="1"/>
  <c r="AP637" i="1"/>
  <c r="AO637" i="1"/>
  <c r="AN637" i="1"/>
  <c r="AN639" i="1"/>
  <c r="AL637" i="1"/>
  <c r="AK637" i="1"/>
  <c r="AJ637" i="1"/>
  <c r="AH637" i="1"/>
  <c r="AG637" i="1"/>
  <c r="AE637" i="1"/>
  <c r="BC637" i="1"/>
  <c r="BC639" i="1"/>
  <c r="AU631" i="1"/>
  <c r="AP631" i="1"/>
  <c r="AK631" i="1"/>
  <c r="AE631" i="1"/>
  <c r="BC630" i="1"/>
  <c r="BB630" i="1"/>
  <c r="AX630" i="1"/>
  <c r="AV630" i="1"/>
  <c r="AV629" i="1"/>
  <c r="AV632" i="1"/>
  <c r="AV631" i="1"/>
  <c r="AR630" i="1"/>
  <c r="AQ630" i="1"/>
  <c r="AM630" i="1"/>
  <c r="AL630" i="1"/>
  <c r="AL629" i="1"/>
  <c r="AL631" i="1"/>
  <c r="AH630" i="1"/>
  <c r="AF630" i="1"/>
  <c r="AE630" i="1"/>
  <c r="BD630" i="1"/>
  <c r="BD629" i="1"/>
  <c r="BD631" i="1"/>
  <c r="AO629" i="1"/>
  <c r="AE629" i="1"/>
  <c r="AU629" i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O608" i="1"/>
  <c r="AN608" i="1"/>
  <c r="AL608" i="1"/>
  <c r="AK608" i="1"/>
  <c r="AJ608" i="1"/>
  <c r="AH608" i="1"/>
  <c r="AG608" i="1"/>
  <c r="AF608" i="1"/>
  <c r="AE608" i="1"/>
  <c r="BC608" i="1"/>
  <c r="BB607" i="1"/>
  <c r="AW607" i="1"/>
  <c r="AQ607" i="1"/>
  <c r="AL607" i="1"/>
  <c r="AG607" i="1"/>
  <c r="AE607" i="1"/>
  <c r="BE607" i="1"/>
  <c r="BD606" i="1"/>
  <c r="BC606" i="1"/>
  <c r="BB606" i="1"/>
  <c r="AY606" i="1"/>
  <c r="AX606" i="1"/>
  <c r="AV606" i="1"/>
  <c r="AT606" i="1"/>
  <c r="AR606" i="1"/>
  <c r="AQ606" i="1"/>
  <c r="AN606" i="1"/>
  <c r="AM606" i="1"/>
  <c r="AL606" i="1"/>
  <c r="AI606" i="1"/>
  <c r="AH606" i="1"/>
  <c r="AF606" i="1"/>
  <c r="AE606" i="1"/>
  <c r="BC600" i="1"/>
  <c r="BA600" i="1"/>
  <c r="AW600" i="1"/>
  <c r="AV600" i="1"/>
  <c r="AR600" i="1"/>
  <c r="AQ600" i="1"/>
  <c r="AM600" i="1"/>
  <c r="AK600" i="1"/>
  <c r="AG600" i="1"/>
  <c r="AF600" i="1"/>
  <c r="AE600" i="1"/>
  <c r="BD600" i="1"/>
  <c r="BE599" i="1"/>
  <c r="BD599" i="1"/>
  <c r="BB599" i="1"/>
  <c r="BA599" i="1"/>
  <c r="AZ599" i="1"/>
  <c r="AX599" i="1"/>
  <c r="AW599" i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BC601" i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F576" i="1"/>
  <c r="AE576" i="1"/>
  <c r="BC576" i="1"/>
  <c r="BE575" i="1"/>
  <c r="BD575" i="1"/>
  <c r="BB575" i="1"/>
  <c r="BA575" i="1"/>
  <c r="AZ575" i="1"/>
  <c r="AX575" i="1"/>
  <c r="AW575" i="1"/>
  <c r="AV575" i="1"/>
  <c r="AT575" i="1"/>
  <c r="AS575" i="1"/>
  <c r="AR575" i="1"/>
  <c r="AP575" i="1"/>
  <c r="AO575" i="1"/>
  <c r="AN575" i="1"/>
  <c r="AL575" i="1"/>
  <c r="AK575" i="1"/>
  <c r="AJ575" i="1"/>
  <c r="AH575" i="1"/>
  <c r="AG575" i="1"/>
  <c r="AF575" i="1"/>
  <c r="AE575" i="1"/>
  <c r="BC575" i="1"/>
  <c r="AE569" i="1"/>
  <c r="BE569" i="1"/>
  <c r="BC568" i="1"/>
  <c r="AX568" i="1"/>
  <c r="AR568" i="1"/>
  <c r="AM568" i="1"/>
  <c r="AH568" i="1"/>
  <c r="AE568" i="1"/>
  <c r="AE567" i="1"/>
  <c r="BD567" i="1"/>
  <c r="BE546" i="1"/>
  <c r="BD546" i="1"/>
  <c r="BB546" i="1"/>
  <c r="BB547" i="1"/>
  <c r="BA546" i="1"/>
  <c r="AZ546" i="1"/>
  <c r="AX546" i="1"/>
  <c r="AW546" i="1"/>
  <c r="AV546" i="1"/>
  <c r="AT546" i="1"/>
  <c r="AS546" i="1"/>
  <c r="AR546" i="1"/>
  <c r="AP546" i="1"/>
  <c r="AO546" i="1"/>
  <c r="AN546" i="1"/>
  <c r="AL546" i="1"/>
  <c r="AL547" i="1"/>
  <c r="AK546" i="1"/>
  <c r="AJ546" i="1"/>
  <c r="AH546" i="1"/>
  <c r="AG546" i="1"/>
  <c r="AG547" i="1"/>
  <c r="AF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38" i="1"/>
  <c r="AW538" i="1"/>
  <c r="AR538" i="1"/>
  <c r="AM538" i="1"/>
  <c r="AG538" i="1"/>
  <c r="BG538" i="1"/>
  <c r="AE538" i="1"/>
  <c r="BE537" i="1"/>
  <c r="BD537" i="1"/>
  <c r="BB537" i="1"/>
  <c r="BB539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G539" i="1"/>
  <c r="AF537" i="1"/>
  <c r="AE537" i="1"/>
  <c r="BC537" i="1"/>
  <c r="BC536" i="1"/>
  <c r="BC539" i="1"/>
  <c r="AX536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Q515" i="1"/>
  <c r="AN515" i="1"/>
  <c r="AM515" i="1"/>
  <c r="AL515" i="1"/>
  <c r="AI515" i="1"/>
  <c r="AH515" i="1"/>
  <c r="AF515" i="1"/>
  <c r="AE515" i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A513" i="1"/>
  <c r="AZ513" i="1"/>
  <c r="AX513" i="1"/>
  <c r="AW513" i="1"/>
  <c r="AV513" i="1"/>
  <c r="AT513" i="1"/>
  <c r="AS513" i="1"/>
  <c r="AR513" i="1"/>
  <c r="AP513" i="1"/>
  <c r="AO513" i="1"/>
  <c r="AN513" i="1"/>
  <c r="AL513" i="1"/>
  <c r="AK513" i="1"/>
  <c r="AJ513" i="1"/>
  <c r="AH513" i="1"/>
  <c r="AG513" i="1"/>
  <c r="AF513" i="1"/>
  <c r="AE513" i="1"/>
  <c r="BC513" i="1"/>
  <c r="BC507" i="1"/>
  <c r="AX507" i="1"/>
  <c r="AU507" i="1"/>
  <c r="AS507" i="1"/>
  <c r="AM507" i="1"/>
  <c r="AK507" i="1"/>
  <c r="AH507" i="1"/>
  <c r="AE507" i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BB484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AK484" i="1"/>
  <c r="AJ484" i="1"/>
  <c r="AH484" i="1"/>
  <c r="AG484" i="1"/>
  <c r="AF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K474" i="1"/>
  <c r="AH474" i="1"/>
  <c r="AE474" i="1"/>
  <c r="BE474" i="1"/>
  <c r="BD453" i="1"/>
  <c r="BC453" i="1"/>
  <c r="BB453" i="1"/>
  <c r="AY453" i="1"/>
  <c r="AX453" i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D452" i="1"/>
  <c r="BA452" i="1"/>
  <c r="AY452" i="1"/>
  <c r="AV452" i="1"/>
  <c r="AU452" i="1"/>
  <c r="AQ452" i="1"/>
  <c r="AO452" i="1"/>
  <c r="AN452" i="1"/>
  <c r="AJ452" i="1"/>
  <c r="AI452" i="1"/>
  <c r="AF452" i="1"/>
  <c r="AE452" i="1"/>
  <c r="BE451" i="1"/>
  <c r="BD451" i="1"/>
  <c r="BB451" i="1"/>
  <c r="BA451" i="1"/>
  <c r="AZ451" i="1"/>
  <c r="AX451" i="1"/>
  <c r="AW451" i="1"/>
  <c r="AV451" i="1"/>
  <c r="AT451" i="1"/>
  <c r="AS451" i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D422" i="1"/>
  <c r="BB422" i="1"/>
  <c r="BA422" i="1"/>
  <c r="BA423" i="1"/>
  <c r="AZ422" i="1"/>
  <c r="AX422" i="1"/>
  <c r="AW422" i="1"/>
  <c r="AV422" i="1"/>
  <c r="AV423" i="1"/>
  <c r="AT422" i="1"/>
  <c r="AS422" i="1"/>
  <c r="AR422" i="1"/>
  <c r="AP422" i="1"/>
  <c r="AO422" i="1"/>
  <c r="AN422" i="1"/>
  <c r="AL422" i="1"/>
  <c r="AK422" i="1"/>
  <c r="AJ422" i="1"/>
  <c r="AH422" i="1"/>
  <c r="AG422" i="1"/>
  <c r="AF422" i="1"/>
  <c r="AE422" i="1"/>
  <c r="BC422" i="1"/>
  <c r="BE421" i="1"/>
  <c r="BC421" i="1"/>
  <c r="BC423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BC414" i="1"/>
  <c r="AW414" i="1"/>
  <c r="AR414" i="1"/>
  <c r="AM414" i="1"/>
  <c r="AG414" i="1"/>
  <c r="AE414" i="1"/>
  <c r="BD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P415" i="1"/>
  <c r="AO413" i="1"/>
  <c r="AN413" i="1"/>
  <c r="AL413" i="1"/>
  <c r="AK413" i="1"/>
  <c r="AJ413" i="1"/>
  <c r="AH413" i="1"/>
  <c r="AG413" i="1"/>
  <c r="AF413" i="1"/>
  <c r="AE413" i="1"/>
  <c r="BC413" i="1"/>
  <c r="BC412" i="1"/>
  <c r="AX412" i="1"/>
  <c r="AX415" i="1"/>
  <c r="AU412" i="1"/>
  <c r="AS412" i="1"/>
  <c r="AM412" i="1"/>
  <c r="AK412" i="1"/>
  <c r="AK415" i="1"/>
  <c r="AH412" i="1"/>
  <c r="AE412" i="1"/>
  <c r="BD391" i="1"/>
  <c r="BC391" i="1"/>
  <c r="BB391" i="1"/>
  <c r="AY391" i="1"/>
  <c r="AX391" i="1"/>
  <c r="AV391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AZ389" i="1"/>
  <c r="AX389" i="1"/>
  <c r="AW389" i="1"/>
  <c r="AV389" i="1"/>
  <c r="AV392" i="1"/>
  <c r="AT389" i="1"/>
  <c r="AS389" i="1"/>
  <c r="AR389" i="1"/>
  <c r="AP389" i="1"/>
  <c r="AO389" i="1"/>
  <c r="AN389" i="1"/>
  <c r="AN392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BC384" i="1"/>
  <c r="AW381" i="1"/>
  <c r="AU381" i="1"/>
  <c r="AR381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K360" i="1"/>
  <c r="AJ360" i="1"/>
  <c r="AH360" i="1"/>
  <c r="AG360" i="1"/>
  <c r="AF360" i="1"/>
  <c r="AE360" i="1"/>
  <c r="BC360" i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G361" i="1"/>
  <c r="AE359" i="1"/>
  <c r="BB358" i="1"/>
  <c r="AU358" i="1"/>
  <c r="AN358" i="1"/>
  <c r="AF358" i="1"/>
  <c r="AE358" i="1"/>
  <c r="AY358" i="1"/>
  <c r="BC352" i="1"/>
  <c r="AU352" i="1"/>
  <c r="AN352" i="1"/>
  <c r="AG352" i="1"/>
  <c r="AE352" i="1"/>
  <c r="BE352" i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G353" i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L329" i="1"/>
  <c r="AI329" i="1"/>
  <c r="AH329" i="1"/>
  <c r="AF329" i="1"/>
  <c r="AE329" i="1"/>
  <c r="BA328" i="1"/>
  <c r="AU328" i="1"/>
  <c r="AN328" i="1"/>
  <c r="AF328" i="1"/>
  <c r="AE328" i="1"/>
  <c r="BE328" i="1"/>
  <c r="BE327" i="1"/>
  <c r="BD327" i="1"/>
  <c r="BB327" i="1"/>
  <c r="BA327" i="1"/>
  <c r="AZ327" i="1"/>
  <c r="AX327" i="1"/>
  <c r="AW327" i="1"/>
  <c r="AV327" i="1"/>
  <c r="AT327" i="1"/>
  <c r="AS327" i="1"/>
  <c r="AR327" i="1"/>
  <c r="AP327" i="1"/>
  <c r="AO327" i="1"/>
  <c r="AN327" i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M319" i="1"/>
  <c r="AF319" i="1"/>
  <c r="AE319" i="1"/>
  <c r="BE319" i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J298" i="1"/>
  <c r="AH298" i="1"/>
  <c r="AG298" i="1"/>
  <c r="AF298" i="1"/>
  <c r="AE298" i="1"/>
  <c r="BC298" i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O291" i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I288" i="1"/>
  <c r="AE288" i="1"/>
  <c r="AY288" i="1"/>
  <c r="BD267" i="1"/>
  <c r="BC267" i="1"/>
  <c r="BB267" i="1"/>
  <c r="AY267" i="1"/>
  <c r="AX267" i="1"/>
  <c r="AV267" i="1"/>
  <c r="AT267" i="1"/>
  <c r="AR267" i="1"/>
  <c r="AQ267" i="1"/>
  <c r="AN267" i="1"/>
  <c r="AM267" i="1"/>
  <c r="AL267" i="1"/>
  <c r="AI267" i="1"/>
  <c r="AH267" i="1"/>
  <c r="AF267" i="1"/>
  <c r="AE267" i="1"/>
  <c r="AE266" i="1"/>
  <c r="BC265" i="1"/>
  <c r="AW265" i="1"/>
  <c r="AR265" i="1"/>
  <c r="AM265" i="1"/>
  <c r="AG265" i="1"/>
  <c r="AE265" i="1"/>
  <c r="BD265" i="1"/>
  <c r="BE259" i="1"/>
  <c r="BD259" i="1"/>
  <c r="BB259" i="1"/>
  <c r="BA259" i="1"/>
  <c r="AZ259" i="1"/>
  <c r="AX259" i="1"/>
  <c r="AW259" i="1"/>
  <c r="AV259" i="1"/>
  <c r="AT259" i="1"/>
  <c r="AS259" i="1"/>
  <c r="AR259" i="1"/>
  <c r="AP259" i="1"/>
  <c r="AO259" i="1"/>
  <c r="AN259" i="1"/>
  <c r="AL259" i="1"/>
  <c r="AK259" i="1"/>
  <c r="AJ259" i="1"/>
  <c r="AH259" i="1"/>
  <c r="AG259" i="1"/>
  <c r="AF259" i="1"/>
  <c r="AE259" i="1"/>
  <c r="BC259" i="1"/>
  <c r="BE258" i="1"/>
  <c r="BC258" i="1"/>
  <c r="BB258" i="1"/>
  <c r="AY258" i="1"/>
  <c r="AX258" i="1"/>
  <c r="AW258" i="1"/>
  <c r="AT258" i="1"/>
  <c r="AS258" i="1"/>
  <c r="AQ258" i="1"/>
  <c r="AO258" i="1"/>
  <c r="AM258" i="1"/>
  <c r="AL258" i="1"/>
  <c r="AI258" i="1"/>
  <c r="AH258" i="1"/>
  <c r="AG258" i="1"/>
  <c r="AE258" i="1"/>
  <c r="BD257" i="1"/>
  <c r="BB257" i="1"/>
  <c r="AY257" i="1"/>
  <c r="AV257" i="1"/>
  <c r="AT257" i="1"/>
  <c r="AQ257" i="1"/>
  <c r="AN257" i="1"/>
  <c r="AL257" i="1"/>
  <c r="AL260" i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Y228" i="1"/>
  <c r="AX228" i="1"/>
  <c r="AV228" i="1"/>
  <c r="AT228" i="1"/>
  <c r="AR228" i="1"/>
  <c r="AQ228" i="1"/>
  <c r="AN228" i="1"/>
  <c r="AM228" i="1"/>
  <c r="AL228" i="1"/>
  <c r="AI228" i="1"/>
  <c r="AH228" i="1"/>
  <c r="AF228" i="1"/>
  <c r="AE228" i="1"/>
  <c r="BD227" i="1"/>
  <c r="BA227" i="1"/>
  <c r="AY227" i="1"/>
  <c r="AV227" i="1"/>
  <c r="AV229" i="1"/>
  <c r="AS227" i="1"/>
  <c r="AQ227" i="1"/>
  <c r="AN227" i="1"/>
  <c r="AK227" i="1"/>
  <c r="AI227" i="1"/>
  <c r="AF227" i="1"/>
  <c r="AE227" i="1"/>
  <c r="BC227" i="1"/>
  <c r="BC229" i="1"/>
  <c r="AE226" i="1"/>
  <c r="BC226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E205" i="1"/>
  <c r="BC205" i="1"/>
  <c r="BE204" i="1"/>
  <c r="BA204" i="1"/>
  <c r="AW204" i="1"/>
  <c r="AS204" i="1"/>
  <c r="AO204" i="1"/>
  <c r="AK204" i="1"/>
  <c r="AG204" i="1"/>
  <c r="AE204" i="1"/>
  <c r="BD204" i="1"/>
  <c r="BD206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BF196" i="1"/>
  <c r="AF196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BD174" i="1"/>
  <c r="BB174" i="1"/>
  <c r="BA174" i="1"/>
  <c r="AZ174" i="1"/>
  <c r="AX174" i="1"/>
  <c r="AW174" i="1"/>
  <c r="AV174" i="1"/>
  <c r="AT174" i="1"/>
  <c r="AS174" i="1"/>
  <c r="AR174" i="1"/>
  <c r="AP174" i="1"/>
  <c r="AO174" i="1"/>
  <c r="AN174" i="1"/>
  <c r="AL174" i="1"/>
  <c r="AK174" i="1"/>
  <c r="AJ174" i="1"/>
  <c r="AH174" i="1"/>
  <c r="AG174" i="1"/>
  <c r="AF174" i="1"/>
  <c r="AE174" i="1"/>
  <c r="BC174" i="1"/>
  <c r="BC173" i="1"/>
  <c r="AY173" i="1"/>
  <c r="AM173" i="1"/>
  <c r="AI173" i="1"/>
  <c r="AE173" i="1"/>
  <c r="AQ173" i="1"/>
  <c r="BD172" i="1"/>
  <c r="BB172" i="1"/>
  <c r="AZ172" i="1"/>
  <c r="AX172" i="1"/>
  <c r="AV172" i="1"/>
  <c r="AT172" i="1"/>
  <c r="AR172" i="1"/>
  <c r="AP172" i="1"/>
  <c r="AP175" i="1"/>
  <c r="AN172" i="1"/>
  <c r="AL172" i="1"/>
  <c r="AJ172" i="1"/>
  <c r="AH172" i="1"/>
  <c r="AF172" i="1"/>
  <c r="AE172" i="1"/>
  <c r="BC172" i="1"/>
  <c r="BC175" i="1"/>
  <c r="BE166" i="1"/>
  <c r="BA166" i="1"/>
  <c r="AW166" i="1"/>
  <c r="AS166" i="1"/>
  <c r="AO166" i="1"/>
  <c r="AK166" i="1"/>
  <c r="AG166" i="1"/>
  <c r="BG166" i="1"/>
  <c r="AE166" i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O165" i="1"/>
  <c r="AN165" i="1"/>
  <c r="AL165" i="1"/>
  <c r="AK165" i="1"/>
  <c r="AJ165" i="1"/>
  <c r="AH165" i="1"/>
  <c r="BF165" i="1"/>
  <c r="AG165" i="1"/>
  <c r="AF165" i="1"/>
  <c r="AE165" i="1"/>
  <c r="BC165" i="1"/>
  <c r="AY164" i="1"/>
  <c r="AI164" i="1"/>
  <c r="AE164" i="1"/>
  <c r="AQ164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/>
  <c r="BE142" i="1"/>
  <c r="BA142" i="1"/>
  <c r="AW142" i="1"/>
  <c r="AS142" i="1"/>
  <c r="AO142" i="1"/>
  <c r="AK142" i="1"/>
  <c r="AG142" i="1"/>
  <c r="AE142" i="1"/>
  <c r="BD142" i="1"/>
  <c r="BD141" i="1"/>
  <c r="BE141" i="1"/>
  <c r="BB141" i="1"/>
  <c r="BA141" i="1"/>
  <c r="AZ141" i="1"/>
  <c r="AX141" i="1"/>
  <c r="AW141" i="1"/>
  <c r="AV141" i="1"/>
  <c r="AT141" i="1"/>
  <c r="AS141" i="1"/>
  <c r="AR141" i="1"/>
  <c r="AP141" i="1"/>
  <c r="AP144" i="1"/>
  <c r="AO141" i="1"/>
  <c r="AN141" i="1"/>
  <c r="AL141" i="1"/>
  <c r="AK141" i="1"/>
  <c r="AJ141" i="1"/>
  <c r="AH141" i="1"/>
  <c r="AG141" i="1"/>
  <c r="AF141" i="1"/>
  <c r="AE141" i="1"/>
  <c r="BC141" i="1"/>
  <c r="AQ135" i="1"/>
  <c r="AE135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O133" i="1"/>
  <c r="AK133" i="1"/>
  <c r="AG133" i="1"/>
  <c r="AE133" i="1"/>
  <c r="BD133" i="1"/>
  <c r="BD136" i="1"/>
  <c r="BE112" i="1"/>
  <c r="BD112" i="1"/>
  <c r="BB112" i="1"/>
  <c r="BA112" i="1"/>
  <c r="AZ112" i="1"/>
  <c r="AX112" i="1"/>
  <c r="AW112" i="1"/>
  <c r="AV112" i="1"/>
  <c r="AV113" i="1"/>
  <c r="AT112" i="1"/>
  <c r="AS112" i="1"/>
  <c r="AR112" i="1"/>
  <c r="AP112" i="1"/>
  <c r="AO112" i="1"/>
  <c r="AN112" i="1"/>
  <c r="AL112" i="1"/>
  <c r="AK112" i="1"/>
  <c r="AJ112" i="1"/>
  <c r="AH112" i="1"/>
  <c r="AG112" i="1"/>
  <c r="AF112" i="1"/>
  <c r="AE112" i="1"/>
  <c r="BC112" i="1"/>
  <c r="AE111" i="1"/>
  <c r="AY111" i="1"/>
  <c r="AY113" i="1"/>
  <c r="BD110" i="1"/>
  <c r="BB110" i="1"/>
  <c r="AZ110" i="1"/>
  <c r="AX110" i="1"/>
  <c r="AV110" i="1"/>
  <c r="AT110" i="1"/>
  <c r="AT113" i="1"/>
  <c r="AR110" i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B103" i="1"/>
  <c r="BA103" i="1"/>
  <c r="AZ103" i="1"/>
  <c r="AX103" i="1"/>
  <c r="AW103" i="1"/>
  <c r="AV103" i="1"/>
  <c r="AT103" i="1"/>
  <c r="AS103" i="1"/>
  <c r="AR103" i="1"/>
  <c r="AP103" i="1"/>
  <c r="AO103" i="1"/>
  <c r="AN103" i="1"/>
  <c r="AL103" i="1"/>
  <c r="AL105" i="1"/>
  <c r="AK103" i="1"/>
  <c r="AJ103" i="1"/>
  <c r="AH103" i="1"/>
  <c r="AG103" i="1"/>
  <c r="AG105" i="1"/>
  <c r="AF103" i="1"/>
  <c r="AE103" i="1"/>
  <c r="BC103" i="1"/>
  <c r="BE102" i="1"/>
  <c r="BA102" i="1"/>
  <c r="AY102" i="1"/>
  <c r="AW102" i="1"/>
  <c r="AS102" i="1"/>
  <c r="AQ102" i="1"/>
  <c r="AO102" i="1"/>
  <c r="AK102" i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AE50" i="1"/>
  <c r="BC50" i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A42" i="1"/>
  <c r="AY42" i="1"/>
  <c r="AW42" i="1"/>
  <c r="AS42" i="1"/>
  <c r="AQ42" i="1"/>
  <c r="AO42" i="1"/>
  <c r="AK42" i="1"/>
  <c r="AI42" i="1"/>
  <c r="AG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C40" i="1"/>
  <c r="BB40" i="1"/>
  <c r="AY40" i="1"/>
  <c r="AX40" i="1"/>
  <c r="AW40" i="1"/>
  <c r="AT40" i="1"/>
  <c r="AS40" i="1"/>
  <c r="AS43" i="1"/>
  <c r="AQ40" i="1"/>
  <c r="AO40" i="1"/>
  <c r="AM40" i="1"/>
  <c r="AL40" i="1"/>
  <c r="AI40" i="1"/>
  <c r="AH40" i="1"/>
  <c r="AG40" i="1"/>
  <c r="AG43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AU73" i="1"/>
  <c r="AU104" i="1"/>
  <c r="AK71" i="1"/>
  <c r="AS71" i="1"/>
  <c r="AG73" i="1"/>
  <c r="AO73" i="1"/>
  <c r="AW73" i="1"/>
  <c r="BE73" i="1"/>
  <c r="AG104" i="1"/>
  <c r="AO104" i="1"/>
  <c r="AW104" i="1"/>
  <c r="BE104" i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AZ135" i="1"/>
  <c r="AV135" i="1"/>
  <c r="AR135" i="1"/>
  <c r="AN135" i="1"/>
  <c r="AJ135" i="1"/>
  <c r="AF135" i="1"/>
  <c r="AF136" i="1"/>
  <c r="AU135" i="1"/>
  <c r="AM164" i="1"/>
  <c r="BC164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I135" i="1"/>
  <c r="AY135" i="1"/>
  <c r="BB173" i="1"/>
  <c r="AX173" i="1"/>
  <c r="AT173" i="1"/>
  <c r="AT175" i="1"/>
  <c r="AP173" i="1"/>
  <c r="AL173" i="1"/>
  <c r="AH173" i="1"/>
  <c r="AH175" i="1"/>
  <c r="BE173" i="1"/>
  <c r="BA173" i="1"/>
  <c r="AW173" i="1"/>
  <c r="AS173" i="1"/>
  <c r="AO173" i="1"/>
  <c r="AK173" i="1"/>
  <c r="AG173" i="1"/>
  <c r="BD173" i="1"/>
  <c r="BD175" i="1"/>
  <c r="AZ173" i="1"/>
  <c r="AV173" i="1"/>
  <c r="AR173" i="1"/>
  <c r="AN173" i="1"/>
  <c r="AN175" i="1"/>
  <c r="AJ173" i="1"/>
  <c r="AF173" i="1"/>
  <c r="AF175" i="1"/>
  <c r="AU173" i="1"/>
  <c r="BB73" i="1"/>
  <c r="AX73" i="1"/>
  <c r="AT73" i="1"/>
  <c r="AP73" i="1"/>
  <c r="AL73" i="1"/>
  <c r="AH73" i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R104" i="1"/>
  <c r="AN104" i="1"/>
  <c r="AJ104" i="1"/>
  <c r="AF104" i="1"/>
  <c r="BB104" i="1"/>
  <c r="AX104" i="1"/>
  <c r="AT104" i="1"/>
  <c r="AP104" i="1"/>
  <c r="AL104" i="1"/>
  <c r="AH104" i="1"/>
  <c r="AM104" i="1"/>
  <c r="BC104" i="1"/>
  <c r="BB111" i="1"/>
  <c r="AX111" i="1"/>
  <c r="AT111" i="1"/>
  <c r="AP111" i="1"/>
  <c r="AP113" i="1"/>
  <c r="AL111" i="1"/>
  <c r="AH111" i="1"/>
  <c r="BD111" i="1"/>
  <c r="AZ111" i="1"/>
  <c r="AV111" i="1"/>
  <c r="AR111" i="1"/>
  <c r="AN111" i="1"/>
  <c r="AN113" i="1"/>
  <c r="AJ111" i="1"/>
  <c r="AF111" i="1"/>
  <c r="AF113" i="1"/>
  <c r="AM111" i="1"/>
  <c r="AU111" i="1"/>
  <c r="BC111" i="1"/>
  <c r="BD40" i="1"/>
  <c r="AZ40" i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AX42" i="1"/>
  <c r="AT42" i="1"/>
  <c r="AP42" i="1"/>
  <c r="AL42" i="1"/>
  <c r="AH42" i="1"/>
  <c r="AM42" i="1"/>
  <c r="AU42" i="1"/>
  <c r="BC42" i="1"/>
  <c r="BB49" i="1"/>
  <c r="AX49" i="1"/>
  <c r="AX51" i="1"/>
  <c r="AT49" i="1"/>
  <c r="AP49" i="1"/>
  <c r="AP51" i="1"/>
  <c r="AL49" i="1"/>
  <c r="AH49" i="1"/>
  <c r="BD49" i="1"/>
  <c r="AZ49" i="1"/>
  <c r="AZ51" i="1"/>
  <c r="AV49" i="1"/>
  <c r="AR49" i="1"/>
  <c r="AN49" i="1"/>
  <c r="AJ49" i="1"/>
  <c r="AJ51" i="1"/>
  <c r="AF49" i="1"/>
  <c r="AM49" i="1"/>
  <c r="AU49" i="1"/>
  <c r="BC49" i="1"/>
  <c r="AG71" i="1"/>
  <c r="AO71" i="1"/>
  <c r="AW71" i="1"/>
  <c r="BE71" i="1"/>
  <c r="AK73" i="1"/>
  <c r="AS73" i="1"/>
  <c r="BA73" i="1"/>
  <c r="BD80" i="1"/>
  <c r="AZ80" i="1"/>
  <c r="AZ82" i="1"/>
  <c r="AV80" i="1"/>
  <c r="AR80" i="1"/>
  <c r="AN80" i="1"/>
  <c r="AJ80" i="1"/>
  <c r="AJ82" i="1"/>
  <c r="AF80" i="1"/>
  <c r="BB80" i="1"/>
  <c r="AX80" i="1"/>
  <c r="AT80" i="1"/>
  <c r="AT82" i="1"/>
  <c r="AP80" i="1"/>
  <c r="AL80" i="1"/>
  <c r="AH80" i="1"/>
  <c r="AM80" i="1"/>
  <c r="AU80" i="1"/>
  <c r="BC80" i="1"/>
  <c r="BB102" i="1"/>
  <c r="BB105" i="1"/>
  <c r="AX102" i="1"/>
  <c r="AT102" i="1"/>
  <c r="AT105" i="1"/>
  <c r="AP102" i="1"/>
  <c r="AP105" i="1"/>
  <c r="AL102" i="1"/>
  <c r="AH102" i="1"/>
  <c r="BD102" i="1"/>
  <c r="AZ102" i="1"/>
  <c r="AZ105" i="1"/>
  <c r="AV102" i="1"/>
  <c r="AR102" i="1"/>
  <c r="AR105" i="1"/>
  <c r="AN102" i="1"/>
  <c r="AN105" i="1"/>
  <c r="AJ102" i="1"/>
  <c r="AF102" i="1"/>
  <c r="AM102" i="1"/>
  <c r="AU102" i="1"/>
  <c r="BC102" i="1"/>
  <c r="AK104" i="1"/>
  <c r="AS104" i="1"/>
  <c r="BA104" i="1"/>
  <c r="BA105" i="1"/>
  <c r="AK111" i="1"/>
  <c r="AS111" i="1"/>
  <c r="BA111" i="1"/>
  <c r="AM135" i="1"/>
  <c r="BC135" i="1"/>
  <c r="BB164" i="1"/>
  <c r="AX164" i="1"/>
  <c r="AT164" i="1"/>
  <c r="AP164" i="1"/>
  <c r="AL164" i="1"/>
  <c r="AH164" i="1"/>
  <c r="BF164" i="1"/>
  <c r="BE164" i="1"/>
  <c r="BA164" i="1"/>
  <c r="AW164" i="1"/>
  <c r="AS164" i="1"/>
  <c r="AS167" i="1"/>
  <c r="AO164" i="1"/>
  <c r="AK164" i="1"/>
  <c r="AG164" i="1"/>
  <c r="BD164" i="1"/>
  <c r="BD167" i="1"/>
  <c r="AZ164" i="1"/>
  <c r="AV164" i="1"/>
  <c r="AR164" i="1"/>
  <c r="AN164" i="1"/>
  <c r="AN167" i="1"/>
  <c r="AJ164" i="1"/>
  <c r="AF164" i="1"/>
  <c r="AU164" i="1"/>
  <c r="AI197" i="1"/>
  <c r="AM197" i="1"/>
  <c r="AQ197" i="1"/>
  <c r="AU197" i="1"/>
  <c r="AY197" i="1"/>
  <c r="BC197" i="1"/>
  <c r="AI226" i="1"/>
  <c r="AM226" i="1"/>
  <c r="AQ226" i="1"/>
  <c r="AQ229" i="1"/>
  <c r="AU226" i="1"/>
  <c r="AY226" i="1"/>
  <c r="BD226" i="1"/>
  <c r="BD229" i="1"/>
  <c r="BD234" i="1"/>
  <c r="AZ234" i="1"/>
  <c r="AV234" i="1"/>
  <c r="AR234" i="1"/>
  <c r="AN234" i="1"/>
  <c r="AN237" i="1"/>
  <c r="AJ234" i="1"/>
  <c r="AF234" i="1"/>
  <c r="AK234" i="1"/>
  <c r="AP234" i="1"/>
  <c r="AP237" i="1"/>
  <c r="AU234" i="1"/>
  <c r="BA234" i="1"/>
  <c r="BB236" i="1"/>
  <c r="AX236" i="1"/>
  <c r="AX237" i="1"/>
  <c r="AT236" i="1"/>
  <c r="AP236" i="1"/>
  <c r="AL236" i="1"/>
  <c r="AH236" i="1"/>
  <c r="AJ236" i="1"/>
  <c r="AO236" i="1"/>
  <c r="AU236" i="1"/>
  <c r="AZ236" i="1"/>
  <c r="BE236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B290" i="1"/>
  <c r="AX290" i="1"/>
  <c r="AT290" i="1"/>
  <c r="AP290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S299" i="1"/>
  <c r="AO296" i="1"/>
  <c r="AK296" i="1"/>
  <c r="AG296" i="1"/>
  <c r="BC296" i="1"/>
  <c r="AX296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J321" i="1"/>
  <c r="AF321" i="1"/>
  <c r="BE321" i="1"/>
  <c r="AY321" i="1"/>
  <c r="AT321" i="1"/>
  <c r="AO321" i="1"/>
  <c r="AI321" i="1"/>
  <c r="AL321" i="1"/>
  <c r="AS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BD384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M446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BC446" i="1"/>
  <c r="AX445" i="1"/>
  <c r="AS445" i="1"/>
  <c r="AM445" i="1"/>
  <c r="AH445" i="1"/>
  <c r="BB445" i="1"/>
  <c r="AW445" i="1"/>
  <c r="AQ445" i="1"/>
  <c r="AL445" i="1"/>
  <c r="AG445" i="1"/>
  <c r="BA445" i="1"/>
  <c r="AI41" i="1"/>
  <c r="AM41" i="1"/>
  <c r="AQ41" i="1"/>
  <c r="AU41" i="1"/>
  <c r="AY41" i="1"/>
  <c r="AG48" i="1"/>
  <c r="AK48" i="1"/>
  <c r="AK51" i="1"/>
  <c r="AO48" i="1"/>
  <c r="AO51" i="1"/>
  <c r="AS48" i="1"/>
  <c r="AW48" i="1"/>
  <c r="BA48" i="1"/>
  <c r="BA51" i="1"/>
  <c r="BE48" i="1"/>
  <c r="AI50" i="1"/>
  <c r="AM50" i="1"/>
  <c r="AQ50" i="1"/>
  <c r="AU50" i="1"/>
  <c r="AY50" i="1"/>
  <c r="AG72" i="1"/>
  <c r="AK72" i="1"/>
  <c r="AO72" i="1"/>
  <c r="AS72" i="1"/>
  <c r="AW72" i="1"/>
  <c r="BA72" i="1"/>
  <c r="BA74" i="1"/>
  <c r="BE72" i="1"/>
  <c r="AI79" i="1"/>
  <c r="AM79" i="1"/>
  <c r="AQ79" i="1"/>
  <c r="AU79" i="1"/>
  <c r="AY79" i="1"/>
  <c r="AG81" i="1"/>
  <c r="AK81" i="1"/>
  <c r="AO81" i="1"/>
  <c r="AO82" i="1"/>
  <c r="AS81" i="1"/>
  <c r="AW81" i="1"/>
  <c r="BA81" i="1"/>
  <c r="BE81" i="1"/>
  <c r="AI103" i="1"/>
  <c r="AM103" i="1"/>
  <c r="AQ103" i="1"/>
  <c r="AU103" i="1"/>
  <c r="AY103" i="1"/>
  <c r="AY105" i="1"/>
  <c r="AG110" i="1"/>
  <c r="AK110" i="1"/>
  <c r="AK113" i="1"/>
  <c r="AO110" i="1"/>
  <c r="AO113" i="1"/>
  <c r="AS110" i="1"/>
  <c r="AW110" i="1"/>
  <c r="BA110" i="1"/>
  <c r="BE110" i="1"/>
  <c r="AI112" i="1"/>
  <c r="AM112" i="1"/>
  <c r="AQ112" i="1"/>
  <c r="AU112" i="1"/>
  <c r="AY112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G143" i="1"/>
  <c r="AK143" i="1"/>
  <c r="AO143" i="1"/>
  <c r="AS143" i="1"/>
  <c r="AS144" i="1"/>
  <c r="AW143" i="1"/>
  <c r="BA143" i="1"/>
  <c r="BE143" i="1"/>
  <c r="AI165" i="1"/>
  <c r="AM165" i="1"/>
  <c r="AQ165" i="1"/>
  <c r="AU165" i="1"/>
  <c r="AY165" i="1"/>
  <c r="AH166" i="1"/>
  <c r="AL166" i="1"/>
  <c r="AP166" i="1"/>
  <c r="AT166" i="1"/>
  <c r="AT167" i="1"/>
  <c r="AX166" i="1"/>
  <c r="BB166" i="1"/>
  <c r="AG172" i="1"/>
  <c r="AK172" i="1"/>
  <c r="BG172" i="1"/>
  <c r="AO172" i="1"/>
  <c r="AS172" i="1"/>
  <c r="AW172" i="1"/>
  <c r="AW175" i="1"/>
  <c r="BA172" i="1"/>
  <c r="BA175" i="1"/>
  <c r="BE172" i="1"/>
  <c r="AI174" i="1"/>
  <c r="AM174" i="1"/>
  <c r="AQ174" i="1"/>
  <c r="AU174" i="1"/>
  <c r="AY174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AI203" i="1"/>
  <c r="AM203" i="1"/>
  <c r="AQ203" i="1"/>
  <c r="AU203" i="1"/>
  <c r="AY203" i="1"/>
  <c r="AH204" i="1"/>
  <c r="AL204" i="1"/>
  <c r="AP204" i="1"/>
  <c r="AT204" i="1"/>
  <c r="AT206" i="1"/>
  <c r="AX204" i="1"/>
  <c r="BB204" i="1"/>
  <c r="AG205" i="1"/>
  <c r="AK205" i="1"/>
  <c r="AO205" i="1"/>
  <c r="AS205" i="1"/>
  <c r="AW205" i="1"/>
  <c r="BA205" i="1"/>
  <c r="BE205" i="1"/>
  <c r="AF226" i="1"/>
  <c r="AJ226" i="1"/>
  <c r="AN226" i="1"/>
  <c r="AR226" i="1"/>
  <c r="AV226" i="1"/>
  <c r="AZ226" i="1"/>
  <c r="BE226" i="1"/>
  <c r="AG227" i="1"/>
  <c r="AM227" i="1"/>
  <c r="AM229" i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Q234" i="1"/>
  <c r="AW234" i="1"/>
  <c r="BB234" i="1"/>
  <c r="AF236" i="1"/>
  <c r="AK236" i="1"/>
  <c r="AK237" i="1"/>
  <c r="AQ236" i="1"/>
  <c r="AV236" i="1"/>
  <c r="AV237" i="1"/>
  <c r="BA236" i="1"/>
  <c r="AH257" i="1"/>
  <c r="AH260" i="1"/>
  <c r="AM257" i="1"/>
  <c r="AR257" i="1"/>
  <c r="AX257" i="1"/>
  <c r="BD258" i="1"/>
  <c r="AZ258" i="1"/>
  <c r="AV258" i="1"/>
  <c r="AR258" i="1"/>
  <c r="AR260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AN296" i="1"/>
  <c r="AN299" i="1"/>
  <c r="AU296" i="1"/>
  <c r="BB296" i="1"/>
  <c r="AG319" i="1"/>
  <c r="AO319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AV330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L353" i="1"/>
  <c r="AG350" i="1"/>
  <c r="AM350" i="1"/>
  <c r="AT350" i="1"/>
  <c r="BA350" i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Q381" i="1"/>
  <c r="AK381" i="1"/>
  <c r="AF381" i="1"/>
  <c r="AF384" i="1"/>
  <c r="AO381" i="1"/>
  <c r="AZ381" i="1"/>
  <c r="AH382" i="1"/>
  <c r="AR382" i="1"/>
  <c r="BC382" i="1"/>
  <c r="AK383" i="1"/>
  <c r="AU383" i="1"/>
  <c r="AJ443" i="1"/>
  <c r="BE443" i="1"/>
  <c r="AK445" i="1"/>
  <c r="AI133" i="1"/>
  <c r="AM133" i="1"/>
  <c r="AQ133" i="1"/>
  <c r="AU133" i="1"/>
  <c r="AY133" i="1"/>
  <c r="BC133" i="1"/>
  <c r="AI142" i="1"/>
  <c r="AM142" i="1"/>
  <c r="AQ142" i="1"/>
  <c r="AU142" i="1"/>
  <c r="AY142" i="1"/>
  <c r="BC142" i="1"/>
  <c r="AI166" i="1"/>
  <c r="AI167" i="1"/>
  <c r="AM166" i="1"/>
  <c r="AQ166" i="1"/>
  <c r="AU166" i="1"/>
  <c r="AU167" i="1"/>
  <c r="AY166" i="1"/>
  <c r="BC166" i="1"/>
  <c r="AI195" i="1"/>
  <c r="AM195" i="1"/>
  <c r="AQ195" i="1"/>
  <c r="AU195" i="1"/>
  <c r="AY195" i="1"/>
  <c r="BC195" i="1"/>
  <c r="AG197" i="1"/>
  <c r="AK197" i="1"/>
  <c r="AO197" i="1"/>
  <c r="AS197" i="1"/>
  <c r="AW197" i="1"/>
  <c r="AW198" i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S229" i="1"/>
  <c r="AW226" i="1"/>
  <c r="BA226" i="1"/>
  <c r="BA229" i="1"/>
  <c r="AH234" i="1"/>
  <c r="AM234" i="1"/>
  <c r="AM237" i="1"/>
  <c r="AS234" i="1"/>
  <c r="AX234" i="1"/>
  <c r="BC234" i="1"/>
  <c r="AG236" i="1"/>
  <c r="AM236" i="1"/>
  <c r="AR236" i="1"/>
  <c r="AW236" i="1"/>
  <c r="BC236" i="1"/>
  <c r="BC237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88" i="1"/>
  <c r="AZ288" i="1"/>
  <c r="AZ291" i="1"/>
  <c r="AV288" i="1"/>
  <c r="AR288" i="1"/>
  <c r="AN288" i="1"/>
  <c r="AJ288" i="1"/>
  <c r="AF288" i="1"/>
  <c r="BB288" i="1"/>
  <c r="BB291" i="1"/>
  <c r="AW288" i="1"/>
  <c r="AQ288" i="1"/>
  <c r="AL288" i="1"/>
  <c r="AG288" i="1"/>
  <c r="AM288" i="1"/>
  <c r="AT288" i="1"/>
  <c r="BA288" i="1"/>
  <c r="BA291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J361" i="1"/>
  <c r="AQ358" i="1"/>
  <c r="AJ382" i="1"/>
  <c r="AU382" i="1"/>
  <c r="AM383" i="1"/>
  <c r="AM384" i="1"/>
  <c r="BD412" i="1"/>
  <c r="BD415" i="1"/>
  <c r="AZ412" i="1"/>
  <c r="AV412" i="1"/>
  <c r="AR412" i="1"/>
  <c r="AN412" i="1"/>
  <c r="AJ412" i="1"/>
  <c r="AF412" i="1"/>
  <c r="BB412" i="1"/>
  <c r="AW412" i="1"/>
  <c r="AW415" i="1"/>
  <c r="AQ412" i="1"/>
  <c r="AL412" i="1"/>
  <c r="AG412" i="1"/>
  <c r="AG415" i="1"/>
  <c r="BE412" i="1"/>
  <c r="AY412" i="1"/>
  <c r="AT412" i="1"/>
  <c r="AO412" i="1"/>
  <c r="AI412" i="1"/>
  <c r="AP412" i="1"/>
  <c r="BA412" i="1"/>
  <c r="AO443" i="1"/>
  <c r="AP445" i="1"/>
  <c r="AI48" i="1"/>
  <c r="AM48" i="1"/>
  <c r="AQ48" i="1"/>
  <c r="AU48" i="1"/>
  <c r="AY48" i="1"/>
  <c r="AI72" i="1"/>
  <c r="AM72" i="1"/>
  <c r="AQ72" i="1"/>
  <c r="AQ74" i="1"/>
  <c r="AU72" i="1"/>
  <c r="AY72" i="1"/>
  <c r="AY74" i="1"/>
  <c r="AI81" i="1"/>
  <c r="AM81" i="1"/>
  <c r="AQ81" i="1"/>
  <c r="AU81" i="1"/>
  <c r="AY81" i="1"/>
  <c r="AI110" i="1"/>
  <c r="AI113" i="1"/>
  <c r="AM110" i="1"/>
  <c r="AM113" i="1"/>
  <c r="AQ110" i="1"/>
  <c r="AU110" i="1"/>
  <c r="AU113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/>
  <c r="AR142" i="1"/>
  <c r="AV142" i="1"/>
  <c r="AZ142" i="1"/>
  <c r="AI143" i="1"/>
  <c r="AM143" i="1"/>
  <c r="AQ143" i="1"/>
  <c r="AU143" i="1"/>
  <c r="AY143" i="1"/>
  <c r="AY144" i="1"/>
  <c r="AF166" i="1"/>
  <c r="AJ166" i="1"/>
  <c r="AN166" i="1"/>
  <c r="AR166" i="1"/>
  <c r="AV166" i="1"/>
  <c r="AZ166" i="1"/>
  <c r="AI172" i="1"/>
  <c r="AI175" i="1"/>
  <c r="AM172" i="1"/>
  <c r="AQ172" i="1"/>
  <c r="AQ175" i="1"/>
  <c r="AU172" i="1"/>
  <c r="AY172" i="1"/>
  <c r="AF195" i="1"/>
  <c r="AJ195" i="1"/>
  <c r="AN195" i="1"/>
  <c r="AR195" i="1"/>
  <c r="AR198" i="1"/>
  <c r="AV195" i="1"/>
  <c r="AV198" i="1"/>
  <c r="AZ195" i="1"/>
  <c r="AI196" i="1"/>
  <c r="AM196" i="1"/>
  <c r="AM198" i="1"/>
  <c r="AQ196" i="1"/>
  <c r="AU196" i="1"/>
  <c r="AY196" i="1"/>
  <c r="AH197" i="1"/>
  <c r="AL197" i="1"/>
  <c r="AP197" i="1"/>
  <c r="AT197" i="1"/>
  <c r="AX197" i="1"/>
  <c r="AF204" i="1"/>
  <c r="AJ204" i="1"/>
  <c r="AN204" i="1"/>
  <c r="AN206" i="1"/>
  <c r="AR204" i="1"/>
  <c r="AV204" i="1"/>
  <c r="AZ204" i="1"/>
  <c r="AZ206" i="1"/>
  <c r="AI205" i="1"/>
  <c r="AI206" i="1"/>
  <c r="AM205" i="1"/>
  <c r="AQ205" i="1"/>
  <c r="AU205" i="1"/>
  <c r="AY205" i="1"/>
  <c r="AY206" i="1"/>
  <c r="AH226" i="1"/>
  <c r="AL226" i="1"/>
  <c r="AP226" i="1"/>
  <c r="AT226" i="1"/>
  <c r="AX226" i="1"/>
  <c r="BB226" i="1"/>
  <c r="BB227" i="1"/>
  <c r="BB229" i="1"/>
  <c r="AX227" i="1"/>
  <c r="AT227" i="1"/>
  <c r="AP227" i="1"/>
  <c r="AL227" i="1"/>
  <c r="BF227" i="1"/>
  <c r="AH227" i="1"/>
  <c r="AJ227" i="1"/>
  <c r="AO227" i="1"/>
  <c r="AU227" i="1"/>
  <c r="AU229" i="1"/>
  <c r="AZ227" i="1"/>
  <c r="BE227" i="1"/>
  <c r="AI234" i="1"/>
  <c r="AO234" i="1"/>
  <c r="AO237" i="1"/>
  <c r="AT234" i="1"/>
  <c r="AY234" i="1"/>
  <c r="BE234" i="1"/>
  <c r="AI236" i="1"/>
  <c r="AN236" i="1"/>
  <c r="AS236" i="1"/>
  <c r="AY236" i="1"/>
  <c r="BD236" i="1"/>
  <c r="BE257" i="1"/>
  <c r="BA257" i="1"/>
  <c r="BA260" i="1"/>
  <c r="AW257" i="1"/>
  <c r="AS257" i="1"/>
  <c r="AS260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H291" i="1"/>
  <c r="AO288" i="1"/>
  <c r="AU288" i="1"/>
  <c r="BC288" i="1"/>
  <c r="AJ290" i="1"/>
  <c r="AR290" i="1"/>
  <c r="AY290" i="1"/>
  <c r="BE290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X321" i="1"/>
  <c r="BB328" i="1"/>
  <c r="AX328" i="1"/>
  <c r="AT328" i="1"/>
  <c r="AP328" i="1"/>
  <c r="AL328" i="1"/>
  <c r="AH328" i="1"/>
  <c r="BC328" i="1"/>
  <c r="BC330" i="1"/>
  <c r="AW328" i="1"/>
  <c r="AR328" i="1"/>
  <c r="AM328" i="1"/>
  <c r="AG328" i="1"/>
  <c r="AK328" i="1"/>
  <c r="AK330" i="1"/>
  <c r="AS328" i="1"/>
  <c r="AZ328" i="1"/>
  <c r="BB352" i="1"/>
  <c r="AX352" i="1"/>
  <c r="AX353" i="1"/>
  <c r="AT352" i="1"/>
  <c r="AP352" i="1"/>
  <c r="AP353" i="1"/>
  <c r="AL352" i="1"/>
  <c r="AH352" i="1"/>
  <c r="BA352" i="1"/>
  <c r="AV352" i="1"/>
  <c r="AQ352" i="1"/>
  <c r="AK352" i="1"/>
  <c r="AF352" i="1"/>
  <c r="AM352" i="1"/>
  <c r="AS352" i="1"/>
  <c r="AZ352" i="1"/>
  <c r="BE358" i="1"/>
  <c r="BE361" i="1"/>
  <c r="BA358" i="1"/>
  <c r="AW358" i="1"/>
  <c r="AS358" i="1"/>
  <c r="AO358" i="1"/>
  <c r="AK358" i="1"/>
  <c r="AG358" i="1"/>
  <c r="BC358" i="1"/>
  <c r="AX358" i="1"/>
  <c r="AX361" i="1"/>
  <c r="AR358" i="1"/>
  <c r="AM358" i="1"/>
  <c r="AH358" i="1"/>
  <c r="AL358" i="1"/>
  <c r="AL361" i="1"/>
  <c r="AT358" i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BB384" i="1"/>
  <c r="AW383" i="1"/>
  <c r="AQ383" i="1"/>
  <c r="AL383" i="1"/>
  <c r="AG383" i="1"/>
  <c r="AP383" i="1"/>
  <c r="BA383" i="1"/>
  <c r="AU443" i="1"/>
  <c r="AU445" i="1"/>
  <c r="BB390" i="1"/>
  <c r="AX390" i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Y414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/>
  <c r="AM452" i="1"/>
  <c r="AG452" i="1"/>
  <c r="AG454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BA476" i="1"/>
  <c r="AV476" i="1"/>
  <c r="AQ476" i="1"/>
  <c r="AK476" i="1"/>
  <c r="AF476" i="1"/>
  <c r="AM476" i="1"/>
  <c r="AS476" i="1"/>
  <c r="AZ476" i="1"/>
  <c r="BE482" i="1"/>
  <c r="BA482" i="1"/>
  <c r="AW482" i="1"/>
  <c r="AS482" i="1"/>
  <c r="AO482" i="1"/>
  <c r="AK482" i="1"/>
  <c r="AG482" i="1"/>
  <c r="BC482" i="1"/>
  <c r="AX482" i="1"/>
  <c r="AX485" i="1"/>
  <c r="AR482" i="1"/>
  <c r="AM482" i="1"/>
  <c r="AH482" i="1"/>
  <c r="AL482" i="1"/>
  <c r="AT482" i="1"/>
  <c r="AZ482" i="1"/>
  <c r="AJ505" i="1"/>
  <c r="AU505" i="1"/>
  <c r="AU508" i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B414" i="1"/>
  <c r="AX414" i="1"/>
  <c r="AT414" i="1"/>
  <c r="AP414" i="1"/>
  <c r="AL414" i="1"/>
  <c r="AH414" i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E508" i="1"/>
  <c r="BA506" i="1"/>
  <c r="AW506" i="1"/>
  <c r="AW508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U237" i="1"/>
  <c r="AY235" i="1"/>
  <c r="AI259" i="1"/>
  <c r="AM259" i="1"/>
  <c r="AQ259" i="1"/>
  <c r="AU259" i="1"/>
  <c r="AY259" i="1"/>
  <c r="AY260" i="1"/>
  <c r="BE267" i="1"/>
  <c r="BA267" i="1"/>
  <c r="AW267" i="1"/>
  <c r="AW268" i="1"/>
  <c r="AS267" i="1"/>
  <c r="AO267" i="1"/>
  <c r="AK267" i="1"/>
  <c r="AG267" i="1"/>
  <c r="AJ267" i="1"/>
  <c r="AP267" i="1"/>
  <c r="AU267" i="1"/>
  <c r="AZ267" i="1"/>
  <c r="AZ268" i="1"/>
  <c r="BD297" i="1"/>
  <c r="AZ297" i="1"/>
  <c r="AV297" i="1"/>
  <c r="AR297" i="1"/>
  <c r="BF297" i="1"/>
  <c r="AN297" i="1"/>
  <c r="AJ297" i="1"/>
  <c r="AF297" i="1"/>
  <c r="AK297" i="1"/>
  <c r="AP297" i="1"/>
  <c r="AU297" i="1"/>
  <c r="AU299" i="1"/>
  <c r="BA297" i="1"/>
  <c r="BE329" i="1"/>
  <c r="BA329" i="1"/>
  <c r="AW329" i="1"/>
  <c r="AS329" i="1"/>
  <c r="AO329" i="1"/>
  <c r="AK329" i="1"/>
  <c r="AG329" i="1"/>
  <c r="AJ329" i="1"/>
  <c r="AP329" i="1"/>
  <c r="AU329" i="1"/>
  <c r="AZ329" i="1"/>
  <c r="BD359" i="1"/>
  <c r="AZ359" i="1"/>
  <c r="AV359" i="1"/>
  <c r="AR359" i="1"/>
  <c r="AN359" i="1"/>
  <c r="AN361" i="1"/>
  <c r="AJ359" i="1"/>
  <c r="AF359" i="1"/>
  <c r="AK359" i="1"/>
  <c r="AP359" i="1"/>
  <c r="AU359" i="1"/>
  <c r="BA359" i="1"/>
  <c r="AG390" i="1"/>
  <c r="AM390" i="1"/>
  <c r="AR390" i="1"/>
  <c r="AR392" i="1"/>
  <c r="AW390" i="1"/>
  <c r="BC390" i="1"/>
  <c r="BE391" i="1"/>
  <c r="BA391" i="1"/>
  <c r="AW391" i="1"/>
  <c r="AW392" i="1"/>
  <c r="AS391" i="1"/>
  <c r="AO391" i="1"/>
  <c r="AK391" i="1"/>
  <c r="AK392" i="1"/>
  <c r="AG391" i="1"/>
  <c r="AJ391" i="1"/>
  <c r="AP391" i="1"/>
  <c r="AU391" i="1"/>
  <c r="AZ391" i="1"/>
  <c r="AF414" i="1"/>
  <c r="AK414" i="1"/>
  <c r="AQ414" i="1"/>
  <c r="AV414" i="1"/>
  <c r="BA414" i="1"/>
  <c r="AH420" i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Q446" i="1"/>
  <c r="AV444" i="1"/>
  <c r="BB444" i="1"/>
  <c r="BD474" i="1"/>
  <c r="AZ474" i="1"/>
  <c r="AV474" i="1"/>
  <c r="AR474" i="1"/>
  <c r="AN474" i="1"/>
  <c r="AJ474" i="1"/>
  <c r="AF474" i="1"/>
  <c r="AF477" i="1"/>
  <c r="BB474" i="1"/>
  <c r="AW474" i="1"/>
  <c r="AW477" i="1"/>
  <c r="AQ474" i="1"/>
  <c r="AL474" i="1"/>
  <c r="AG474" i="1"/>
  <c r="AM474" i="1"/>
  <c r="AT474" i="1"/>
  <c r="BA474" i="1"/>
  <c r="BA477" i="1"/>
  <c r="BB505" i="1"/>
  <c r="BB508" i="1"/>
  <c r="AX505" i="1"/>
  <c r="AT505" i="1"/>
  <c r="AP505" i="1"/>
  <c r="AP508" i="1"/>
  <c r="AL505" i="1"/>
  <c r="AL508" i="1"/>
  <c r="AH505" i="1"/>
  <c r="BA505" i="1"/>
  <c r="AV505" i="1"/>
  <c r="AV508" i="1"/>
  <c r="AQ505" i="1"/>
  <c r="AK505" i="1"/>
  <c r="AK508" i="1"/>
  <c r="AF505" i="1"/>
  <c r="BD505" i="1"/>
  <c r="BD508" i="1"/>
  <c r="AY505" i="1"/>
  <c r="AS505" i="1"/>
  <c r="AN505" i="1"/>
  <c r="AN508" i="1"/>
  <c r="AI505" i="1"/>
  <c r="AI508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BB538" i="1"/>
  <c r="AX538" i="1"/>
  <c r="AT538" i="1"/>
  <c r="AP538" i="1"/>
  <c r="AL538" i="1"/>
  <c r="AH538" i="1"/>
  <c r="AJ538" i="1"/>
  <c r="AO538" i="1"/>
  <c r="AU538" i="1"/>
  <c r="AZ538" i="1"/>
  <c r="AZ539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3" i="1"/>
  <c r="BA453" i="1"/>
  <c r="AW453" i="1"/>
  <c r="AS453" i="1"/>
  <c r="AO453" i="1"/>
  <c r="AK453" i="1"/>
  <c r="AG453" i="1"/>
  <c r="AJ453" i="1"/>
  <c r="AP453" i="1"/>
  <c r="AU453" i="1"/>
  <c r="AZ453" i="1"/>
  <c r="BD483" i="1"/>
  <c r="BD485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BE515" i="1"/>
  <c r="BA515" i="1"/>
  <c r="AW515" i="1"/>
  <c r="AS515" i="1"/>
  <c r="AO515" i="1"/>
  <c r="AK515" i="1"/>
  <c r="AG515" i="1"/>
  <c r="AJ515" i="1"/>
  <c r="AP515" i="1"/>
  <c r="AU515" i="1"/>
  <c r="AZ515" i="1"/>
  <c r="AG536" i="1"/>
  <c r="AL536" i="1"/>
  <c r="AQ536" i="1"/>
  <c r="AW536" i="1"/>
  <c r="BB536" i="1"/>
  <c r="AF538" i="1"/>
  <c r="AK538" i="1"/>
  <c r="AQ538" i="1"/>
  <c r="AV538" i="1"/>
  <c r="BA538" i="1"/>
  <c r="AH544" i="1"/>
  <c r="AH547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BA671" i="1"/>
  <c r="AW669" i="1"/>
  <c r="AS669" i="1"/>
  <c r="AO669" i="1"/>
  <c r="AG669" i="1"/>
  <c r="AG671" i="1"/>
  <c r="BD669" i="1"/>
  <c r="AY669" i="1"/>
  <c r="AT669" i="1"/>
  <c r="AT668" i="1"/>
  <c r="AT670" i="1"/>
  <c r="AN669" i="1"/>
  <c r="AI669" i="1"/>
  <c r="BC669" i="1"/>
  <c r="AX669" i="1"/>
  <c r="AM669" i="1"/>
  <c r="AM671" i="1"/>
  <c r="AH669" i="1"/>
  <c r="AL669" i="1"/>
  <c r="AU669" i="1"/>
  <c r="AJ669" i="1"/>
  <c r="BB669" i="1"/>
  <c r="AQ669" i="1"/>
  <c r="AF669" i="1"/>
  <c r="AF670" i="1"/>
  <c r="AF671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G577" i="1"/>
  <c r="AM577" i="1"/>
  <c r="AU577" i="1"/>
  <c r="BC577" i="1"/>
  <c r="BB629" i="1"/>
  <c r="AX629" i="1"/>
  <c r="AT629" i="1"/>
  <c r="AP629" i="1"/>
  <c r="AH629" i="1"/>
  <c r="AY629" i="1"/>
  <c r="AY630" i="1"/>
  <c r="AY631" i="1"/>
  <c r="AS629" i="1"/>
  <c r="AN629" i="1"/>
  <c r="AI629" i="1"/>
  <c r="BC629" i="1"/>
  <c r="BC631" i="1"/>
  <c r="AW629" i="1"/>
  <c r="AR629" i="1"/>
  <c r="AM629" i="1"/>
  <c r="AG629" i="1"/>
  <c r="BA629" i="1"/>
  <c r="AQ629" i="1"/>
  <c r="AK629" i="1"/>
  <c r="AK630" i="1"/>
  <c r="AF629" i="1"/>
  <c r="AZ629" i="1"/>
  <c r="AP669" i="1"/>
  <c r="BB514" i="1"/>
  <c r="AX514" i="1"/>
  <c r="AT514" i="1"/>
  <c r="AT516" i="1"/>
  <c r="AP514" i="1"/>
  <c r="AP516" i="1"/>
  <c r="AL514" i="1"/>
  <c r="AH514" i="1"/>
  <c r="AJ514" i="1"/>
  <c r="AO514" i="1"/>
  <c r="AO516" i="1"/>
  <c r="AU514" i="1"/>
  <c r="AZ514" i="1"/>
  <c r="BE514" i="1"/>
  <c r="BE516" i="1"/>
  <c r="AI536" i="1"/>
  <c r="AO536" i="1"/>
  <c r="AT536" i="1"/>
  <c r="AT539" i="1"/>
  <c r="AY536" i="1"/>
  <c r="BE536" i="1"/>
  <c r="AI538" i="1"/>
  <c r="AN538" i="1"/>
  <c r="AS538" i="1"/>
  <c r="AS539" i="1"/>
  <c r="AY538" i="1"/>
  <c r="BD538" i="1"/>
  <c r="BE544" i="1"/>
  <c r="BA544" i="1"/>
  <c r="AW544" i="1"/>
  <c r="AS544" i="1"/>
  <c r="AS547" i="1"/>
  <c r="AO544" i="1"/>
  <c r="AO547" i="1"/>
  <c r="AK544" i="1"/>
  <c r="AG544" i="1"/>
  <c r="AJ544" i="1"/>
  <c r="AJ547" i="1"/>
  <c r="AP544" i="1"/>
  <c r="AP547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BG569" i="1"/>
  <c r="AL569" i="1"/>
  <c r="AQ569" i="1"/>
  <c r="AW569" i="1"/>
  <c r="BB569" i="1"/>
  <c r="AF577" i="1"/>
  <c r="AN577" i="1"/>
  <c r="AV577" i="1"/>
  <c r="BD577" i="1"/>
  <c r="BD598" i="1"/>
  <c r="BD601" i="1"/>
  <c r="AZ598" i="1"/>
  <c r="AV598" i="1"/>
  <c r="AV601" i="1"/>
  <c r="AR598" i="1"/>
  <c r="AN598" i="1"/>
  <c r="BA598" i="1"/>
  <c r="AU598" i="1"/>
  <c r="AP598" i="1"/>
  <c r="AK598" i="1"/>
  <c r="AK601" i="1"/>
  <c r="AG598" i="1"/>
  <c r="BE598" i="1"/>
  <c r="AY598" i="1"/>
  <c r="AT598" i="1"/>
  <c r="AO598" i="1"/>
  <c r="AJ598" i="1"/>
  <c r="AF598" i="1"/>
  <c r="AM598" i="1"/>
  <c r="AX598" i="1"/>
  <c r="AX601" i="1"/>
  <c r="AJ629" i="1"/>
  <c r="BE629" i="1"/>
  <c r="AZ631" i="1"/>
  <c r="AR631" i="1"/>
  <c r="AN631" i="1"/>
  <c r="AJ631" i="1"/>
  <c r="AF631" i="1"/>
  <c r="BE631" i="1"/>
  <c r="AT631" i="1"/>
  <c r="AT630" i="1"/>
  <c r="AO631" i="1"/>
  <c r="AI631" i="1"/>
  <c r="AX631" i="1"/>
  <c r="AS631" i="1"/>
  <c r="AM631" i="1"/>
  <c r="AH631" i="1"/>
  <c r="AH632" i="1"/>
  <c r="BB631" i="1"/>
  <c r="AW631" i="1"/>
  <c r="AQ631" i="1"/>
  <c r="AG631" i="1"/>
  <c r="BA631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U330" i="1"/>
  <c r="AY327" i="1"/>
  <c r="AY330" i="1"/>
  <c r="AI351" i="1"/>
  <c r="AI353" i="1"/>
  <c r="AM351" i="1"/>
  <c r="AQ351" i="1"/>
  <c r="AU351" i="1"/>
  <c r="AY351" i="1"/>
  <c r="AI360" i="1"/>
  <c r="AI361" i="1"/>
  <c r="AM360" i="1"/>
  <c r="AQ360" i="1"/>
  <c r="AU360" i="1"/>
  <c r="AY360" i="1"/>
  <c r="AI389" i="1"/>
  <c r="AI392" i="1"/>
  <c r="AM389" i="1"/>
  <c r="AQ389" i="1"/>
  <c r="AQ392" i="1"/>
  <c r="AU389" i="1"/>
  <c r="AY389" i="1"/>
  <c r="AI413" i="1"/>
  <c r="AM413" i="1"/>
  <c r="AQ413" i="1"/>
  <c r="AU413" i="1"/>
  <c r="AY413" i="1"/>
  <c r="AI422" i="1"/>
  <c r="AM422" i="1"/>
  <c r="AQ422" i="1"/>
  <c r="AU422" i="1"/>
  <c r="AY422" i="1"/>
  <c r="AI451" i="1"/>
  <c r="AM451" i="1"/>
  <c r="AQ451" i="1"/>
  <c r="AU451" i="1"/>
  <c r="AU454" i="1"/>
  <c r="AY451" i="1"/>
  <c r="AI475" i="1"/>
  <c r="AM475" i="1"/>
  <c r="AQ475" i="1"/>
  <c r="AU475" i="1"/>
  <c r="AY475" i="1"/>
  <c r="AY477" i="1"/>
  <c r="AI484" i="1"/>
  <c r="AM484" i="1"/>
  <c r="AQ484" i="1"/>
  <c r="AU484" i="1"/>
  <c r="AY484" i="1"/>
  <c r="AI513" i="1"/>
  <c r="AI516" i="1"/>
  <c r="AM513" i="1"/>
  <c r="AQ513" i="1"/>
  <c r="AQ516" i="1"/>
  <c r="AU513" i="1"/>
  <c r="AY513" i="1"/>
  <c r="AY516" i="1"/>
  <c r="AI537" i="1"/>
  <c r="AI539" i="1"/>
  <c r="AM537" i="1"/>
  <c r="AM539" i="1"/>
  <c r="AQ537" i="1"/>
  <c r="AU537" i="1"/>
  <c r="AY537" i="1"/>
  <c r="AY539" i="1"/>
  <c r="AI546" i="1"/>
  <c r="AM546" i="1"/>
  <c r="AQ546" i="1"/>
  <c r="AU546" i="1"/>
  <c r="AY546" i="1"/>
  <c r="AI575" i="1"/>
  <c r="AM575" i="1"/>
  <c r="AQ575" i="1"/>
  <c r="AU575" i="1"/>
  <c r="AY575" i="1"/>
  <c r="AH576" i="1"/>
  <c r="AH578" i="1"/>
  <c r="AL576" i="1"/>
  <c r="AP576" i="1"/>
  <c r="AT576" i="1"/>
  <c r="AX576" i="1"/>
  <c r="AX578" i="1"/>
  <c r="BB576" i="1"/>
  <c r="AI600" i="1"/>
  <c r="AN600" i="1"/>
  <c r="AS600" i="1"/>
  <c r="AY600" i="1"/>
  <c r="BE606" i="1"/>
  <c r="BE609" i="1"/>
  <c r="BA606" i="1"/>
  <c r="AW606" i="1"/>
  <c r="AW609" i="1"/>
  <c r="AS606" i="1"/>
  <c r="AO606" i="1"/>
  <c r="AK606" i="1"/>
  <c r="AG606" i="1"/>
  <c r="AG609" i="1"/>
  <c r="AJ606" i="1"/>
  <c r="AP606" i="1"/>
  <c r="AU606" i="1"/>
  <c r="AZ606" i="1"/>
  <c r="AH607" i="1"/>
  <c r="AM607" i="1"/>
  <c r="AS607" i="1"/>
  <c r="AX607" i="1"/>
  <c r="BC607" i="1"/>
  <c r="AI630" i="1"/>
  <c r="AN630" i="1"/>
  <c r="BB638" i="1"/>
  <c r="AT638" i="1"/>
  <c r="AP638" i="1"/>
  <c r="AP639" i="1"/>
  <c r="AL638" i="1"/>
  <c r="AL640" i="1"/>
  <c r="AH638" i="1"/>
  <c r="AJ638" i="1"/>
  <c r="AO638" i="1"/>
  <c r="AU638" i="1"/>
  <c r="AZ638" i="1"/>
  <c r="BE638" i="1"/>
  <c r="BE640" i="1"/>
  <c r="BE639" i="1"/>
  <c r="AH639" i="1"/>
  <c r="AM639" i="1"/>
  <c r="AR639" i="1"/>
  <c r="AR640" i="1"/>
  <c r="BE660" i="1"/>
  <c r="AW660" i="1"/>
  <c r="AW661" i="1"/>
  <c r="AS660" i="1"/>
  <c r="AO660" i="1"/>
  <c r="AO663" i="1"/>
  <c r="AK660" i="1"/>
  <c r="AG660" i="1"/>
  <c r="AY660" i="1"/>
  <c r="AY663" i="1"/>
  <c r="BD660" i="1"/>
  <c r="AT660" i="1"/>
  <c r="AT661" i="1"/>
  <c r="AT663" i="1"/>
  <c r="AN660" i="1"/>
  <c r="AL660" i="1"/>
  <c r="AR660" i="1"/>
  <c r="AR661" i="1"/>
  <c r="AR663" i="1"/>
  <c r="AZ660" i="1"/>
  <c r="AK661" i="1"/>
  <c r="AS661" i="1"/>
  <c r="BD701" i="1"/>
  <c r="BD699" i="1"/>
  <c r="BD700" i="1"/>
  <c r="BD702" i="1"/>
  <c r="AZ701" i="1"/>
  <c r="AV701" i="1"/>
  <c r="AN701" i="1"/>
  <c r="AN699" i="1"/>
  <c r="AN702" i="1"/>
  <c r="AN700" i="1"/>
  <c r="AJ701" i="1"/>
  <c r="AF701" i="1"/>
  <c r="BB701" i="1"/>
  <c r="AW701" i="1"/>
  <c r="AQ701" i="1"/>
  <c r="AL701" i="1"/>
  <c r="AL699" i="1"/>
  <c r="AL700" i="1"/>
  <c r="AG701" i="1"/>
  <c r="AI701" i="1"/>
  <c r="AK701" i="1"/>
  <c r="AM701" i="1"/>
  <c r="AO701" i="1"/>
  <c r="AS701" i="1"/>
  <c r="AU701" i="1"/>
  <c r="AY701" i="1"/>
  <c r="BA701" i="1"/>
  <c r="BC701" i="1"/>
  <c r="AT701" i="1"/>
  <c r="AH701" i="1"/>
  <c r="AI576" i="1"/>
  <c r="AM576" i="1"/>
  <c r="AQ576" i="1"/>
  <c r="AQ578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G630" i="1"/>
  <c r="AG632" i="1"/>
  <c r="AJ630" i="1"/>
  <c r="AP630" i="1"/>
  <c r="AU630" i="1"/>
  <c r="AU632" i="1"/>
  <c r="AZ630" i="1"/>
  <c r="AI639" i="1"/>
  <c r="AT639" i="1"/>
  <c r="AY639" i="1"/>
  <c r="BD661" i="1"/>
  <c r="AZ661" i="1"/>
  <c r="AV661" i="1"/>
  <c r="AN661" i="1"/>
  <c r="BB661" i="1"/>
  <c r="AQ661" i="1"/>
  <c r="AL661" i="1"/>
  <c r="AG661" i="1"/>
  <c r="AM661" i="1"/>
  <c r="AP701" i="1"/>
  <c r="BD607" i="1"/>
  <c r="AZ607" i="1"/>
  <c r="AV607" i="1"/>
  <c r="AV609" i="1"/>
  <c r="AR607" i="1"/>
  <c r="AR609" i="1"/>
  <c r="AN607" i="1"/>
  <c r="AN609" i="1"/>
  <c r="AJ607" i="1"/>
  <c r="AF607" i="1"/>
  <c r="AK607" i="1"/>
  <c r="AP607" i="1"/>
  <c r="AU607" i="1"/>
  <c r="BA607" i="1"/>
  <c r="BA639" i="1"/>
  <c r="BA640" i="1"/>
  <c r="AW639" i="1"/>
  <c r="AW640" i="1"/>
  <c r="AO639" i="1"/>
  <c r="AK639" i="1"/>
  <c r="AK640" i="1"/>
  <c r="AG639" i="1"/>
  <c r="AU639" i="1"/>
  <c r="AJ639" i="1"/>
  <c r="AU637" i="1"/>
  <c r="AZ639" i="1"/>
  <c r="AZ640" i="1"/>
  <c r="BD692" i="1"/>
  <c r="AZ692" i="1"/>
  <c r="AR692" i="1"/>
  <c r="AR694" i="1"/>
  <c r="AF692" i="1"/>
  <c r="AH692" i="1"/>
  <c r="AH694" i="1"/>
  <c r="AJ692" i="1"/>
  <c r="AP692" i="1"/>
  <c r="AT692" i="1"/>
  <c r="AS692" i="1"/>
  <c r="AS691" i="1"/>
  <c r="AM692" i="1"/>
  <c r="AM694" i="1"/>
  <c r="BA700" i="1"/>
  <c r="AW700" i="1"/>
  <c r="AS700" i="1"/>
  <c r="AO700" i="1"/>
  <c r="AK700" i="1"/>
  <c r="AG700" i="1"/>
  <c r="AI700" i="1"/>
  <c r="AQ700" i="1"/>
  <c r="AY700" i="1"/>
  <c r="BC700" i="1"/>
  <c r="AY699" i="1"/>
  <c r="AT700" i="1"/>
  <c r="AT699" i="1"/>
  <c r="BB700" i="1"/>
  <c r="AV700" i="1"/>
  <c r="AV699" i="1"/>
  <c r="AV702" i="1"/>
  <c r="AF700" i="1"/>
  <c r="AP700" i="1"/>
  <c r="AZ700" i="1"/>
  <c r="AI599" i="1"/>
  <c r="AM599" i="1"/>
  <c r="AQ599" i="1"/>
  <c r="AQ601" i="1"/>
  <c r="AU599" i="1"/>
  <c r="AY599" i="1"/>
  <c r="AI608" i="1"/>
  <c r="AM608" i="1"/>
  <c r="AQ608" i="1"/>
  <c r="AU608" i="1"/>
  <c r="AY608" i="1"/>
  <c r="AI637" i="1"/>
  <c r="AI640" i="1"/>
  <c r="AM637" i="1"/>
  <c r="AM640" i="1"/>
  <c r="AQ637" i="1"/>
  <c r="AQ640" i="1"/>
  <c r="AY637" i="1"/>
  <c r="BB668" i="1"/>
  <c r="AX668" i="1"/>
  <c r="AX670" i="1"/>
  <c r="AP668" i="1"/>
  <c r="AL668" i="1"/>
  <c r="AL671" i="1"/>
  <c r="AH668" i="1"/>
  <c r="AJ668" i="1"/>
  <c r="AO668" i="1"/>
  <c r="AU668" i="1"/>
  <c r="AU671" i="1"/>
  <c r="AZ668" i="1"/>
  <c r="BE668" i="1"/>
  <c r="BB670" i="1"/>
  <c r="AP670" i="1"/>
  <c r="BD670" i="1"/>
  <c r="AN670" i="1"/>
  <c r="AN671" i="1"/>
  <c r="AJ670" i="1"/>
  <c r="AG692" i="1"/>
  <c r="AO692" i="1"/>
  <c r="AU692" i="1"/>
  <c r="BB699" i="1"/>
  <c r="AP699" i="1"/>
  <c r="AH699" i="1"/>
  <c r="BA699" i="1"/>
  <c r="AQ699" i="1"/>
  <c r="AK699" i="1"/>
  <c r="AF699" i="1"/>
  <c r="AS699" i="1"/>
  <c r="AS702" i="1"/>
  <c r="AI699" i="1"/>
  <c r="AO699" i="1"/>
  <c r="AO702" i="1"/>
  <c r="AZ699" i="1"/>
  <c r="AZ702" i="1"/>
  <c r="AH700" i="1"/>
  <c r="BE692" i="1"/>
  <c r="BD730" i="1"/>
  <c r="BD733" i="1"/>
  <c r="BD732" i="1"/>
  <c r="AZ730" i="1"/>
  <c r="AR730" i="1"/>
  <c r="AR733" i="1"/>
  <c r="AN730" i="1"/>
  <c r="AJ730" i="1"/>
  <c r="AF730" i="1"/>
  <c r="AF732" i="1"/>
  <c r="AK730" i="1"/>
  <c r="AK732" i="1"/>
  <c r="AU730" i="1"/>
  <c r="BA730" i="1"/>
  <c r="BA732" i="1"/>
  <c r="AT732" i="1"/>
  <c r="AL732" i="1"/>
  <c r="AJ732" i="1"/>
  <c r="AN732" i="1"/>
  <c r="AZ732" i="1"/>
  <c r="AO732" i="1"/>
  <c r="AU732" i="1"/>
  <c r="BE732" i="1"/>
  <c r="AJ761" i="1"/>
  <c r="AU761" i="1"/>
  <c r="BE761" i="1"/>
  <c r="BE762" i="1"/>
  <c r="BE786" i="1"/>
  <c r="BE785" i="1"/>
  <c r="BE787" i="1"/>
  <c r="BA786" i="1"/>
  <c r="AS786" i="1"/>
  <c r="AO786" i="1"/>
  <c r="AK786" i="1"/>
  <c r="AY786" i="1"/>
  <c r="AT786" i="1"/>
  <c r="AT785" i="1"/>
  <c r="AT787" i="1"/>
  <c r="AN786" i="1"/>
  <c r="AI786" i="1"/>
  <c r="AX786" i="1"/>
  <c r="AR786" i="1"/>
  <c r="AM786" i="1"/>
  <c r="AH786" i="1"/>
  <c r="AP786" i="1"/>
  <c r="AZ786" i="1"/>
  <c r="AZ785" i="1"/>
  <c r="BE724" i="1"/>
  <c r="AW724" i="1"/>
  <c r="AS724" i="1"/>
  <c r="AO724" i="1"/>
  <c r="AM724" i="1"/>
  <c r="AU724" i="1"/>
  <c r="BC724" i="1"/>
  <c r="AJ724" i="1"/>
  <c r="AZ724" i="1"/>
  <c r="AZ725" i="1"/>
  <c r="AG730" i="1"/>
  <c r="AG733" i="1"/>
  <c r="AL730" i="1"/>
  <c r="AL733" i="1"/>
  <c r="AQ730" i="1"/>
  <c r="AQ732" i="1"/>
  <c r="BD754" i="1"/>
  <c r="AZ754" i="1"/>
  <c r="AV754" i="1"/>
  <c r="AN754" i="1"/>
  <c r="AJ754" i="1"/>
  <c r="AF754" i="1"/>
  <c r="AX754" i="1"/>
  <c r="AH754" i="1"/>
  <c r="AL754" i="1"/>
  <c r="AL756" i="1"/>
  <c r="AT754" i="1"/>
  <c r="AN761" i="1"/>
  <c r="BD763" i="1"/>
  <c r="BD761" i="1"/>
  <c r="AZ763" i="1"/>
  <c r="AV763" i="1"/>
  <c r="AV761" i="1"/>
  <c r="AN763" i="1"/>
  <c r="AJ763" i="1"/>
  <c r="AF763" i="1"/>
  <c r="AX763" i="1"/>
  <c r="AX761" i="1"/>
  <c r="AM761" i="1"/>
  <c r="AH763" i="1"/>
  <c r="BB763" i="1"/>
  <c r="AL763" i="1"/>
  <c r="AP763" i="1"/>
  <c r="AQ786" i="1"/>
  <c r="AQ784" i="1"/>
  <c r="AQ787" i="1"/>
  <c r="BB761" i="1"/>
  <c r="AT761" i="1"/>
  <c r="AT762" i="1"/>
  <c r="AT764" i="1"/>
  <c r="AP761" i="1"/>
  <c r="AL761" i="1"/>
  <c r="AL764" i="1"/>
  <c r="AH761" i="1"/>
  <c r="BC761" i="1"/>
  <c r="AW761" i="1"/>
  <c r="AG761" i="1"/>
  <c r="BA761" i="1"/>
  <c r="AQ761" i="1"/>
  <c r="AK761" i="1"/>
  <c r="AF761" i="1"/>
  <c r="AO761" i="1"/>
  <c r="AO762" i="1"/>
  <c r="AZ761" i="1"/>
  <c r="BE691" i="1"/>
  <c r="AO691" i="1"/>
  <c r="AG691" i="1"/>
  <c r="AJ691" i="1"/>
  <c r="AP691" i="1"/>
  <c r="AU691" i="1"/>
  <c r="AU693" i="1"/>
  <c r="AZ691" i="1"/>
  <c r="AZ694" i="1"/>
  <c r="BB723" i="1"/>
  <c r="AX723" i="1"/>
  <c r="AT723" i="1"/>
  <c r="AH723" i="1"/>
  <c r="AJ723" i="1"/>
  <c r="AJ725" i="1"/>
  <c r="AO723" i="1"/>
  <c r="AU723" i="1"/>
  <c r="AZ723" i="1"/>
  <c r="BE723" i="1"/>
  <c r="AH724" i="1"/>
  <c r="AR724" i="1"/>
  <c r="AX724" i="1"/>
  <c r="AI730" i="1"/>
  <c r="AI733" i="1"/>
  <c r="AO730" i="1"/>
  <c r="AO733" i="1"/>
  <c r="AT730" i="1"/>
  <c r="AY730" i="1"/>
  <c r="BE730" i="1"/>
  <c r="AI732" i="1"/>
  <c r="AS732" i="1"/>
  <c r="AY732" i="1"/>
  <c r="BE753" i="1"/>
  <c r="BE756" i="1"/>
  <c r="BA753" i="1"/>
  <c r="AS753" i="1"/>
  <c r="AO753" i="1"/>
  <c r="AK753" i="1"/>
  <c r="AK756" i="1"/>
  <c r="AG753" i="1"/>
  <c r="AZ753" i="1"/>
  <c r="AZ756" i="1"/>
  <c r="AU753" i="1"/>
  <c r="AU756" i="1"/>
  <c r="AJ753" i="1"/>
  <c r="AX753" i="1"/>
  <c r="BD753" i="1"/>
  <c r="AI761" i="1"/>
  <c r="AI762" i="1"/>
  <c r="AI764" i="1"/>
  <c r="AS761" i="1"/>
  <c r="AL786" i="1"/>
  <c r="AL785" i="1"/>
  <c r="AL787" i="1"/>
  <c r="AN762" i="1"/>
  <c r="AX785" i="1"/>
  <c r="AP785" i="1"/>
  <c r="AH785" i="1"/>
  <c r="AJ785" i="1"/>
  <c r="AO785" i="1"/>
  <c r="AU785" i="1"/>
  <c r="AI792" i="1"/>
  <c r="AK792" i="1"/>
  <c r="AK795" i="1"/>
  <c r="AO792" i="1"/>
  <c r="AU792" i="1"/>
  <c r="AY792" i="1"/>
  <c r="AY793" i="1"/>
  <c r="AY795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848" i="1"/>
  <c r="BA762" i="1"/>
  <c r="BA764" i="1"/>
  <c r="AW762" i="1"/>
  <c r="AS762" i="1"/>
  <c r="AK762" i="1"/>
  <c r="AG762" i="1"/>
  <c r="AG764" i="1"/>
  <c r="AJ762" i="1"/>
  <c r="AP762" i="1"/>
  <c r="AU762" i="1"/>
  <c r="AU764" i="1"/>
  <c r="AZ762" i="1"/>
  <c r="AZ764" i="1"/>
  <c r="AV792" i="1"/>
  <c r="AV794" i="1"/>
  <c r="AV795" i="1"/>
  <c r="AR792" i="1"/>
  <c r="AR794" i="1"/>
  <c r="AR795" i="1"/>
  <c r="AN792" i="1"/>
  <c r="AJ792" i="1"/>
  <c r="AJ794" i="1"/>
  <c r="AJ795" i="1"/>
  <c r="AF792" i="1"/>
  <c r="AP792" i="1"/>
  <c r="AN794" i="1"/>
  <c r="AF794" i="1"/>
  <c r="BB794" i="1"/>
  <c r="AX794" i="1"/>
  <c r="AP794" i="1"/>
  <c r="AH794" i="1"/>
  <c r="AH818" i="1"/>
  <c r="BE877" i="1"/>
  <c r="BE880" i="1"/>
  <c r="BA877" i="1"/>
  <c r="AW877" i="1"/>
  <c r="AW880" i="1"/>
  <c r="AS877" i="1"/>
  <c r="AO877" i="1"/>
  <c r="AK877" i="1"/>
  <c r="AG877" i="1"/>
  <c r="AJ877" i="1"/>
  <c r="AP877" i="1"/>
  <c r="AP880" i="1"/>
  <c r="AU877" i="1"/>
  <c r="AZ877" i="1"/>
  <c r="BB939" i="1"/>
  <c r="AX939" i="1"/>
  <c r="AX942" i="1"/>
  <c r="AT939" i="1"/>
  <c r="AP939" i="1"/>
  <c r="AL939" i="1"/>
  <c r="AH939" i="1"/>
  <c r="BD939" i="1"/>
  <c r="BD942" i="1"/>
  <c r="AY939" i="1"/>
  <c r="AS939" i="1"/>
  <c r="AN939" i="1"/>
  <c r="AI939" i="1"/>
  <c r="AI942" i="1"/>
  <c r="BC939" i="1"/>
  <c r="AW939" i="1"/>
  <c r="AR939" i="1"/>
  <c r="AM939" i="1"/>
  <c r="AG939" i="1"/>
  <c r="BA939" i="1"/>
  <c r="AV939" i="1"/>
  <c r="AV942" i="1"/>
  <c r="AQ939" i="1"/>
  <c r="AQ942" i="1"/>
  <c r="AK939" i="1"/>
  <c r="AF939" i="1"/>
  <c r="AF942" i="1"/>
  <c r="BE939" i="1"/>
  <c r="AJ939" i="1"/>
  <c r="AU939" i="1"/>
  <c r="AM693" i="1"/>
  <c r="AQ693" i="1"/>
  <c r="AI722" i="1"/>
  <c r="AM722" i="1"/>
  <c r="AQ722" i="1"/>
  <c r="AQ725" i="1"/>
  <c r="AU722" i="1"/>
  <c r="AY722" i="1"/>
  <c r="AI784" i="1"/>
  <c r="AM784" i="1"/>
  <c r="AU784" i="1"/>
  <c r="AY784" i="1"/>
  <c r="AI793" i="1"/>
  <c r="AQ793" i="1"/>
  <c r="AU793" i="1"/>
  <c r="AK815" i="1"/>
  <c r="AK818" i="1"/>
  <c r="AO815" i="1"/>
  <c r="AS815" i="1"/>
  <c r="AS818" i="1"/>
  <c r="AW815" i="1"/>
  <c r="BA815" i="1"/>
  <c r="BA818" i="1"/>
  <c r="BE815" i="1"/>
  <c r="BE818" i="1"/>
  <c r="AG823" i="1"/>
  <c r="AM823" i="1"/>
  <c r="AR823" i="1"/>
  <c r="AR826" i="1"/>
  <c r="AW823" i="1"/>
  <c r="BE824" i="1"/>
  <c r="BA824" i="1"/>
  <c r="AW824" i="1"/>
  <c r="AW826" i="1"/>
  <c r="AO824" i="1"/>
  <c r="AK824" i="1"/>
  <c r="AK826" i="1"/>
  <c r="AG824" i="1"/>
  <c r="AJ824" i="1"/>
  <c r="AP824" i="1"/>
  <c r="AZ824" i="1"/>
  <c r="AU824" i="1"/>
  <c r="AH825" i="1"/>
  <c r="AM825" i="1"/>
  <c r="AI848" i="1"/>
  <c r="AN848" i="1"/>
  <c r="AN849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L857" i="1"/>
  <c r="AH856" i="1"/>
  <c r="AJ856" i="1"/>
  <c r="AO856" i="1"/>
  <c r="AU856" i="1"/>
  <c r="AZ856" i="1"/>
  <c r="BE856" i="1"/>
  <c r="AF877" i="1"/>
  <c r="AL877" i="1"/>
  <c r="AQ877" i="1"/>
  <c r="AV877" i="1"/>
  <c r="BB877" i="1"/>
  <c r="BB880" i="1"/>
  <c r="AI878" i="1"/>
  <c r="AO878" i="1"/>
  <c r="AT878" i="1"/>
  <c r="AY878" i="1"/>
  <c r="AI885" i="1"/>
  <c r="AQ885" i="1"/>
  <c r="BD887" i="1"/>
  <c r="AZ887" i="1"/>
  <c r="AZ888" i="1"/>
  <c r="AV887" i="1"/>
  <c r="AR887" i="1"/>
  <c r="AN887" i="1"/>
  <c r="AJ887" i="1"/>
  <c r="BC887" i="1"/>
  <c r="AY887" i="1"/>
  <c r="AU887" i="1"/>
  <c r="AQ887" i="1"/>
  <c r="AQ888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R942" i="1"/>
  <c r="AN941" i="1"/>
  <c r="AN942" i="1"/>
  <c r="AJ941" i="1"/>
  <c r="AF941" i="1"/>
  <c r="BE941" i="1"/>
  <c r="AY941" i="1"/>
  <c r="AY942" i="1"/>
  <c r="AT941" i="1"/>
  <c r="AO941" i="1"/>
  <c r="AI941" i="1"/>
  <c r="BC941" i="1"/>
  <c r="AX941" i="1"/>
  <c r="AS941" i="1"/>
  <c r="AM941" i="1"/>
  <c r="AH941" i="1"/>
  <c r="AH942" i="1"/>
  <c r="BB941" i="1"/>
  <c r="AW941" i="1"/>
  <c r="AQ941" i="1"/>
  <c r="AL941" i="1"/>
  <c r="AL942" i="1"/>
  <c r="AG941" i="1"/>
  <c r="AK941" i="1"/>
  <c r="AU941" i="1"/>
  <c r="AU942" i="1"/>
  <c r="BE848" i="1"/>
  <c r="BA848" i="1"/>
  <c r="BA849" i="1"/>
  <c r="AW848" i="1"/>
  <c r="AS848" i="1"/>
  <c r="AO848" i="1"/>
  <c r="AK848" i="1"/>
  <c r="AG848" i="1"/>
  <c r="AJ848" i="1"/>
  <c r="AP848" i="1"/>
  <c r="AU848" i="1"/>
  <c r="AH877" i="1"/>
  <c r="AH880" i="1"/>
  <c r="AM877" i="1"/>
  <c r="AR877" i="1"/>
  <c r="AX877" i="1"/>
  <c r="AX880" i="1"/>
  <c r="BC877" i="1"/>
  <c r="BD878" i="1"/>
  <c r="AZ878" i="1"/>
  <c r="AV878" i="1"/>
  <c r="AV880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T823" i="1"/>
  <c r="AP823" i="1"/>
  <c r="AL823" i="1"/>
  <c r="AL826" i="1"/>
  <c r="AH823" i="1"/>
  <c r="AH826" i="1"/>
  <c r="AJ823" i="1"/>
  <c r="AJ825" i="1"/>
  <c r="AO823" i="1"/>
  <c r="AU823" i="1"/>
  <c r="AU826" i="1"/>
  <c r="AZ823" i="1"/>
  <c r="BE823" i="1"/>
  <c r="BE826" i="1"/>
  <c r="AZ825" i="1"/>
  <c r="AZ826" i="1"/>
  <c r="AV825" i="1"/>
  <c r="AV826" i="1"/>
  <c r="AR825" i="1"/>
  <c r="AN825" i="1"/>
  <c r="AF825" i="1"/>
  <c r="AP825" i="1"/>
  <c r="AP826" i="1"/>
  <c r="AK825" i="1"/>
  <c r="AU825" i="1"/>
  <c r="BA825" i="1"/>
  <c r="AF848" i="1"/>
  <c r="AF849" i="1"/>
  <c r="AL848" i="1"/>
  <c r="AQ848" i="1"/>
  <c r="AV848" i="1"/>
  <c r="BB848" i="1"/>
  <c r="AI877" i="1"/>
  <c r="AN877" i="1"/>
  <c r="AT877" i="1"/>
  <c r="AT880" i="1"/>
  <c r="AY877" i="1"/>
  <c r="BD877" i="1"/>
  <c r="BD880" i="1"/>
  <c r="AG878" i="1"/>
  <c r="AL878" i="1"/>
  <c r="AL880" i="1"/>
  <c r="AQ878" i="1"/>
  <c r="AW878" i="1"/>
  <c r="BB878" i="1"/>
  <c r="BD885" i="1"/>
  <c r="BD888" i="1"/>
  <c r="AZ885" i="1"/>
  <c r="AV885" i="1"/>
  <c r="AR885" i="1"/>
  <c r="AN885" i="1"/>
  <c r="AN888" i="1"/>
  <c r="AJ885" i="1"/>
  <c r="AF885" i="1"/>
  <c r="BB885" i="1"/>
  <c r="BB888" i="1"/>
  <c r="AX885" i="1"/>
  <c r="AT885" i="1"/>
  <c r="AP885" i="1"/>
  <c r="AP888" i="1"/>
  <c r="AL885" i="1"/>
  <c r="AH885" i="1"/>
  <c r="AM885" i="1"/>
  <c r="AU885" i="1"/>
  <c r="BG885" i="1"/>
  <c r="BC885" i="1"/>
  <c r="AW887" i="1"/>
  <c r="BA941" i="1"/>
  <c r="AI817" i="1"/>
  <c r="AM817" i="1"/>
  <c r="AQ817" i="1"/>
  <c r="AU817" i="1"/>
  <c r="AU818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BG879" i="1"/>
  <c r="AM879" i="1"/>
  <c r="AQ879" i="1"/>
  <c r="AU879" i="1"/>
  <c r="AU880" i="1"/>
  <c r="AY879" i="1"/>
  <c r="AG886" i="1"/>
  <c r="AK886" i="1"/>
  <c r="AK888" i="1"/>
  <c r="AO886" i="1"/>
  <c r="AS886" i="1"/>
  <c r="AW886" i="1"/>
  <c r="BA886" i="1"/>
  <c r="BA888" i="1"/>
  <c r="BE886" i="1"/>
  <c r="AM909" i="1"/>
  <c r="AM908" i="1"/>
  <c r="AM910" i="1"/>
  <c r="AM911" i="1"/>
  <c r="AI886" i="1"/>
  <c r="AM886" i="1"/>
  <c r="AQ886" i="1"/>
  <c r="AU886" i="1"/>
  <c r="AY886" i="1"/>
  <c r="BB909" i="1"/>
  <c r="AX909" i="1"/>
  <c r="AT909" i="1"/>
  <c r="AT908" i="1"/>
  <c r="AT911" i="1"/>
  <c r="AL909" i="1"/>
  <c r="AH909" i="1"/>
  <c r="BE909" i="1"/>
  <c r="BE911" i="1"/>
  <c r="AW909" i="1"/>
  <c r="AS909" i="1"/>
  <c r="AO909" i="1"/>
  <c r="AG909" i="1"/>
  <c r="BD909" i="1"/>
  <c r="AZ909" i="1"/>
  <c r="AR909" i="1"/>
  <c r="AN909" i="1"/>
  <c r="AJ909" i="1"/>
  <c r="AF909" i="1"/>
  <c r="AU909" i="1"/>
  <c r="AI910" i="1"/>
  <c r="AQ910" i="1"/>
  <c r="AU910" i="1"/>
  <c r="AY910" i="1"/>
  <c r="AY908" i="1"/>
  <c r="AY911" i="1"/>
  <c r="BC910" i="1"/>
  <c r="BE916" i="1"/>
  <c r="BA916" i="1"/>
  <c r="AW916" i="1"/>
  <c r="AW919" i="1"/>
  <c r="AS916" i="1"/>
  <c r="AO916" i="1"/>
  <c r="AK916" i="1"/>
  <c r="AJ916" i="1"/>
  <c r="AP916" i="1"/>
  <c r="AP917" i="1"/>
  <c r="AP919" i="1"/>
  <c r="AU916" i="1"/>
  <c r="AZ916" i="1"/>
  <c r="AM917" i="1"/>
  <c r="AS917" i="1"/>
  <c r="AX917" i="1"/>
  <c r="AX916" i="1"/>
  <c r="AX919" i="1"/>
  <c r="BC917" i="1"/>
  <c r="AI940" i="1"/>
  <c r="AN940" i="1"/>
  <c r="AT940" i="1"/>
  <c r="AY940" i="1"/>
  <c r="AH908" i="1"/>
  <c r="AL908" i="1"/>
  <c r="AL911" i="1"/>
  <c r="AX908" i="1"/>
  <c r="AX911" i="1"/>
  <c r="BB908" i="1"/>
  <c r="AF910" i="1"/>
  <c r="AJ910" i="1"/>
  <c r="AN910" i="1"/>
  <c r="AR910" i="1"/>
  <c r="AZ910" i="1"/>
  <c r="BD910" i="1"/>
  <c r="AF916" i="1"/>
  <c r="AL916" i="1"/>
  <c r="AL919" i="1"/>
  <c r="AQ916" i="1"/>
  <c r="AQ918" i="1"/>
  <c r="AQ919" i="1"/>
  <c r="AV916" i="1"/>
  <c r="BB916" i="1"/>
  <c r="BB919" i="1"/>
  <c r="AI917" i="1"/>
  <c r="AO917" i="1"/>
  <c r="AT917" i="1"/>
  <c r="BE940" i="1"/>
  <c r="BA940" i="1"/>
  <c r="AW940" i="1"/>
  <c r="AS940" i="1"/>
  <c r="AS942" i="1"/>
  <c r="AO940" i="1"/>
  <c r="AK940" i="1"/>
  <c r="AG940" i="1"/>
  <c r="AJ940" i="1"/>
  <c r="AP940" i="1"/>
  <c r="AU940" i="1"/>
  <c r="AZ940" i="1"/>
  <c r="AZ942" i="1"/>
  <c r="AI908" i="1"/>
  <c r="AQ908" i="1"/>
  <c r="AU908" i="1"/>
  <c r="BC908" i="1"/>
  <c r="AG910" i="1"/>
  <c r="AG911" i="1"/>
  <c r="AO910" i="1"/>
  <c r="AS910" i="1"/>
  <c r="AW910" i="1"/>
  <c r="AW911" i="1"/>
  <c r="AH916" i="1"/>
  <c r="AM916" i="1"/>
  <c r="AR916" i="1"/>
  <c r="BC916" i="1"/>
  <c r="AZ917" i="1"/>
  <c r="AV917" i="1"/>
  <c r="AV919" i="1"/>
  <c r="AR917" i="1"/>
  <c r="AF917" i="1"/>
  <c r="AJ917" i="1"/>
  <c r="AN917" i="1"/>
  <c r="BF917" i="1"/>
  <c r="AK917" i="1"/>
  <c r="AU917" i="1"/>
  <c r="BA917" i="1"/>
  <c r="BA919" i="1"/>
  <c r="AF940" i="1"/>
  <c r="AL940" i="1"/>
  <c r="AQ940" i="1"/>
  <c r="AV940" i="1"/>
  <c r="BB940" i="1"/>
  <c r="BB942" i="1"/>
  <c r="AI918" i="1"/>
  <c r="AM918" i="1"/>
  <c r="AU918" i="1"/>
  <c r="AI947" i="1"/>
  <c r="AM947" i="1"/>
  <c r="AQ947" i="1"/>
  <c r="AU947" i="1"/>
  <c r="AY947" i="1"/>
  <c r="AH948" i="1"/>
  <c r="AL948" i="1"/>
  <c r="AP948" i="1"/>
  <c r="AT948" i="1"/>
  <c r="AT950" i="1"/>
  <c r="AX948" i="1"/>
  <c r="BB948" i="1"/>
  <c r="BB950" i="1"/>
  <c r="AG949" i="1"/>
  <c r="BG949" i="1"/>
  <c r="AK949" i="1"/>
  <c r="AO949" i="1"/>
  <c r="AS949" i="1"/>
  <c r="AS950" i="1"/>
  <c r="AW949" i="1"/>
  <c r="BA949" i="1"/>
  <c r="BE949" i="1"/>
  <c r="AI948" i="1"/>
  <c r="AM948" i="1"/>
  <c r="AQ948" i="1"/>
  <c r="AU948" i="1"/>
  <c r="AU950" i="1"/>
  <c r="AY948" i="1"/>
  <c r="BC948" i="1"/>
  <c r="AH949" i="1"/>
  <c r="AL949" i="1"/>
  <c r="AP949" i="1"/>
  <c r="AT949" i="1"/>
  <c r="AX949" i="1"/>
  <c r="BB949" i="1"/>
  <c r="AF948" i="1"/>
  <c r="AJ948" i="1"/>
  <c r="AN948" i="1"/>
  <c r="AN950" i="1"/>
  <c r="AR948" i="1"/>
  <c r="AR950" i="1"/>
  <c r="AV948" i="1"/>
  <c r="AZ948" i="1"/>
  <c r="AI949" i="1"/>
  <c r="AM949" i="1"/>
  <c r="AQ949" i="1"/>
  <c r="AU949" i="1"/>
  <c r="AY949" i="1"/>
  <c r="AJ105" i="1"/>
  <c r="AY671" i="1"/>
  <c r="AW136" i="1"/>
  <c r="BB136" i="1"/>
  <c r="AQ105" i="1"/>
  <c r="AK942" i="1"/>
  <c r="AH725" i="1"/>
  <c r="AI702" i="1"/>
  <c r="BD671" i="1"/>
  <c r="AS671" i="1"/>
  <c r="AM632" i="1"/>
  <c r="AO640" i="1"/>
  <c r="AQ508" i="1"/>
  <c r="AQ384" i="1"/>
  <c r="AN384" i="1"/>
  <c r="BA322" i="1"/>
  <c r="BA268" i="1"/>
  <c r="AU198" i="1"/>
  <c r="BA198" i="1"/>
  <c r="AW942" i="1"/>
  <c r="BF668" i="1"/>
  <c r="AZ632" i="1"/>
  <c r="AX632" i="1"/>
  <c r="AW237" i="1"/>
  <c r="AG175" i="1"/>
  <c r="AM942" i="1"/>
  <c r="AW764" i="1"/>
  <c r="AO725" i="1"/>
  <c r="AW632" i="1"/>
  <c r="BG567" i="1"/>
  <c r="AR446" i="1"/>
  <c r="AL167" i="1"/>
  <c r="AM950" i="1"/>
  <c r="BC888" i="1"/>
  <c r="AV888" i="1"/>
  <c r="AQ570" i="1"/>
  <c r="AP632" i="1"/>
  <c r="AS601" i="1"/>
  <c r="AF198" i="1"/>
  <c r="AQ136" i="1"/>
  <c r="AQ353" i="1"/>
  <c r="AP198" i="1"/>
  <c r="AG206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23" i="1"/>
  <c r="AB746" i="1"/>
  <c r="AC723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BF940" i="1"/>
  <c r="AB914" i="1"/>
  <c r="BF910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0" i="1"/>
  <c r="C653" i="1"/>
  <c r="D653" i="1"/>
  <c r="E653" i="1"/>
  <c r="F653" i="1"/>
  <c r="BN637" i="1"/>
  <c r="G653" i="1"/>
  <c r="H653" i="1"/>
  <c r="I653" i="1"/>
  <c r="J653" i="1"/>
  <c r="BR631" i="1"/>
  <c r="K653" i="1"/>
  <c r="L653" i="1"/>
  <c r="M653" i="1"/>
  <c r="N653" i="1"/>
  <c r="BV641" i="1"/>
  <c r="O653" i="1"/>
  <c r="P653" i="1"/>
  <c r="Q653" i="1"/>
  <c r="R653" i="1"/>
  <c r="BZ632" i="1"/>
  <c r="S653" i="1"/>
  <c r="T653" i="1"/>
  <c r="U653" i="1"/>
  <c r="V653" i="1"/>
  <c r="CD633" i="1"/>
  <c r="W653" i="1"/>
  <c r="X653" i="1"/>
  <c r="Y653" i="1"/>
  <c r="Z653" i="1"/>
  <c r="CH634" i="1"/>
  <c r="AA653" i="1"/>
  <c r="Z60" i="8"/>
  <c r="S62" i="8"/>
  <c r="W62" i="8"/>
  <c r="C60" i="9"/>
  <c r="G60" i="9"/>
  <c r="K60" i="9"/>
  <c r="N60" i="9"/>
  <c r="O60" i="9"/>
  <c r="R60" i="9"/>
  <c r="S60" i="9"/>
  <c r="V60" i="9"/>
  <c r="W60" i="9"/>
  <c r="Z60" i="9"/>
  <c r="E61" i="9"/>
  <c r="F61" i="9"/>
  <c r="J61" i="9"/>
  <c r="M61" i="9"/>
  <c r="N61" i="9"/>
  <c r="R61" i="9"/>
  <c r="U61" i="9"/>
  <c r="V61" i="9"/>
  <c r="Z61" i="9"/>
  <c r="C62" i="9"/>
  <c r="D62" i="9"/>
  <c r="E62" i="9"/>
  <c r="G30" i="10"/>
  <c r="G62" i="10"/>
  <c r="H62" i="9"/>
  <c r="I62" i="9"/>
  <c r="K62" i="9"/>
  <c r="L62" i="9"/>
  <c r="M62" i="9"/>
  <c r="O62" i="9"/>
  <c r="P62" i="9"/>
  <c r="Q62" i="9"/>
  <c r="S62" i="9"/>
  <c r="T62" i="9"/>
  <c r="U62" i="9"/>
  <c r="W30" i="10"/>
  <c r="W62" i="10"/>
  <c r="X62" i="9"/>
  <c r="Y62" i="9"/>
  <c r="AA62" i="9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CE941" i="1"/>
  <c r="CE940" i="1"/>
  <c r="V963" i="1"/>
  <c r="U963" i="1"/>
  <c r="CC939" i="1"/>
  <c r="T963" i="1"/>
  <c r="S963" i="1"/>
  <c r="CA944" i="1"/>
  <c r="R963" i="1"/>
  <c r="Q963" i="1"/>
  <c r="P963" i="1"/>
  <c r="BX943" i="1"/>
  <c r="BX940" i="1"/>
  <c r="O963" i="1"/>
  <c r="N963" i="1"/>
  <c r="M963" i="1"/>
  <c r="BU941" i="1"/>
  <c r="BU945" i="1"/>
  <c r="L963" i="1"/>
  <c r="K963" i="1"/>
  <c r="BS944" i="1"/>
  <c r="J963" i="1"/>
  <c r="I963" i="1"/>
  <c r="H963" i="1"/>
  <c r="BP947" i="1"/>
  <c r="BP940" i="1"/>
  <c r="G963" i="1"/>
  <c r="F963" i="1"/>
  <c r="E963" i="1"/>
  <c r="BM953" i="1"/>
  <c r="BM943" i="1"/>
  <c r="D963" i="1"/>
  <c r="C963" i="1"/>
  <c r="BK944" i="1"/>
  <c r="B963" i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C908" i="1"/>
  <c r="AC909" i="1"/>
  <c r="AC910" i="1"/>
  <c r="AC911" i="1"/>
  <c r="AC912" i="1"/>
  <c r="AC913" i="1"/>
  <c r="BG909" i="1"/>
  <c r="BG940" i="1"/>
  <c r="AC914" i="1"/>
  <c r="BG941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/>
  <c r="Z932" i="1"/>
  <c r="CH914" i="1"/>
  <c r="CH910" i="1"/>
  <c r="Y932" i="1"/>
  <c r="X932" i="1"/>
  <c r="CF916" i="1"/>
  <c r="W932" i="1"/>
  <c r="CE909" i="1"/>
  <c r="CE913" i="1"/>
  <c r="V932" i="1"/>
  <c r="CD910" i="1"/>
  <c r="U932" i="1"/>
  <c r="CC910" i="1"/>
  <c r="T932" i="1"/>
  <c r="S932" i="1"/>
  <c r="CA912" i="1"/>
  <c r="R932" i="1"/>
  <c r="BZ923" i="1"/>
  <c r="BZ911" i="1"/>
  <c r="Q932" i="1"/>
  <c r="P932" i="1"/>
  <c r="BX916" i="1"/>
  <c r="O932" i="1"/>
  <c r="BW911" i="1"/>
  <c r="BW917" i="1"/>
  <c r="N932" i="1"/>
  <c r="BV910" i="1"/>
  <c r="M932" i="1"/>
  <c r="BU910" i="1"/>
  <c r="L932" i="1"/>
  <c r="K932" i="1"/>
  <c r="BS914" i="1"/>
  <c r="J932" i="1"/>
  <c r="BR918" i="1"/>
  <c r="BR910" i="1"/>
  <c r="I932" i="1"/>
  <c r="H932" i="1"/>
  <c r="BP916" i="1"/>
  <c r="G932" i="1"/>
  <c r="BO909" i="1"/>
  <c r="BO913" i="1"/>
  <c r="F932" i="1"/>
  <c r="BN911" i="1"/>
  <c r="E932" i="1"/>
  <c r="BM910" i="1"/>
  <c r="D932" i="1"/>
  <c r="C932" i="1"/>
  <c r="BK912" i="1"/>
  <c r="B932" i="1"/>
  <c r="BJ909" i="1"/>
  <c r="BJ910" i="1"/>
  <c r="AA901" i="1"/>
  <c r="Z901" i="1"/>
  <c r="Y901" i="1"/>
  <c r="CG877" i="1"/>
  <c r="X901" i="1"/>
  <c r="W901" i="1"/>
  <c r="V901" i="1"/>
  <c r="CD880" i="1"/>
  <c r="U901" i="1"/>
  <c r="T901" i="1"/>
  <c r="CB878" i="1"/>
  <c r="S901" i="1"/>
  <c r="R901" i="1"/>
  <c r="Q901" i="1"/>
  <c r="BY877" i="1"/>
  <c r="P901" i="1"/>
  <c r="O901" i="1"/>
  <c r="N901" i="1"/>
  <c r="BV882" i="1"/>
  <c r="M901" i="1"/>
  <c r="L901" i="1"/>
  <c r="BT877" i="1"/>
  <c r="K901" i="1"/>
  <c r="J901" i="1"/>
  <c r="I901" i="1"/>
  <c r="BQ877" i="1"/>
  <c r="H901" i="1"/>
  <c r="G901" i="1"/>
  <c r="F901" i="1"/>
  <c r="BN880" i="1"/>
  <c r="E901" i="1"/>
  <c r="D901" i="1"/>
  <c r="BL877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CH855" i="1"/>
  <c r="CH870" i="1"/>
  <c r="Y870" i="1"/>
  <c r="CG847" i="1"/>
  <c r="CG870" i="1"/>
  <c r="X870" i="1"/>
  <c r="CF856" i="1"/>
  <c r="W870" i="1"/>
  <c r="V870" i="1"/>
  <c r="CD846" i="1"/>
  <c r="U870" i="1"/>
  <c r="CC849" i="1"/>
  <c r="T870" i="1"/>
  <c r="CB855" i="1"/>
  <c r="S870" i="1"/>
  <c r="CA856" i="1"/>
  <c r="R870" i="1"/>
  <c r="BZ857" i="1"/>
  <c r="Q870" i="1"/>
  <c r="BY847" i="1"/>
  <c r="P870" i="1"/>
  <c r="BX854" i="1"/>
  <c r="O870" i="1"/>
  <c r="N870" i="1"/>
  <c r="BV848" i="1"/>
  <c r="BV870" i="1"/>
  <c r="M870" i="1"/>
  <c r="BU847" i="1"/>
  <c r="BU870" i="1"/>
  <c r="L870" i="1"/>
  <c r="BT857" i="1"/>
  <c r="K870" i="1"/>
  <c r="J870" i="1"/>
  <c r="BR856" i="1"/>
  <c r="I870" i="1"/>
  <c r="BQ847" i="1"/>
  <c r="H870" i="1"/>
  <c r="BP856" i="1"/>
  <c r="G870" i="1"/>
  <c r="F870" i="1"/>
  <c r="BN850" i="1"/>
  <c r="BN870" i="1"/>
  <c r="E870" i="1"/>
  <c r="BM849" i="1"/>
  <c r="D870" i="1"/>
  <c r="BL855" i="1"/>
  <c r="C870" i="1"/>
  <c r="B870" i="1"/>
  <c r="BJ855" i="1"/>
  <c r="AA839" i="1"/>
  <c r="Z839" i="1"/>
  <c r="CH821" i="1"/>
  <c r="CH839" i="1"/>
  <c r="Y839" i="1"/>
  <c r="CG826" i="1"/>
  <c r="X839" i="1"/>
  <c r="W839" i="1"/>
  <c r="V839" i="1"/>
  <c r="CD816" i="1"/>
  <c r="U839" i="1"/>
  <c r="CC818" i="1"/>
  <c r="CC839" i="1"/>
  <c r="T839" i="1"/>
  <c r="S839" i="1"/>
  <c r="R839" i="1"/>
  <c r="BZ828" i="1"/>
  <c r="BZ839" i="1"/>
  <c r="Q839" i="1"/>
  <c r="BY827" i="1"/>
  <c r="P839" i="1"/>
  <c r="O839" i="1"/>
  <c r="N839" i="1"/>
  <c r="BV819" i="1"/>
  <c r="M839" i="1"/>
  <c r="BU820" i="1"/>
  <c r="BU839" i="1"/>
  <c r="L839" i="1"/>
  <c r="K839" i="1"/>
  <c r="J839" i="1"/>
  <c r="BR817" i="1"/>
  <c r="BR839" i="1"/>
  <c r="I839" i="1"/>
  <c r="BQ829" i="1"/>
  <c r="H839" i="1"/>
  <c r="G839" i="1"/>
  <c r="F839" i="1"/>
  <c r="BN828" i="1"/>
  <c r="E839" i="1"/>
  <c r="BM821" i="1"/>
  <c r="BM839" i="1"/>
  <c r="D839" i="1"/>
  <c r="C839" i="1"/>
  <c r="B839" i="1"/>
  <c r="BJ826" i="1"/>
  <c r="BJ839" i="1"/>
  <c r="AA808" i="1"/>
  <c r="Z808" i="1"/>
  <c r="CH796" i="1"/>
  <c r="CH785" i="1"/>
  <c r="Y808" i="1"/>
  <c r="CG787" i="1"/>
  <c r="X808" i="1"/>
  <c r="CF787" i="1"/>
  <c r="W808" i="1"/>
  <c r="V808" i="1"/>
  <c r="U808" i="1"/>
  <c r="CC802" i="1"/>
  <c r="T808" i="1"/>
  <c r="CB796" i="1"/>
  <c r="S808" i="1"/>
  <c r="CA795" i="1"/>
  <c r="CA791" i="1"/>
  <c r="R808" i="1"/>
  <c r="BZ786" i="1"/>
  <c r="Q808" i="1"/>
  <c r="P808" i="1"/>
  <c r="O808" i="1"/>
  <c r="BW787" i="1"/>
  <c r="N808" i="1"/>
  <c r="BV785" i="1"/>
  <c r="M808" i="1"/>
  <c r="BU803" i="1"/>
  <c r="BU794" i="1"/>
  <c r="L808" i="1"/>
  <c r="BT798" i="1"/>
  <c r="K808" i="1"/>
  <c r="J808" i="1"/>
  <c r="I808" i="1"/>
  <c r="BQ805" i="1"/>
  <c r="H808" i="1"/>
  <c r="BP785" i="1"/>
  <c r="G808" i="1"/>
  <c r="F808" i="1"/>
  <c r="E808" i="1"/>
  <c r="BM795" i="1"/>
  <c r="BM786" i="1"/>
  <c r="D808" i="1"/>
  <c r="BL797" i="1"/>
  <c r="C808" i="1"/>
  <c r="B808" i="1"/>
  <c r="AA777" i="1"/>
  <c r="CI760" i="1"/>
  <c r="Z777" i="1"/>
  <c r="Y777" i="1"/>
  <c r="CG753" i="1"/>
  <c r="X777" i="1"/>
  <c r="CF753" i="1"/>
  <c r="W777" i="1"/>
  <c r="CE768" i="1"/>
  <c r="V777" i="1"/>
  <c r="U777" i="1"/>
  <c r="CC753" i="1"/>
  <c r="T777" i="1"/>
  <c r="CB753" i="1"/>
  <c r="S777" i="1"/>
  <c r="CA763" i="1"/>
  <c r="R777" i="1"/>
  <c r="Q777" i="1"/>
  <c r="BY753" i="1"/>
  <c r="P777" i="1"/>
  <c r="BX760" i="1"/>
  <c r="O777" i="1"/>
  <c r="BW754" i="1"/>
  <c r="N777" i="1"/>
  <c r="M777" i="1"/>
  <c r="BU753" i="1"/>
  <c r="L777" i="1"/>
  <c r="BT760" i="1"/>
  <c r="K777" i="1"/>
  <c r="BS761" i="1"/>
  <c r="J777" i="1"/>
  <c r="I777" i="1"/>
  <c r="BQ754" i="1"/>
  <c r="H777" i="1"/>
  <c r="BP760" i="1"/>
  <c r="G777" i="1"/>
  <c r="BO758" i="1"/>
  <c r="F777" i="1"/>
  <c r="E777" i="1"/>
  <c r="BM754" i="1"/>
  <c r="D777" i="1"/>
  <c r="BL760" i="1"/>
  <c r="C777" i="1"/>
  <c r="BK762" i="1"/>
  <c r="B777" i="1"/>
  <c r="AA746" i="1"/>
  <c r="CI724" i="1"/>
  <c r="Z746" i="1"/>
  <c r="CH724" i="1"/>
  <c r="Y746" i="1"/>
  <c r="CG724" i="1"/>
  <c r="X746" i="1"/>
  <c r="CF723" i="1"/>
  <c r="W746" i="1"/>
  <c r="V746" i="1"/>
  <c r="CD724" i="1"/>
  <c r="U746" i="1"/>
  <c r="CC724" i="1"/>
  <c r="T746" i="1"/>
  <c r="CB731" i="1"/>
  <c r="S746" i="1"/>
  <c r="CA724" i="1"/>
  <c r="R746" i="1"/>
  <c r="BZ724" i="1"/>
  <c r="Q746" i="1"/>
  <c r="BY724" i="1"/>
  <c r="P746" i="1"/>
  <c r="BX733" i="1"/>
  <c r="O746" i="1"/>
  <c r="BW723" i="1"/>
  <c r="N746" i="1"/>
  <c r="M746" i="1"/>
  <c r="BU724" i="1"/>
  <c r="L746" i="1"/>
  <c r="BT729" i="1"/>
  <c r="K746" i="1"/>
  <c r="BS724" i="1"/>
  <c r="J746" i="1"/>
  <c r="BR732" i="1"/>
  <c r="I746" i="1"/>
  <c r="BQ724" i="1"/>
  <c r="H746" i="1"/>
  <c r="BP733" i="1"/>
  <c r="G746" i="1"/>
  <c r="BO722" i="1"/>
  <c r="F746" i="1"/>
  <c r="E746" i="1"/>
  <c r="BM724" i="1"/>
  <c r="D746" i="1"/>
  <c r="BL731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696" i="1"/>
  <c r="Z715" i="1"/>
  <c r="CH694" i="1"/>
  <c r="Y715" i="1"/>
  <c r="X715" i="1"/>
  <c r="CF696" i="1"/>
  <c r="W715" i="1"/>
  <c r="CE699" i="1"/>
  <c r="V715" i="1"/>
  <c r="CD696" i="1"/>
  <c r="U715" i="1"/>
  <c r="T715" i="1"/>
  <c r="CB700" i="1"/>
  <c r="S715" i="1"/>
  <c r="CA693" i="1"/>
  <c r="R715" i="1"/>
  <c r="BZ697" i="1"/>
  <c r="Q715" i="1"/>
  <c r="P715" i="1"/>
  <c r="BX702" i="1"/>
  <c r="O715" i="1"/>
  <c r="BW693" i="1"/>
  <c r="N715" i="1"/>
  <c r="BV698" i="1"/>
  <c r="M715" i="1"/>
  <c r="L715" i="1"/>
  <c r="BT700" i="1"/>
  <c r="K715" i="1"/>
  <c r="BS691" i="1"/>
  <c r="J715" i="1"/>
  <c r="BR698" i="1"/>
  <c r="I715" i="1"/>
  <c r="H715" i="1"/>
  <c r="BP691" i="1"/>
  <c r="G715" i="1"/>
  <c r="BO696" i="1"/>
  <c r="F715" i="1"/>
  <c r="BN698" i="1"/>
  <c r="E715" i="1"/>
  <c r="D715" i="1"/>
  <c r="BL692" i="1"/>
  <c r="C715" i="1"/>
  <c r="BK697" i="1"/>
  <c r="B715" i="1"/>
  <c r="BJ696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81" i="1"/>
  <c r="Z684" i="1"/>
  <c r="Y684" i="1"/>
  <c r="CG661" i="1"/>
  <c r="X684" i="1"/>
  <c r="CF666" i="1"/>
  <c r="W684" i="1"/>
  <c r="V684" i="1"/>
  <c r="CD661" i="1"/>
  <c r="U684" i="1"/>
  <c r="CC660" i="1"/>
  <c r="T684" i="1"/>
  <c r="CB677" i="1"/>
  <c r="S684" i="1"/>
  <c r="R684" i="1"/>
  <c r="BZ661" i="1"/>
  <c r="Q684" i="1"/>
  <c r="BY662" i="1"/>
  <c r="P684" i="1"/>
  <c r="BX672" i="1"/>
  <c r="O684" i="1"/>
  <c r="N684" i="1"/>
  <c r="BV661" i="1"/>
  <c r="M684" i="1"/>
  <c r="BU670" i="1"/>
  <c r="L684" i="1"/>
  <c r="K684" i="1"/>
  <c r="BS660" i="1"/>
  <c r="J684" i="1"/>
  <c r="BR661" i="1"/>
  <c r="I684" i="1"/>
  <c r="BQ662" i="1"/>
  <c r="H684" i="1"/>
  <c r="G684" i="1"/>
  <c r="F684" i="1"/>
  <c r="BN662" i="1"/>
  <c r="E684" i="1"/>
  <c r="BM660" i="1"/>
  <c r="D684" i="1"/>
  <c r="BL667" i="1"/>
  <c r="C684" i="1"/>
  <c r="B684" i="1"/>
  <c r="BJ663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CI598" i="1"/>
  <c r="Z622" i="1"/>
  <c r="CH602" i="1"/>
  <c r="Y622" i="1"/>
  <c r="CG603" i="1"/>
  <c r="X622" i="1"/>
  <c r="W622" i="1"/>
  <c r="CE609" i="1"/>
  <c r="V622" i="1"/>
  <c r="CD598" i="1"/>
  <c r="U622" i="1"/>
  <c r="CC606" i="1"/>
  <c r="T622" i="1"/>
  <c r="S622" i="1"/>
  <c r="CA606" i="1"/>
  <c r="R622" i="1"/>
  <c r="BZ604" i="1"/>
  <c r="Q622" i="1"/>
  <c r="BY598" i="1"/>
  <c r="P622" i="1"/>
  <c r="O622" i="1"/>
  <c r="BW598" i="1"/>
  <c r="N622" i="1"/>
  <c r="BV600" i="1"/>
  <c r="M622" i="1"/>
  <c r="BU600" i="1"/>
  <c r="L622" i="1"/>
  <c r="K622" i="1"/>
  <c r="BS598" i="1"/>
  <c r="J622" i="1"/>
  <c r="BR602" i="1"/>
  <c r="I622" i="1"/>
  <c r="BQ603" i="1"/>
  <c r="H622" i="1"/>
  <c r="G622" i="1"/>
  <c r="BO601" i="1"/>
  <c r="F622" i="1"/>
  <c r="BN605" i="1"/>
  <c r="E622" i="1"/>
  <c r="BM602" i="1"/>
  <c r="D622" i="1"/>
  <c r="C622" i="1"/>
  <c r="BK602" i="1"/>
  <c r="B622" i="1"/>
  <c r="BJ601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CH570" i="1"/>
  <c r="Y591" i="1"/>
  <c r="CG570" i="1"/>
  <c r="X591" i="1"/>
  <c r="CF573" i="1"/>
  <c r="W591" i="1"/>
  <c r="V591" i="1"/>
  <c r="CD570" i="1"/>
  <c r="U591" i="1"/>
  <c r="CC570" i="1"/>
  <c r="T591" i="1"/>
  <c r="CB574" i="1"/>
  <c r="S591" i="1"/>
  <c r="R591" i="1"/>
  <c r="BZ570" i="1"/>
  <c r="Q591" i="1"/>
  <c r="BY567" i="1"/>
  <c r="P591" i="1"/>
  <c r="BX574" i="1"/>
  <c r="O591" i="1"/>
  <c r="N591" i="1"/>
  <c r="BV570" i="1"/>
  <c r="M591" i="1"/>
  <c r="BU570" i="1"/>
  <c r="L591" i="1"/>
  <c r="BT573" i="1"/>
  <c r="K591" i="1"/>
  <c r="J591" i="1"/>
  <c r="BR570" i="1"/>
  <c r="I591" i="1"/>
  <c r="BQ567" i="1"/>
  <c r="H591" i="1"/>
  <c r="BP574" i="1"/>
  <c r="G591" i="1"/>
  <c r="F591" i="1"/>
  <c r="BN570" i="1"/>
  <c r="E591" i="1"/>
  <c r="BM570" i="1"/>
  <c r="D591" i="1"/>
  <c r="BL573" i="1"/>
  <c r="C591" i="1"/>
  <c r="B591" i="1"/>
  <c r="BJ570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CI544" i="1"/>
  <c r="Z560" i="1"/>
  <c r="CH538" i="1"/>
  <c r="Y560" i="1"/>
  <c r="CG547" i="1"/>
  <c r="X560" i="1"/>
  <c r="CF538" i="1"/>
  <c r="W560" i="1"/>
  <c r="CE547" i="1"/>
  <c r="V560" i="1"/>
  <c r="CD538" i="1"/>
  <c r="U560" i="1"/>
  <c r="CC536" i="1"/>
  <c r="T560" i="1"/>
  <c r="CB538" i="1"/>
  <c r="S560" i="1"/>
  <c r="CA546" i="1"/>
  <c r="R560" i="1"/>
  <c r="BZ539" i="1"/>
  <c r="Q560" i="1"/>
  <c r="BY547" i="1"/>
  <c r="P560" i="1"/>
  <c r="BX538" i="1"/>
  <c r="O560" i="1"/>
  <c r="BW541" i="1"/>
  <c r="N560" i="1"/>
  <c r="BV536" i="1"/>
  <c r="M560" i="1"/>
  <c r="L560" i="1"/>
  <c r="BT537" i="1"/>
  <c r="K560" i="1"/>
  <c r="BS540" i="1"/>
  <c r="J560" i="1"/>
  <c r="BR536" i="1"/>
  <c r="I560" i="1"/>
  <c r="BQ551" i="1"/>
  <c r="H560" i="1"/>
  <c r="BP538" i="1"/>
  <c r="G560" i="1"/>
  <c r="BO539" i="1"/>
  <c r="F560" i="1"/>
  <c r="E560" i="1"/>
  <c r="BM536" i="1"/>
  <c r="D560" i="1"/>
  <c r="BL538" i="1"/>
  <c r="C560" i="1"/>
  <c r="BK538" i="1"/>
  <c r="B560" i="1"/>
  <c r="BJ538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CI506" i="1"/>
  <c r="Z529" i="1"/>
  <c r="CH506" i="1"/>
  <c r="Y529" i="1"/>
  <c r="X529" i="1"/>
  <c r="W529" i="1"/>
  <c r="CE511" i="1"/>
  <c r="V529" i="1"/>
  <c r="CD505" i="1"/>
  <c r="U529" i="1"/>
  <c r="T529" i="1"/>
  <c r="CB518" i="1"/>
  <c r="S529" i="1"/>
  <c r="CA505" i="1"/>
  <c r="R529" i="1"/>
  <c r="BZ505" i="1"/>
  <c r="Q529" i="1"/>
  <c r="P529" i="1"/>
  <c r="BX510" i="1"/>
  <c r="O529" i="1"/>
  <c r="BW511" i="1"/>
  <c r="N529" i="1"/>
  <c r="BV505" i="1"/>
  <c r="M529" i="1"/>
  <c r="BU506" i="1"/>
  <c r="L529" i="1"/>
  <c r="BT518" i="1"/>
  <c r="K529" i="1"/>
  <c r="BS510" i="1"/>
  <c r="J529" i="1"/>
  <c r="BR506" i="1"/>
  <c r="I529" i="1"/>
  <c r="BQ506" i="1"/>
  <c r="H529" i="1"/>
  <c r="G529" i="1"/>
  <c r="BO512" i="1"/>
  <c r="F529" i="1"/>
  <c r="BN508" i="1"/>
  <c r="E529" i="1"/>
  <c r="D529" i="1"/>
  <c r="C529" i="1"/>
  <c r="BK511" i="1"/>
  <c r="B529" i="1"/>
  <c r="BJ508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75" i="1"/>
  <c r="Z498" i="1"/>
  <c r="CH474" i="1"/>
  <c r="Y498" i="1"/>
  <c r="CG479" i="1"/>
  <c r="X498" i="1"/>
  <c r="W498" i="1"/>
  <c r="CE478" i="1"/>
  <c r="V498" i="1"/>
  <c r="CD474" i="1"/>
  <c r="U498" i="1"/>
  <c r="CC476" i="1"/>
  <c r="T498" i="1"/>
  <c r="CB478" i="1"/>
  <c r="S498" i="1"/>
  <c r="R498" i="1"/>
  <c r="BZ474" i="1"/>
  <c r="Q498" i="1"/>
  <c r="BY476" i="1"/>
  <c r="P498" i="1"/>
  <c r="BX479" i="1"/>
  <c r="O498" i="1"/>
  <c r="BW476" i="1"/>
  <c r="N498" i="1"/>
  <c r="BV474" i="1"/>
  <c r="M498" i="1"/>
  <c r="BU476" i="1"/>
  <c r="L498" i="1"/>
  <c r="BT474" i="1"/>
  <c r="K498" i="1"/>
  <c r="J498" i="1"/>
  <c r="BR474" i="1"/>
  <c r="I498" i="1"/>
  <c r="BQ475" i="1"/>
  <c r="H498" i="1"/>
  <c r="BP475" i="1"/>
  <c r="G498" i="1"/>
  <c r="F498" i="1"/>
  <c r="BN474" i="1"/>
  <c r="E498" i="1"/>
  <c r="BM476" i="1"/>
  <c r="D498" i="1"/>
  <c r="C498" i="1"/>
  <c r="B498" i="1"/>
  <c r="BJ474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U60" i="9"/>
  <c r="P60" i="9"/>
  <c r="L60" i="9"/>
  <c r="J60" i="9"/>
  <c r="H60" i="9"/>
  <c r="D60" i="9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BK296" i="1"/>
  <c r="D312" i="1"/>
  <c r="BL293" i="1"/>
  <c r="E312" i="1"/>
  <c r="BM291" i="1"/>
  <c r="F312" i="1"/>
  <c r="BN295" i="1"/>
  <c r="G312" i="1"/>
  <c r="BO291" i="1"/>
  <c r="H312" i="1"/>
  <c r="BP289" i="1"/>
  <c r="I312" i="1"/>
  <c r="BQ288" i="1"/>
  <c r="J312" i="1"/>
  <c r="BR290" i="1"/>
  <c r="K312" i="1"/>
  <c r="BS289" i="1"/>
  <c r="L312" i="1"/>
  <c r="BT297" i="1"/>
  <c r="M312" i="1"/>
  <c r="BU294" i="1"/>
  <c r="N312" i="1"/>
  <c r="BV290" i="1"/>
  <c r="O312" i="1"/>
  <c r="BW292" i="1"/>
  <c r="P312" i="1"/>
  <c r="BX299" i="1"/>
  <c r="Q312" i="1"/>
  <c r="BY292" i="1"/>
  <c r="R312" i="1"/>
  <c r="BZ290" i="1"/>
  <c r="S312" i="1"/>
  <c r="CA301" i="1"/>
  <c r="T312" i="1"/>
  <c r="CB289" i="1"/>
  <c r="U312" i="1"/>
  <c r="CC291" i="1"/>
  <c r="V312" i="1"/>
  <c r="CD306" i="1"/>
  <c r="W312" i="1"/>
  <c r="CE289" i="1"/>
  <c r="X312" i="1"/>
  <c r="CF288" i="1"/>
  <c r="Y312" i="1"/>
  <c r="CG288" i="1"/>
  <c r="Z312" i="1"/>
  <c r="CH291" i="1"/>
  <c r="AA312" i="1"/>
  <c r="CI291" i="1"/>
  <c r="X7" i="10"/>
  <c r="G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X61" i="8"/>
  <c r="W61" i="8"/>
  <c r="V61" i="8"/>
  <c r="R61" i="8"/>
  <c r="Q61" i="8"/>
  <c r="O61" i="8"/>
  <c r="N61" i="8"/>
  <c r="M61" i="8"/>
  <c r="K61" i="8"/>
  <c r="J61" i="8"/>
  <c r="G61" i="8"/>
  <c r="F61" i="8"/>
  <c r="E61" i="8"/>
  <c r="C61" i="8"/>
  <c r="I61" i="8"/>
  <c r="U61" i="8"/>
  <c r="B61" i="8"/>
  <c r="AA60" i="8"/>
  <c r="V60" i="8"/>
  <c r="R60" i="8"/>
  <c r="N60" i="8"/>
  <c r="L60" i="8"/>
  <c r="J60" i="8"/>
  <c r="G60" i="8"/>
  <c r="F60" i="8"/>
  <c r="C60" i="8"/>
  <c r="AA62" i="8"/>
  <c r="Z62" i="8"/>
  <c r="O62" i="8"/>
  <c r="G62" i="8"/>
  <c r="C62" i="8"/>
  <c r="C30" i="10"/>
  <c r="C62" i="10"/>
  <c r="K30" i="10"/>
  <c r="K62" i="10"/>
  <c r="S30" i="10"/>
  <c r="S62" i="10"/>
  <c r="AA30" i="10"/>
  <c r="AA62" i="10"/>
  <c r="B30" i="10"/>
  <c r="B62" i="10"/>
  <c r="F30" i="10"/>
  <c r="J30" i="10"/>
  <c r="J62" i="10"/>
  <c r="N30" i="10"/>
  <c r="N62" i="10"/>
  <c r="R30" i="10"/>
  <c r="R62" i="10"/>
  <c r="V30" i="10"/>
  <c r="V62" i="10"/>
  <c r="Z30" i="10"/>
  <c r="Z62" i="10"/>
  <c r="AA405" i="1"/>
  <c r="Z405" i="1"/>
  <c r="CH384" i="1"/>
  <c r="Y405" i="1"/>
  <c r="CG388" i="1"/>
  <c r="X405" i="1"/>
  <c r="CF386" i="1"/>
  <c r="W405" i="1"/>
  <c r="V405" i="1"/>
  <c r="CD381" i="1"/>
  <c r="U405" i="1"/>
  <c r="CC384" i="1"/>
  <c r="T405" i="1"/>
  <c r="CB388" i="1"/>
  <c r="S405" i="1"/>
  <c r="CA393" i="1"/>
  <c r="R405" i="1"/>
  <c r="BZ381" i="1"/>
  <c r="Q405" i="1"/>
  <c r="BY390" i="1"/>
  <c r="P405" i="1"/>
  <c r="BX390" i="1"/>
  <c r="O405" i="1"/>
  <c r="BW393" i="1"/>
  <c r="N405" i="1"/>
  <c r="BV381" i="1"/>
  <c r="M405" i="1"/>
  <c r="BU383" i="1"/>
  <c r="L405" i="1"/>
  <c r="BT394" i="1"/>
  <c r="K405" i="1"/>
  <c r="BS393" i="1"/>
  <c r="J405" i="1"/>
  <c r="BR382" i="1"/>
  <c r="I405" i="1"/>
  <c r="BQ390" i="1"/>
  <c r="H405" i="1"/>
  <c r="BP395" i="1"/>
  <c r="G405" i="1"/>
  <c r="BO393" i="1"/>
  <c r="F405" i="1"/>
  <c r="BN381" i="1"/>
  <c r="E405" i="1"/>
  <c r="BM395" i="1"/>
  <c r="D405" i="1"/>
  <c r="BL398" i="1"/>
  <c r="C405" i="1"/>
  <c r="BK393" i="1"/>
  <c r="B405" i="1"/>
  <c r="BJ381" i="1"/>
  <c r="B219" i="1"/>
  <c r="C219" i="1"/>
  <c r="D219" i="1"/>
  <c r="BL202" i="1"/>
  <c r="E219" i="1"/>
  <c r="F219" i="1"/>
  <c r="G219" i="1"/>
  <c r="H219" i="1"/>
  <c r="BP199" i="1"/>
  <c r="I219" i="1"/>
  <c r="J219" i="1"/>
  <c r="K219" i="1"/>
  <c r="L219" i="1"/>
  <c r="BT200" i="1"/>
  <c r="M219" i="1"/>
  <c r="N219" i="1"/>
  <c r="O219" i="1"/>
  <c r="P219" i="1"/>
  <c r="BX201" i="1"/>
  <c r="Q219" i="1"/>
  <c r="R219" i="1"/>
  <c r="S219" i="1"/>
  <c r="T219" i="1"/>
  <c r="CB202" i="1"/>
  <c r="U219" i="1"/>
  <c r="V219" i="1"/>
  <c r="W219" i="1"/>
  <c r="X219" i="1"/>
  <c r="CF199" i="1"/>
  <c r="Y219" i="1"/>
  <c r="Z219" i="1"/>
  <c r="AA219" i="1"/>
  <c r="AA467" i="1"/>
  <c r="CI454" i="1"/>
  <c r="Z467" i="1"/>
  <c r="CH446" i="1"/>
  <c r="Y467" i="1"/>
  <c r="X467" i="1"/>
  <c r="CF447" i="1"/>
  <c r="W467" i="1"/>
  <c r="V467" i="1"/>
  <c r="CD444" i="1"/>
  <c r="U467" i="1"/>
  <c r="T467" i="1"/>
  <c r="CB447" i="1"/>
  <c r="S467" i="1"/>
  <c r="CA458" i="1"/>
  <c r="R467" i="1"/>
  <c r="BZ461" i="1"/>
  <c r="Q467" i="1"/>
  <c r="P467" i="1"/>
  <c r="BX450" i="1"/>
  <c r="O467" i="1"/>
  <c r="BW458" i="1"/>
  <c r="BW443" i="1"/>
  <c r="N467" i="1"/>
  <c r="M467" i="1"/>
  <c r="BU446" i="1"/>
  <c r="L467" i="1"/>
  <c r="BT444" i="1"/>
  <c r="K467" i="1"/>
  <c r="BS454" i="1"/>
  <c r="J467" i="1"/>
  <c r="I467" i="1"/>
  <c r="BQ446" i="1"/>
  <c r="H467" i="1"/>
  <c r="BP466" i="1"/>
  <c r="G467" i="1"/>
  <c r="BO449" i="1"/>
  <c r="F467" i="1"/>
  <c r="E467" i="1"/>
  <c r="BM450" i="1"/>
  <c r="D467" i="1"/>
  <c r="C467" i="1"/>
  <c r="BK446" i="1"/>
  <c r="B467" i="1"/>
  <c r="BJ458" i="1"/>
  <c r="AA436" i="1"/>
  <c r="Z436" i="1"/>
  <c r="CH418" i="1"/>
  <c r="Y436" i="1"/>
  <c r="CG428" i="1"/>
  <c r="X436" i="1"/>
  <c r="W436" i="1"/>
  <c r="V436" i="1"/>
  <c r="CD426" i="1"/>
  <c r="U436" i="1"/>
  <c r="T436" i="1"/>
  <c r="S436" i="1"/>
  <c r="CA413" i="1"/>
  <c r="R436" i="1"/>
  <c r="BZ422" i="1"/>
  <c r="Q436" i="1"/>
  <c r="P436" i="1"/>
  <c r="O436" i="1"/>
  <c r="BW416" i="1"/>
  <c r="N436" i="1"/>
  <c r="BV422" i="1"/>
  <c r="M436" i="1"/>
  <c r="L436" i="1"/>
  <c r="BT426" i="1"/>
  <c r="K436" i="1"/>
  <c r="J436" i="1"/>
  <c r="BR425" i="1"/>
  <c r="I436" i="1"/>
  <c r="H436" i="1"/>
  <c r="G436" i="1"/>
  <c r="F436" i="1"/>
  <c r="BN429" i="1"/>
  <c r="E436" i="1"/>
  <c r="BM422" i="1"/>
  <c r="D436" i="1"/>
  <c r="C436" i="1"/>
  <c r="B436" i="1"/>
  <c r="BJ430" i="1"/>
  <c r="AA374" i="1"/>
  <c r="CI353" i="1"/>
  <c r="Z374" i="1"/>
  <c r="Y374" i="1"/>
  <c r="CG351" i="1"/>
  <c r="X374" i="1"/>
  <c r="CF350" i="1"/>
  <c r="W374" i="1"/>
  <c r="CE353" i="1"/>
  <c r="V374" i="1"/>
  <c r="U374" i="1"/>
  <c r="CC354" i="1"/>
  <c r="T374" i="1"/>
  <c r="CB350" i="1"/>
  <c r="S374" i="1"/>
  <c r="CA353" i="1"/>
  <c r="R374" i="1"/>
  <c r="BZ352" i="1"/>
  <c r="Q374" i="1"/>
  <c r="BY352" i="1"/>
  <c r="P374" i="1"/>
  <c r="BX352" i="1"/>
  <c r="O374" i="1"/>
  <c r="BW353" i="1"/>
  <c r="N374" i="1"/>
  <c r="BV352" i="1"/>
  <c r="M374" i="1"/>
  <c r="BU361" i="1"/>
  <c r="L374" i="1"/>
  <c r="BT352" i="1"/>
  <c r="K374" i="1"/>
  <c r="BS353" i="1"/>
  <c r="J374" i="1"/>
  <c r="BR352" i="1"/>
  <c r="I374" i="1"/>
  <c r="BQ351" i="1"/>
  <c r="H374" i="1"/>
  <c r="BP351" i="1"/>
  <c r="G374" i="1"/>
  <c r="BO353" i="1"/>
  <c r="F374" i="1"/>
  <c r="BN352" i="1"/>
  <c r="E374" i="1"/>
  <c r="BM358" i="1"/>
  <c r="D374" i="1"/>
  <c r="BL353" i="1"/>
  <c r="C374" i="1"/>
  <c r="BK353" i="1"/>
  <c r="B374" i="1"/>
  <c r="BJ352" i="1"/>
  <c r="AA343" i="1"/>
  <c r="CI319" i="1"/>
  <c r="Z343" i="1"/>
  <c r="CH333" i="1"/>
  <c r="Y343" i="1"/>
  <c r="X343" i="1"/>
  <c r="W343" i="1"/>
  <c r="CE319" i="1"/>
  <c r="V343" i="1"/>
  <c r="CD322" i="1"/>
  <c r="U343" i="1"/>
  <c r="T343" i="1"/>
  <c r="S343" i="1"/>
  <c r="CA319" i="1"/>
  <c r="R343" i="1"/>
  <c r="BZ333" i="1"/>
  <c r="Q343" i="1"/>
  <c r="P343" i="1"/>
  <c r="O343" i="1"/>
  <c r="BW319" i="1"/>
  <c r="N343" i="1"/>
  <c r="BV322" i="1"/>
  <c r="M343" i="1"/>
  <c r="L343" i="1"/>
  <c r="K343" i="1"/>
  <c r="BS319" i="1"/>
  <c r="J343" i="1"/>
  <c r="BR333" i="1"/>
  <c r="I343" i="1"/>
  <c r="H343" i="1"/>
  <c r="G343" i="1"/>
  <c r="BO319" i="1"/>
  <c r="F343" i="1"/>
  <c r="BN322" i="1"/>
  <c r="E343" i="1"/>
  <c r="D343" i="1"/>
  <c r="C343" i="1"/>
  <c r="BK319" i="1"/>
  <c r="B343" i="1"/>
  <c r="BJ319" i="1"/>
  <c r="B312" i="1"/>
  <c r="BJ294" i="1"/>
  <c r="AA250" i="1"/>
  <c r="Z250" i="1"/>
  <c r="CH229" i="1"/>
  <c r="Y250" i="1"/>
  <c r="CG231" i="1"/>
  <c r="X250" i="1"/>
  <c r="W250" i="1"/>
  <c r="CE228" i="1"/>
  <c r="V250" i="1"/>
  <c r="CD227" i="1"/>
  <c r="U250" i="1"/>
  <c r="T250" i="1"/>
  <c r="CB226" i="1"/>
  <c r="S250" i="1"/>
  <c r="R250" i="1"/>
  <c r="BZ234" i="1"/>
  <c r="Q250" i="1"/>
  <c r="BY231" i="1"/>
  <c r="P250" i="1"/>
  <c r="O250" i="1"/>
  <c r="N250" i="1"/>
  <c r="BV227" i="1"/>
  <c r="M250" i="1"/>
  <c r="L250" i="1"/>
  <c r="K250" i="1"/>
  <c r="J250" i="1"/>
  <c r="BR240" i="1"/>
  <c r="I250" i="1"/>
  <c r="BQ231" i="1"/>
  <c r="H250" i="1"/>
  <c r="G250" i="1"/>
  <c r="BO228" i="1"/>
  <c r="F250" i="1"/>
  <c r="BN227" i="1"/>
  <c r="E250" i="1"/>
  <c r="D250" i="1"/>
  <c r="BL228" i="1"/>
  <c r="C250" i="1"/>
  <c r="B250" i="1"/>
  <c r="BJ227" i="1"/>
  <c r="AA188" i="1"/>
  <c r="CI170" i="1"/>
  <c r="Z188" i="1"/>
  <c r="CH175" i="1"/>
  <c r="Y188" i="1"/>
  <c r="CG167" i="1"/>
  <c r="X188" i="1"/>
  <c r="W188" i="1"/>
  <c r="CE169" i="1"/>
  <c r="V188" i="1"/>
  <c r="CD179" i="1"/>
  <c r="U188" i="1"/>
  <c r="CC181" i="1"/>
  <c r="T188" i="1"/>
  <c r="S188" i="1"/>
  <c r="CA168" i="1"/>
  <c r="R188" i="1"/>
  <c r="BZ176" i="1"/>
  <c r="Q188" i="1"/>
  <c r="BY165" i="1"/>
  <c r="P188" i="1"/>
  <c r="O188" i="1"/>
  <c r="BW171" i="1"/>
  <c r="N188" i="1"/>
  <c r="BV168" i="1"/>
  <c r="M188" i="1"/>
  <c r="BU181" i="1"/>
  <c r="L188" i="1"/>
  <c r="K188" i="1"/>
  <c r="BS170" i="1"/>
  <c r="J188" i="1"/>
  <c r="BR167" i="1"/>
  <c r="I188" i="1"/>
  <c r="BQ167" i="1"/>
  <c r="H188" i="1"/>
  <c r="G188" i="1"/>
  <c r="BO169" i="1"/>
  <c r="F188" i="1"/>
  <c r="BN172" i="1"/>
  <c r="E188" i="1"/>
  <c r="BM181" i="1"/>
  <c r="D188" i="1"/>
  <c r="C188" i="1"/>
  <c r="BK168" i="1"/>
  <c r="B188" i="1"/>
  <c r="BJ164" i="1"/>
  <c r="AA157" i="1"/>
  <c r="CI140" i="1"/>
  <c r="Z157" i="1"/>
  <c r="CH133" i="1"/>
  <c r="Y157" i="1"/>
  <c r="X157" i="1"/>
  <c r="W157" i="1"/>
  <c r="CE140" i="1"/>
  <c r="V157" i="1"/>
  <c r="CD133" i="1"/>
  <c r="U157" i="1"/>
  <c r="T157" i="1"/>
  <c r="S157" i="1"/>
  <c r="CA140" i="1"/>
  <c r="R157" i="1"/>
  <c r="BZ133" i="1"/>
  <c r="Q157" i="1"/>
  <c r="P157" i="1"/>
  <c r="O157" i="1"/>
  <c r="BW140" i="1"/>
  <c r="N157" i="1"/>
  <c r="BV133" i="1"/>
  <c r="M157" i="1"/>
  <c r="L157" i="1"/>
  <c r="K157" i="1"/>
  <c r="BS140" i="1"/>
  <c r="J157" i="1"/>
  <c r="BR133" i="1"/>
  <c r="I157" i="1"/>
  <c r="H157" i="1"/>
  <c r="G157" i="1"/>
  <c r="BO140" i="1"/>
  <c r="F157" i="1"/>
  <c r="BN133" i="1"/>
  <c r="E157" i="1"/>
  <c r="D157" i="1"/>
  <c r="C157" i="1"/>
  <c r="BK140" i="1"/>
  <c r="B157" i="1"/>
  <c r="BJ133" i="1"/>
  <c r="AA126" i="1"/>
  <c r="CI105" i="1"/>
  <c r="Z126" i="1"/>
  <c r="CH105" i="1"/>
  <c r="Y126" i="1"/>
  <c r="CG110" i="1"/>
  <c r="X126" i="1"/>
  <c r="W126" i="1"/>
  <c r="CE105" i="1"/>
  <c r="V126" i="1"/>
  <c r="CD108" i="1"/>
  <c r="U126" i="1"/>
  <c r="CC109" i="1"/>
  <c r="T126" i="1"/>
  <c r="S126" i="1"/>
  <c r="CA105" i="1"/>
  <c r="R126" i="1"/>
  <c r="BZ107" i="1"/>
  <c r="Q126" i="1"/>
  <c r="BY112" i="1"/>
  <c r="P126" i="1"/>
  <c r="O126" i="1"/>
  <c r="BW105" i="1"/>
  <c r="N126" i="1"/>
  <c r="BV106" i="1"/>
  <c r="M126" i="1"/>
  <c r="BU111" i="1"/>
  <c r="L126" i="1"/>
  <c r="K126" i="1"/>
  <c r="BS105" i="1"/>
  <c r="J126" i="1"/>
  <c r="BR105" i="1"/>
  <c r="I126" i="1"/>
  <c r="BQ110" i="1"/>
  <c r="H126" i="1"/>
  <c r="G126" i="1"/>
  <c r="BO105" i="1"/>
  <c r="F126" i="1"/>
  <c r="BN108" i="1"/>
  <c r="E126" i="1"/>
  <c r="BM109" i="1"/>
  <c r="D126" i="1"/>
  <c r="C126" i="1"/>
  <c r="BK105" i="1"/>
  <c r="B126" i="1"/>
  <c r="BJ107" i="1"/>
  <c r="AA95" i="1"/>
  <c r="CI79" i="1"/>
  <c r="Z95" i="1"/>
  <c r="CH78" i="1"/>
  <c r="Y95" i="1"/>
  <c r="CG73" i="1"/>
  <c r="X95" i="1"/>
  <c r="CF71" i="1"/>
  <c r="W95" i="1"/>
  <c r="CE82" i="1"/>
  <c r="V95" i="1"/>
  <c r="CD77" i="1"/>
  <c r="U95" i="1"/>
  <c r="CC73" i="1"/>
  <c r="T95" i="1"/>
  <c r="CB71" i="1"/>
  <c r="S95" i="1"/>
  <c r="CA81" i="1"/>
  <c r="R95" i="1"/>
  <c r="BZ78" i="1"/>
  <c r="Q95" i="1"/>
  <c r="BY71" i="1"/>
  <c r="P95" i="1"/>
  <c r="BX71" i="1"/>
  <c r="O95" i="1"/>
  <c r="BW80" i="1"/>
  <c r="N95" i="1"/>
  <c r="BV77" i="1"/>
  <c r="M95" i="1"/>
  <c r="BU73" i="1"/>
  <c r="L95" i="1"/>
  <c r="BT71" i="1"/>
  <c r="K95" i="1"/>
  <c r="BS72" i="1"/>
  <c r="J95" i="1"/>
  <c r="BR78" i="1"/>
  <c r="I95" i="1"/>
  <c r="BQ73" i="1"/>
  <c r="H95" i="1"/>
  <c r="BP71" i="1"/>
  <c r="G95" i="1"/>
  <c r="BO82" i="1"/>
  <c r="F95" i="1"/>
  <c r="BN77" i="1"/>
  <c r="E95" i="1"/>
  <c r="BM73" i="1"/>
  <c r="D95" i="1"/>
  <c r="BL71" i="1"/>
  <c r="C95" i="1"/>
  <c r="BK81" i="1"/>
  <c r="B95" i="1"/>
  <c r="BJ78" i="1"/>
  <c r="AA64" i="1"/>
  <c r="CI44" i="1"/>
  <c r="Z64" i="1"/>
  <c r="CH42" i="1"/>
  <c r="Y64" i="1"/>
  <c r="CG43" i="1"/>
  <c r="X64" i="1"/>
  <c r="CF45" i="1"/>
  <c r="W64" i="1"/>
  <c r="CE52" i="1"/>
  <c r="V64" i="1"/>
  <c r="CD44" i="1"/>
  <c r="U64" i="1"/>
  <c r="CC43" i="1"/>
  <c r="T64" i="1"/>
  <c r="CB44" i="1"/>
  <c r="S64" i="1"/>
  <c r="CA44" i="1"/>
  <c r="R64" i="1"/>
  <c r="BZ44" i="1"/>
  <c r="Q64" i="1"/>
  <c r="BY43" i="1"/>
  <c r="P64" i="1"/>
  <c r="BX47" i="1"/>
  <c r="O64" i="1"/>
  <c r="BW52" i="1"/>
  <c r="N64" i="1"/>
  <c r="BV43" i="1"/>
  <c r="M64" i="1"/>
  <c r="BU43" i="1"/>
  <c r="L64" i="1"/>
  <c r="BT46" i="1"/>
  <c r="K64" i="1"/>
  <c r="BS44" i="1"/>
  <c r="J64" i="1"/>
  <c r="BR44" i="1"/>
  <c r="I64" i="1"/>
  <c r="BQ43" i="1"/>
  <c r="H64" i="1"/>
  <c r="BP45" i="1"/>
  <c r="G64" i="1"/>
  <c r="BO52" i="1"/>
  <c r="F64" i="1"/>
  <c r="BN44" i="1"/>
  <c r="E64" i="1"/>
  <c r="BM43" i="1"/>
  <c r="D64" i="1"/>
  <c r="BL44" i="1"/>
  <c r="C64" i="1"/>
  <c r="BK44" i="1"/>
  <c r="B64" i="1"/>
  <c r="BJ43" i="1"/>
  <c r="AA33" i="1"/>
  <c r="CI12" i="1"/>
  <c r="Z33" i="1"/>
  <c r="CH9" i="1"/>
  <c r="Y33" i="1"/>
  <c r="CG12" i="1"/>
  <c r="X33" i="1"/>
  <c r="CF14" i="1"/>
  <c r="W33" i="1"/>
  <c r="CE17" i="1"/>
  <c r="V33" i="1"/>
  <c r="CD9" i="1"/>
  <c r="U33" i="1"/>
  <c r="CC12" i="1"/>
  <c r="T33" i="1"/>
  <c r="CB22" i="1"/>
  <c r="S33" i="1"/>
  <c r="CA16" i="1"/>
  <c r="R33" i="1"/>
  <c r="BZ9" i="1"/>
  <c r="Q33" i="1"/>
  <c r="BY12" i="1"/>
  <c r="P33" i="1"/>
  <c r="BX13" i="1"/>
  <c r="O33" i="1"/>
  <c r="BW12" i="1"/>
  <c r="N33" i="1"/>
  <c r="BV9" i="1"/>
  <c r="M33" i="1"/>
  <c r="BU12" i="1"/>
  <c r="L33" i="1"/>
  <c r="BT30" i="1"/>
  <c r="K33" i="1"/>
  <c r="BS12" i="1"/>
  <c r="J33" i="1"/>
  <c r="BR9" i="1"/>
  <c r="I33" i="1"/>
  <c r="BQ12" i="1"/>
  <c r="H33" i="1"/>
  <c r="BP11" i="1"/>
  <c r="G33" i="1"/>
  <c r="BO17" i="1"/>
  <c r="F33" i="1"/>
  <c r="BN9" i="1"/>
  <c r="E33" i="1"/>
  <c r="BM12" i="1"/>
  <c r="D33" i="1"/>
  <c r="BL16" i="1"/>
  <c r="C33" i="1"/>
  <c r="BK16" i="1"/>
  <c r="B33" i="1"/>
  <c r="BJ9" i="1"/>
  <c r="C3" i="11"/>
  <c r="AB30" i="8"/>
  <c r="AC7" i="9"/>
  <c r="AC30" i="9"/>
  <c r="AC29" i="9"/>
  <c r="AC30" i="8"/>
  <c r="AC29" i="8"/>
  <c r="AC39" i="5"/>
  <c r="AB62" i="5"/>
  <c r="AC62" i="5"/>
  <c r="AB61" i="5"/>
  <c r="AB39" i="5"/>
  <c r="AC61" i="5"/>
  <c r="BX43" i="1"/>
  <c r="BX59" i="1"/>
  <c r="BX56" i="1"/>
  <c r="BS56" i="1"/>
  <c r="BP40" i="1"/>
  <c r="BP44" i="1"/>
  <c r="BP58" i="1"/>
  <c r="BP43" i="1"/>
  <c r="CF59" i="1"/>
  <c r="CF60" i="1"/>
  <c r="BM53" i="1"/>
  <c r="CC51" i="1"/>
  <c r="BL47" i="1"/>
  <c r="BL60" i="1"/>
  <c r="BL53" i="1"/>
  <c r="BT41" i="1"/>
  <c r="BT59" i="1"/>
  <c r="BT57" i="1"/>
  <c r="CB47" i="1"/>
  <c r="CB58" i="1"/>
  <c r="CB57" i="1"/>
  <c r="CB45" i="1"/>
  <c r="BZ58" i="1"/>
  <c r="BV23" i="1"/>
  <c r="BM11" i="1"/>
  <c r="BM19" i="1"/>
  <c r="BM24" i="1"/>
  <c r="BM21" i="1"/>
  <c r="BM17" i="1"/>
  <c r="BM31" i="1"/>
  <c r="BQ11" i="1"/>
  <c r="BQ20" i="1"/>
  <c r="BQ23" i="1"/>
  <c r="BQ28" i="1"/>
  <c r="BQ31" i="1"/>
  <c r="BQ30" i="1"/>
  <c r="BU11" i="1"/>
  <c r="BU14" i="1"/>
  <c r="BU24" i="1"/>
  <c r="BU26" i="1"/>
  <c r="BU21" i="1"/>
  <c r="BU16" i="1"/>
  <c r="BY11" i="1"/>
  <c r="BY15" i="1"/>
  <c r="BY23" i="1"/>
  <c r="BY20" i="1"/>
  <c r="BY31" i="1"/>
  <c r="BY30" i="1"/>
  <c r="CC11" i="1"/>
  <c r="CC16" i="1"/>
  <c r="CC24" i="1"/>
  <c r="CC13" i="1"/>
  <c r="CC32" i="1"/>
  <c r="CC31" i="1"/>
  <c r="CG11" i="1"/>
  <c r="CG17" i="1"/>
  <c r="CG27" i="1"/>
  <c r="CG31" i="1"/>
  <c r="CG14" i="1"/>
  <c r="CG28" i="1"/>
  <c r="BS16" i="1"/>
  <c r="BR11" i="1"/>
  <c r="CD30" i="1"/>
  <c r="BT20" i="1"/>
  <c r="CB10" i="1"/>
  <c r="BQ940" i="1"/>
  <c r="BQ939" i="1"/>
  <c r="BQ952" i="1"/>
  <c r="BQ953" i="1"/>
  <c r="BQ942" i="1"/>
  <c r="BQ946" i="1"/>
  <c r="BQ962" i="1"/>
  <c r="BY953" i="1"/>
  <c r="BY940" i="1"/>
  <c r="BJ945" i="1"/>
  <c r="BN945" i="1"/>
  <c r="BN953" i="1"/>
  <c r="BN961" i="1"/>
  <c r="BR953" i="1"/>
  <c r="BR960" i="1"/>
  <c r="BV945" i="1"/>
  <c r="BV953" i="1"/>
  <c r="BV962" i="1"/>
  <c r="BZ945" i="1"/>
  <c r="CH945" i="1"/>
  <c r="CH953" i="1"/>
  <c r="CH961" i="1"/>
  <c r="CC947" i="1"/>
  <c r="CC942" i="1"/>
  <c r="CC951" i="1"/>
  <c r="CC952" i="1"/>
  <c r="CC955" i="1"/>
  <c r="CC956" i="1"/>
  <c r="CC959" i="1"/>
  <c r="CC941" i="1"/>
  <c r="CC948" i="1"/>
  <c r="CC944" i="1"/>
  <c r="CC961" i="1"/>
  <c r="CC962" i="1"/>
  <c r="BK945" i="1"/>
  <c r="BK955" i="1"/>
  <c r="BK959" i="1"/>
  <c r="BK953" i="1"/>
  <c r="BO945" i="1"/>
  <c r="BO954" i="1"/>
  <c r="BS945" i="1"/>
  <c r="BS957" i="1"/>
  <c r="BS961" i="1"/>
  <c r="BS959" i="1"/>
  <c r="BW944" i="1"/>
  <c r="BW945" i="1"/>
  <c r="BW960" i="1"/>
  <c r="CA945" i="1"/>
  <c r="CA955" i="1"/>
  <c r="CA959" i="1"/>
  <c r="CA960" i="1"/>
  <c r="CA952" i="1"/>
  <c r="CE939" i="1"/>
  <c r="CE942" i="1"/>
  <c r="CE943" i="1"/>
  <c r="CE945" i="1"/>
  <c r="CE947" i="1"/>
  <c r="CE949" i="1"/>
  <c r="CE950" i="1"/>
  <c r="CE960" i="1"/>
  <c r="CE961" i="1"/>
  <c r="CE962" i="1"/>
  <c r="CE959" i="1"/>
  <c r="CE957" i="1"/>
  <c r="CE958" i="1"/>
  <c r="CI941" i="1"/>
  <c r="CI946" i="1"/>
  <c r="CI947" i="1"/>
  <c r="CI953" i="1"/>
  <c r="CI952" i="1"/>
  <c r="CI956" i="1"/>
  <c r="CI959" i="1"/>
  <c r="BM939" i="1"/>
  <c r="BM942" i="1"/>
  <c r="BM946" i="1"/>
  <c r="BM952" i="1"/>
  <c r="BM956" i="1"/>
  <c r="BM957" i="1"/>
  <c r="BM960" i="1"/>
  <c r="BM944" i="1"/>
  <c r="BM948" i="1"/>
  <c r="BM962" i="1"/>
  <c r="BU940" i="1"/>
  <c r="BU944" i="1"/>
  <c r="BU952" i="1"/>
  <c r="BU956" i="1"/>
  <c r="BU957" i="1"/>
  <c r="BU939" i="1"/>
  <c r="BU947" i="1"/>
  <c r="BU946" i="1"/>
  <c r="BU960" i="1"/>
  <c r="BU961" i="1"/>
  <c r="BU962" i="1"/>
  <c r="BU950" i="1"/>
  <c r="CG948" i="1"/>
  <c r="CG939" i="1"/>
  <c r="CG955" i="1"/>
  <c r="CG956" i="1"/>
  <c r="CG941" i="1"/>
  <c r="CG945" i="1"/>
  <c r="BL947" i="1"/>
  <c r="BL951" i="1"/>
  <c r="BP939" i="1"/>
  <c r="BP943" i="1"/>
  <c r="BP951" i="1"/>
  <c r="BP955" i="1"/>
  <c r="BP959" i="1"/>
  <c r="BT947" i="1"/>
  <c r="BT951" i="1"/>
  <c r="BX939" i="1"/>
  <c r="BX947" i="1"/>
  <c r="BX951" i="1"/>
  <c r="BX955" i="1"/>
  <c r="CB955" i="1"/>
  <c r="CB959" i="1"/>
  <c r="CF947" i="1"/>
  <c r="CF951" i="1"/>
  <c r="BJ916" i="1"/>
  <c r="BJ922" i="1"/>
  <c r="BR909" i="1"/>
  <c r="BR913" i="1"/>
  <c r="BR926" i="1"/>
  <c r="BR928" i="1"/>
  <c r="CD909" i="1"/>
  <c r="CD913" i="1"/>
  <c r="CD915" i="1"/>
  <c r="CD922" i="1"/>
  <c r="CD926" i="1"/>
  <c r="CD929" i="1"/>
  <c r="BK908" i="1"/>
  <c r="BK915" i="1"/>
  <c r="BK913" i="1"/>
  <c r="BK928" i="1"/>
  <c r="BK920" i="1"/>
  <c r="BK923" i="1"/>
  <c r="BO922" i="1"/>
  <c r="BO921" i="1"/>
  <c r="BS910" i="1"/>
  <c r="BS913" i="1"/>
  <c r="BS912" i="1"/>
  <c r="BS920" i="1"/>
  <c r="BS926" i="1"/>
  <c r="BS925" i="1"/>
  <c r="BW908" i="1"/>
  <c r="BW931" i="1"/>
  <c r="CA908" i="1"/>
  <c r="CA915" i="1"/>
  <c r="CA917" i="1"/>
  <c r="CA926" i="1"/>
  <c r="CA929" i="1"/>
  <c r="CA930" i="1"/>
  <c r="CE917" i="1"/>
  <c r="CE923" i="1"/>
  <c r="CI910" i="1"/>
  <c r="CI915" i="1"/>
  <c r="CI918" i="1"/>
  <c r="CI926" i="1"/>
  <c r="CI927" i="1"/>
  <c r="CI921" i="1"/>
  <c r="BV909" i="1"/>
  <c r="BV913" i="1"/>
  <c r="BV915" i="1"/>
  <c r="BV922" i="1"/>
  <c r="BV926" i="1"/>
  <c r="BV931" i="1"/>
  <c r="CH909" i="1"/>
  <c r="CH913" i="1"/>
  <c r="CH916" i="1"/>
  <c r="CH930" i="1"/>
  <c r="BP908" i="1"/>
  <c r="BP909" i="1"/>
  <c r="BP917" i="1"/>
  <c r="BP924" i="1"/>
  <c r="BP925" i="1"/>
  <c r="BT917" i="1"/>
  <c r="BX908" i="1"/>
  <c r="BX909" i="1"/>
  <c r="BX917" i="1"/>
  <c r="BX924" i="1"/>
  <c r="BX925" i="1"/>
  <c r="CF908" i="1"/>
  <c r="CF909" i="1"/>
  <c r="CF917" i="1"/>
  <c r="CF924" i="1"/>
  <c r="CF925" i="1"/>
  <c r="BF941" i="1"/>
  <c r="BN910" i="1"/>
  <c r="BN914" i="1"/>
  <c r="BN918" i="1"/>
  <c r="BN923" i="1"/>
  <c r="BN919" i="1"/>
  <c r="BN931" i="1"/>
  <c r="BZ915" i="1"/>
  <c r="BZ917" i="1"/>
  <c r="BZ927" i="1"/>
  <c r="BM909" i="1"/>
  <c r="BM914" i="1"/>
  <c r="BM917" i="1"/>
  <c r="BM923" i="1"/>
  <c r="BM926" i="1"/>
  <c r="BM928" i="1"/>
  <c r="BQ909" i="1"/>
  <c r="BQ910" i="1"/>
  <c r="BQ913" i="1"/>
  <c r="BQ914" i="1"/>
  <c r="BQ919" i="1"/>
  <c r="BQ920" i="1"/>
  <c r="BQ923" i="1"/>
  <c r="BQ924" i="1"/>
  <c r="BQ916" i="1"/>
  <c r="BQ928" i="1"/>
  <c r="BQ929" i="1"/>
  <c r="BQ917" i="1"/>
  <c r="BU909" i="1"/>
  <c r="BU914" i="1"/>
  <c r="BU916" i="1"/>
  <c r="BU924" i="1"/>
  <c r="BU917" i="1"/>
  <c r="BU931" i="1"/>
  <c r="BY909" i="1"/>
  <c r="BY910" i="1"/>
  <c r="BY913" i="1"/>
  <c r="BY914" i="1"/>
  <c r="BY917" i="1"/>
  <c r="BY920" i="1"/>
  <c r="BY923" i="1"/>
  <c r="BY924" i="1"/>
  <c r="BY918" i="1"/>
  <c r="BY930" i="1"/>
  <c r="BY931" i="1"/>
  <c r="BY919" i="1"/>
  <c r="CC909" i="1"/>
  <c r="CC914" i="1"/>
  <c r="CC918" i="1"/>
  <c r="CC924" i="1"/>
  <c r="CC926" i="1"/>
  <c r="CC928" i="1"/>
  <c r="CC929" i="1"/>
  <c r="CG909" i="1"/>
  <c r="CG910" i="1"/>
  <c r="CG911" i="1"/>
  <c r="CG913" i="1"/>
  <c r="CG914" i="1"/>
  <c r="CG915" i="1"/>
  <c r="CG919" i="1"/>
  <c r="CG920" i="1"/>
  <c r="CG921" i="1"/>
  <c r="CG923" i="1"/>
  <c r="CG924" i="1"/>
  <c r="CG925" i="1"/>
  <c r="CG928" i="1"/>
  <c r="CG927" i="1"/>
  <c r="CG931" i="1"/>
  <c r="CG929" i="1"/>
  <c r="CG926" i="1"/>
  <c r="CG930" i="1"/>
  <c r="BG939" i="1"/>
  <c r="BF909" i="1"/>
  <c r="BN878" i="1"/>
  <c r="BN884" i="1"/>
  <c r="BN886" i="1"/>
  <c r="BN890" i="1"/>
  <c r="BN891" i="1"/>
  <c r="BN894" i="1"/>
  <c r="BN877" i="1"/>
  <c r="BN887" i="1"/>
  <c r="BN881" i="1"/>
  <c r="BN897" i="1"/>
  <c r="BN898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O882" i="1"/>
  <c r="BO886" i="1"/>
  <c r="BO898" i="1"/>
  <c r="BS890" i="1"/>
  <c r="BW882" i="1"/>
  <c r="BW886" i="1"/>
  <c r="BW898" i="1"/>
  <c r="CE882" i="1"/>
  <c r="CE886" i="1"/>
  <c r="CE898" i="1"/>
  <c r="CI890" i="1"/>
  <c r="BV878" i="1"/>
  <c r="BV880" i="1"/>
  <c r="BV886" i="1"/>
  <c r="BV888" i="1"/>
  <c r="BV891" i="1"/>
  <c r="BV892" i="1"/>
  <c r="BV881" i="1"/>
  <c r="BV883" i="1"/>
  <c r="BV895" i="1"/>
  <c r="BV896" i="1"/>
  <c r="BV899" i="1"/>
  <c r="BV900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82" i="1"/>
  <c r="BL879" i="1"/>
  <c r="BL887" i="1"/>
  <c r="BL891" i="1"/>
  <c r="BL890" i="1"/>
  <c r="BL900" i="1"/>
  <c r="BP883" i="1"/>
  <c r="BP896" i="1"/>
  <c r="BT882" i="1"/>
  <c r="BT879" i="1"/>
  <c r="BT887" i="1"/>
  <c r="BT889" i="1"/>
  <c r="BT897" i="1"/>
  <c r="BT898" i="1"/>
  <c r="CB884" i="1"/>
  <c r="CB879" i="1"/>
  <c r="CB887" i="1"/>
  <c r="CB891" i="1"/>
  <c r="CB894" i="1"/>
  <c r="CB900" i="1"/>
  <c r="CF883" i="1"/>
  <c r="CF896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4" i="1"/>
  <c r="CD886" i="1"/>
  <c r="CD890" i="1"/>
  <c r="CD891" i="1"/>
  <c r="CD894" i="1"/>
  <c r="CD883" i="1"/>
  <c r="CD895" i="1"/>
  <c r="CD896" i="1"/>
  <c r="CD899" i="1"/>
  <c r="CD900" i="1"/>
  <c r="CD887" i="1"/>
  <c r="BM880" i="1"/>
  <c r="BM896" i="1"/>
  <c r="BQ880" i="1"/>
  <c r="BQ884" i="1"/>
  <c r="BQ888" i="1"/>
  <c r="BQ892" i="1"/>
  <c r="BQ896" i="1"/>
  <c r="BQ900" i="1"/>
  <c r="BU880" i="1"/>
  <c r="BY880" i="1"/>
  <c r="BY884" i="1"/>
  <c r="BY888" i="1"/>
  <c r="BY892" i="1"/>
  <c r="BY896" i="1"/>
  <c r="BY900" i="1"/>
  <c r="CC880" i="1"/>
  <c r="CC896" i="1"/>
  <c r="CG880" i="1"/>
  <c r="CG884" i="1"/>
  <c r="CG888" i="1"/>
  <c r="CG892" i="1"/>
  <c r="CG896" i="1"/>
  <c r="CG900" i="1"/>
  <c r="BU850" i="1"/>
  <c r="BU854" i="1"/>
  <c r="BU866" i="1"/>
  <c r="CG846" i="1"/>
  <c r="CG858" i="1"/>
  <c r="CG862" i="1"/>
  <c r="BJ857" i="1"/>
  <c r="BJ854" i="1"/>
  <c r="BJ850" i="1"/>
  <c r="BJ851" i="1"/>
  <c r="BJ863" i="1"/>
  <c r="BJ865" i="1"/>
  <c r="BJ869" i="1"/>
  <c r="BJ861" i="1"/>
  <c r="BJ864" i="1"/>
  <c r="BN847" i="1"/>
  <c r="BN849" i="1"/>
  <c r="BN863" i="1"/>
  <c r="BN851" i="1"/>
  <c r="BN864" i="1"/>
  <c r="BN865" i="1"/>
  <c r="BN869" i="1"/>
  <c r="BN856" i="1"/>
  <c r="BR851" i="1"/>
  <c r="BR855" i="1"/>
  <c r="BR853" i="1"/>
  <c r="BR854" i="1"/>
  <c r="BR863" i="1"/>
  <c r="BR860" i="1"/>
  <c r="BR866" i="1"/>
  <c r="BR867" i="1"/>
  <c r="BR849" i="1"/>
  <c r="BR850" i="1"/>
  <c r="BV856" i="1"/>
  <c r="BV850" i="1"/>
  <c r="BV847" i="1"/>
  <c r="BV859" i="1"/>
  <c r="BV853" i="1"/>
  <c r="BV854" i="1"/>
  <c r="BV866" i="1"/>
  <c r="BV868" i="1"/>
  <c r="BZ849" i="1"/>
  <c r="BZ853" i="1"/>
  <c r="BZ855" i="1"/>
  <c r="BZ856" i="1"/>
  <c r="BZ863" i="1"/>
  <c r="BZ847" i="1"/>
  <c r="BZ851" i="1"/>
  <c r="BZ852" i="1"/>
  <c r="BZ867" i="1"/>
  <c r="BZ868" i="1"/>
  <c r="CD854" i="1"/>
  <c r="CD852" i="1"/>
  <c r="CD848" i="1"/>
  <c r="CD849" i="1"/>
  <c r="CD855" i="1"/>
  <c r="CD856" i="1"/>
  <c r="CD865" i="1"/>
  <c r="CD867" i="1"/>
  <c r="CH847" i="1"/>
  <c r="CH851" i="1"/>
  <c r="CH857" i="1"/>
  <c r="CH858" i="1"/>
  <c r="CH848" i="1"/>
  <c r="CH850" i="1"/>
  <c r="CH866" i="1"/>
  <c r="CH867" i="1"/>
  <c r="CH853" i="1"/>
  <c r="CH854" i="1"/>
  <c r="BM856" i="1"/>
  <c r="BM860" i="1"/>
  <c r="CC848" i="1"/>
  <c r="CC852" i="1"/>
  <c r="CC865" i="1"/>
  <c r="CC869" i="1"/>
  <c r="BK848" i="1"/>
  <c r="BK852" i="1"/>
  <c r="BK856" i="1"/>
  <c r="BK858" i="1"/>
  <c r="BK853" i="1"/>
  <c r="BK854" i="1"/>
  <c r="BK859" i="1"/>
  <c r="BK846" i="1"/>
  <c r="BK847" i="1"/>
  <c r="BK860" i="1"/>
  <c r="BK862" i="1"/>
  <c r="BK865" i="1"/>
  <c r="BK867" i="1"/>
  <c r="BK868" i="1"/>
  <c r="BK869" i="1"/>
  <c r="BK849" i="1"/>
  <c r="BK850" i="1"/>
  <c r="BK851" i="1"/>
  <c r="BO849" i="1"/>
  <c r="BO853" i="1"/>
  <c r="BO857" i="1"/>
  <c r="BO851" i="1"/>
  <c r="BO852" i="1"/>
  <c r="BO859" i="1"/>
  <c r="BO847" i="1"/>
  <c r="BO848" i="1"/>
  <c r="BO860" i="1"/>
  <c r="BO855" i="1"/>
  <c r="BO856" i="1"/>
  <c r="BO858" i="1"/>
  <c r="BO862" i="1"/>
  <c r="BO864" i="1"/>
  <c r="BO865" i="1"/>
  <c r="BO867" i="1"/>
  <c r="BO868" i="1"/>
  <c r="BO869" i="1"/>
  <c r="BS846" i="1"/>
  <c r="BS850" i="1"/>
  <c r="BS854" i="1"/>
  <c r="BS855" i="1"/>
  <c r="BS856" i="1"/>
  <c r="BS857" i="1"/>
  <c r="BS848" i="1"/>
  <c r="BS849" i="1"/>
  <c r="BS859" i="1"/>
  <c r="BS863" i="1"/>
  <c r="BS864" i="1"/>
  <c r="BS865" i="1"/>
  <c r="BS867" i="1"/>
  <c r="BS868" i="1"/>
  <c r="BS869" i="1"/>
  <c r="BS853" i="1"/>
  <c r="BS858" i="1"/>
  <c r="BS861" i="1"/>
  <c r="BW847" i="1"/>
  <c r="BW851" i="1"/>
  <c r="BW855" i="1"/>
  <c r="BW853" i="1"/>
  <c r="BW854" i="1"/>
  <c r="BW848" i="1"/>
  <c r="BW850" i="1"/>
  <c r="BW858" i="1"/>
  <c r="BW856" i="1"/>
  <c r="BW860" i="1"/>
  <c r="BW846" i="1"/>
  <c r="BW859" i="1"/>
  <c r="BW862" i="1"/>
  <c r="BW863" i="1"/>
  <c r="BW864" i="1"/>
  <c r="BW866" i="1"/>
  <c r="BW867" i="1"/>
  <c r="BW868" i="1"/>
  <c r="CA848" i="1"/>
  <c r="CA852" i="1"/>
  <c r="CA846" i="1"/>
  <c r="CA870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1" i="1"/>
  <c r="CE862" i="1"/>
  <c r="CE864" i="1"/>
  <c r="CE865" i="1"/>
  <c r="CE866" i="1"/>
  <c r="CE867" i="1"/>
  <c r="CE868" i="1"/>
  <c r="CE869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54" i="1"/>
  <c r="BQ858" i="1"/>
  <c r="BY846" i="1"/>
  <c r="BY850" i="1"/>
  <c r="BY862" i="1"/>
  <c r="BY865" i="1"/>
  <c r="BL851" i="1"/>
  <c r="BL856" i="1"/>
  <c r="BL849" i="1"/>
  <c r="BL863" i="1"/>
  <c r="BL853" i="1"/>
  <c r="BL867" i="1"/>
  <c r="BP852" i="1"/>
  <c r="BP855" i="1"/>
  <c r="BP851" i="1"/>
  <c r="BP862" i="1"/>
  <c r="BP847" i="1"/>
  <c r="BP867" i="1"/>
  <c r="BT853" i="1"/>
  <c r="BT848" i="1"/>
  <c r="BT851" i="1"/>
  <c r="BT862" i="1"/>
  <c r="BT864" i="1"/>
  <c r="BT868" i="1"/>
  <c r="BX850" i="1"/>
  <c r="BX857" i="1"/>
  <c r="BX853" i="1"/>
  <c r="BX863" i="1"/>
  <c r="BX858" i="1"/>
  <c r="BX867" i="1"/>
  <c r="CB851" i="1"/>
  <c r="CB850" i="1"/>
  <c r="CB853" i="1"/>
  <c r="CB862" i="1"/>
  <c r="CB859" i="1"/>
  <c r="CB867" i="1"/>
  <c r="CF852" i="1"/>
  <c r="CF853" i="1"/>
  <c r="CF846" i="1"/>
  <c r="CF863" i="1"/>
  <c r="CF851" i="1"/>
  <c r="CF867" i="1"/>
  <c r="BN819" i="1"/>
  <c r="BN830" i="1"/>
  <c r="BN826" i="1"/>
  <c r="CH818" i="1"/>
  <c r="CH815" i="1"/>
  <c r="BK817" i="1"/>
  <c r="BK815" i="1"/>
  <c r="BK816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O818" i="1"/>
  <c r="BO822" i="1"/>
  <c r="BO826" i="1"/>
  <c r="BO815" i="1"/>
  <c r="BO819" i="1"/>
  <c r="BO823" i="1"/>
  <c r="BO816" i="1"/>
  <c r="BO820" i="1"/>
  <c r="BO817" i="1"/>
  <c r="BO821" i="1"/>
  <c r="BO824" i="1"/>
  <c r="BO825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S815" i="1"/>
  <c r="BS816" i="1"/>
  <c r="BS817" i="1"/>
  <c r="BS839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39" i="1"/>
  <c r="BW823" i="1"/>
  <c r="CA817" i="1"/>
  <c r="CA815" i="1"/>
  <c r="CA816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E818" i="1"/>
  <c r="CE822" i="1"/>
  <c r="CE826" i="1"/>
  <c r="CE815" i="1"/>
  <c r="CE819" i="1"/>
  <c r="CE823" i="1"/>
  <c r="CE816" i="1"/>
  <c r="CE839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BJ828" i="1"/>
  <c r="BJ835" i="1"/>
  <c r="BV826" i="1"/>
  <c r="BV833" i="1"/>
  <c r="BZ826" i="1"/>
  <c r="BZ832" i="1"/>
  <c r="BZ821" i="1"/>
  <c r="BL820" i="1"/>
  <c r="BL824" i="1"/>
  <c r="BL817" i="1"/>
  <c r="BL825" i="1"/>
  <c r="BL818" i="1"/>
  <c r="BL822" i="1"/>
  <c r="BL827" i="1"/>
  <c r="BL829" i="1"/>
  <c r="BL819" i="1"/>
  <c r="BL831" i="1"/>
  <c r="BL832" i="1"/>
  <c r="BL833" i="1"/>
  <c r="BL835" i="1"/>
  <c r="BL836" i="1"/>
  <c r="BL837" i="1"/>
  <c r="BL830" i="1"/>
  <c r="BL838" i="1"/>
  <c r="BL828" i="1"/>
  <c r="BP821" i="1"/>
  <c r="BP825" i="1"/>
  <c r="BP818" i="1"/>
  <c r="BP826" i="1"/>
  <c r="BP815" i="1"/>
  <c r="BP820" i="1"/>
  <c r="BP823" i="1"/>
  <c r="BP828" i="1"/>
  <c r="BP831" i="1"/>
  <c r="BP832" i="1"/>
  <c r="BP833" i="1"/>
  <c r="BP835" i="1"/>
  <c r="BP836" i="1"/>
  <c r="BP837" i="1"/>
  <c r="BP827" i="1"/>
  <c r="BP838" i="1"/>
  <c r="BP829" i="1"/>
  <c r="BT818" i="1"/>
  <c r="BT822" i="1"/>
  <c r="BT826" i="1"/>
  <c r="BT819" i="1"/>
  <c r="BT823" i="1"/>
  <c r="BT816" i="1"/>
  <c r="BT824" i="1"/>
  <c r="BT817" i="1"/>
  <c r="BT827" i="1"/>
  <c r="BT821" i="1"/>
  <c r="BT830" i="1"/>
  <c r="BT831" i="1"/>
  <c r="BT833" i="1"/>
  <c r="BT834" i="1"/>
  <c r="BT835" i="1"/>
  <c r="BT837" i="1"/>
  <c r="BT828" i="1"/>
  <c r="BT825" i="1"/>
  <c r="BX815" i="1"/>
  <c r="BX819" i="1"/>
  <c r="BX823" i="1"/>
  <c r="BX820" i="1"/>
  <c r="BX824" i="1"/>
  <c r="BX817" i="1"/>
  <c r="BX825" i="1"/>
  <c r="BX822" i="1"/>
  <c r="BX828" i="1"/>
  <c r="BX831" i="1"/>
  <c r="BX832" i="1"/>
  <c r="BX833" i="1"/>
  <c r="BX835" i="1"/>
  <c r="BX836" i="1"/>
  <c r="BX829" i="1"/>
  <c r="BX818" i="1"/>
  <c r="BX827" i="1"/>
  <c r="BX826" i="1"/>
  <c r="CB816" i="1"/>
  <c r="CB820" i="1"/>
  <c r="CB824" i="1"/>
  <c r="CB821" i="1"/>
  <c r="CB825" i="1"/>
  <c r="CB818" i="1"/>
  <c r="CB826" i="1"/>
  <c r="CB819" i="1"/>
  <c r="CB823" i="1"/>
  <c r="CB829" i="1"/>
  <c r="CB822" i="1"/>
  <c r="CB830" i="1"/>
  <c r="CB832" i="1"/>
  <c r="CB833" i="1"/>
  <c r="CB834" i="1"/>
  <c r="CB836" i="1"/>
  <c r="CB837" i="1"/>
  <c r="CB828" i="1"/>
  <c r="CF817" i="1"/>
  <c r="CF821" i="1"/>
  <c r="CF825" i="1"/>
  <c r="CF822" i="1"/>
  <c r="CF826" i="1"/>
  <c r="CF815" i="1"/>
  <c r="CF824" i="1"/>
  <c r="CF828" i="1"/>
  <c r="CF816" i="1"/>
  <c r="CF830" i="1"/>
  <c r="CF831" i="1"/>
  <c r="CF832" i="1"/>
  <c r="CF834" i="1"/>
  <c r="CF835" i="1"/>
  <c r="CF836" i="1"/>
  <c r="CF838" i="1"/>
  <c r="CF829" i="1"/>
  <c r="CF827" i="1"/>
  <c r="CF837" i="1"/>
  <c r="BR828" i="1"/>
  <c r="BR834" i="1"/>
  <c r="BR819" i="1"/>
  <c r="CD821" i="1"/>
  <c r="CD830" i="1"/>
  <c r="CD838" i="1"/>
  <c r="BM818" i="1"/>
  <c r="BM829" i="1"/>
  <c r="BM837" i="1"/>
  <c r="BQ821" i="1"/>
  <c r="BQ826" i="1"/>
  <c r="BQ837" i="1"/>
  <c r="BU817" i="1"/>
  <c r="BU828" i="1"/>
  <c r="BU833" i="1"/>
  <c r="BY819" i="1"/>
  <c r="BY824" i="1"/>
  <c r="BY835" i="1"/>
  <c r="CC815" i="1"/>
  <c r="CC826" i="1"/>
  <c r="CC836" i="1"/>
  <c r="CG818" i="1"/>
  <c r="CG823" i="1"/>
  <c r="CG834" i="1"/>
  <c r="BQ804" i="1"/>
  <c r="BT805" i="1"/>
  <c r="CF804" i="1"/>
  <c r="BJ791" i="1"/>
  <c r="BJ802" i="1"/>
  <c r="BN784" i="1"/>
  <c r="BN786" i="1"/>
  <c r="BN790" i="1"/>
  <c r="BN791" i="1"/>
  <c r="BN795" i="1"/>
  <c r="BN796" i="1"/>
  <c r="BN800" i="1"/>
  <c r="BN802" i="1"/>
  <c r="BN806" i="1"/>
  <c r="BN807" i="1"/>
  <c r="BZ790" i="1"/>
  <c r="BZ794" i="1"/>
  <c r="BZ798" i="1"/>
  <c r="CH784" i="1"/>
  <c r="CH800" i="1"/>
  <c r="BU787" i="1"/>
  <c r="BU802" i="1"/>
  <c r="CG803" i="1"/>
  <c r="BS805" i="1"/>
  <c r="BW784" i="1"/>
  <c r="BW785" i="1"/>
  <c r="BW786" i="1"/>
  <c r="BW788" i="1"/>
  <c r="BW789" i="1"/>
  <c r="BW790" i="1"/>
  <c r="BW792" i="1"/>
  <c r="BW793" i="1"/>
  <c r="BW794" i="1"/>
  <c r="BW796" i="1"/>
  <c r="BW800" i="1"/>
  <c r="BW804" i="1"/>
  <c r="BW803" i="1"/>
  <c r="BW797" i="1"/>
  <c r="BW801" i="1"/>
  <c r="BW802" i="1"/>
  <c r="BW805" i="1"/>
  <c r="BW806" i="1"/>
  <c r="CA787" i="1"/>
  <c r="CA788" i="1"/>
  <c r="CA803" i="1"/>
  <c r="CA805" i="1"/>
  <c r="CE788" i="1"/>
  <c r="CE794" i="1"/>
  <c r="CE797" i="1"/>
  <c r="CE805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5" i="1"/>
  <c r="BJ758" i="1"/>
  <c r="BJ768" i="1"/>
  <c r="BJ766" i="1"/>
  <c r="BJ774" i="1"/>
  <c r="BJ772" i="1"/>
  <c r="BN756" i="1"/>
  <c r="BN755" i="1"/>
  <c r="BN759" i="1"/>
  <c r="BN775" i="1"/>
  <c r="BN771" i="1"/>
  <c r="BN773" i="1"/>
  <c r="BR755" i="1"/>
  <c r="BR756" i="1"/>
  <c r="BR760" i="1"/>
  <c r="BR776" i="1"/>
  <c r="BR768" i="1"/>
  <c r="BR774" i="1"/>
  <c r="BV756" i="1"/>
  <c r="BV757" i="1"/>
  <c r="BV767" i="1"/>
  <c r="BV775" i="1"/>
  <c r="BV761" i="1"/>
  <c r="BV770" i="1"/>
  <c r="BZ755" i="1"/>
  <c r="BZ758" i="1"/>
  <c r="BZ768" i="1"/>
  <c r="BZ769" i="1"/>
  <c r="BZ774" i="1"/>
  <c r="BZ762" i="1"/>
  <c r="CD756" i="1"/>
  <c r="CD755" i="1"/>
  <c r="CD759" i="1"/>
  <c r="CD768" i="1"/>
  <c r="CD774" i="1"/>
  <c r="CD772" i="1"/>
  <c r="CH755" i="1"/>
  <c r="CH756" i="1"/>
  <c r="CH760" i="1"/>
  <c r="CH775" i="1"/>
  <c r="CH772" i="1"/>
  <c r="CH770" i="1"/>
  <c r="BK763" i="1"/>
  <c r="BK766" i="1"/>
  <c r="BO774" i="1"/>
  <c r="BS754" i="1"/>
  <c r="BS772" i="1"/>
  <c r="BW767" i="1"/>
  <c r="CA753" i="1"/>
  <c r="CA769" i="1"/>
  <c r="CE760" i="1"/>
  <c r="CI769" i="1"/>
  <c r="CI767" i="1"/>
  <c r="BL774" i="1"/>
  <c r="BP758" i="1"/>
  <c r="BT758" i="1"/>
  <c r="BT766" i="1"/>
  <c r="BX766" i="1"/>
  <c r="BX772" i="1"/>
  <c r="CB760" i="1"/>
  <c r="CB764" i="1"/>
  <c r="CB775" i="1"/>
  <c r="CF756" i="1"/>
  <c r="CF768" i="1"/>
  <c r="CF772" i="1"/>
  <c r="BM753" i="1"/>
  <c r="BM757" i="1"/>
  <c r="BM761" i="1"/>
  <c r="BM766" i="1"/>
  <c r="BM772" i="1"/>
  <c r="BM773" i="1"/>
  <c r="BQ753" i="1"/>
  <c r="BQ757" i="1"/>
  <c r="BQ761" i="1"/>
  <c r="BQ765" i="1"/>
  <c r="BQ769" i="1"/>
  <c r="BQ773" i="1"/>
  <c r="BU756" i="1"/>
  <c r="BU760" i="1"/>
  <c r="BU764" i="1"/>
  <c r="BU774" i="1"/>
  <c r="BU771" i="1"/>
  <c r="BU776" i="1"/>
  <c r="BY756" i="1"/>
  <c r="BY760" i="1"/>
  <c r="BY765" i="1"/>
  <c r="BY774" i="1"/>
  <c r="BY771" i="1"/>
  <c r="BY775" i="1"/>
  <c r="CC756" i="1"/>
  <c r="CC760" i="1"/>
  <c r="CC764" i="1"/>
  <c r="CC768" i="1"/>
  <c r="CC772" i="1"/>
  <c r="CC776" i="1"/>
  <c r="CG756" i="1"/>
  <c r="CG760" i="1"/>
  <c r="CG764" i="1"/>
  <c r="CG768" i="1"/>
  <c r="CG772" i="1"/>
  <c r="CG776" i="1"/>
  <c r="BX730" i="1"/>
  <c r="BX724" i="1"/>
  <c r="BX735" i="1"/>
  <c r="BX731" i="1"/>
  <c r="BX727" i="1"/>
  <c r="BX740" i="1"/>
  <c r="BM723" i="1"/>
  <c r="BM729" i="1"/>
  <c r="BM737" i="1"/>
  <c r="BM744" i="1"/>
  <c r="BM742" i="1"/>
  <c r="BQ726" i="1"/>
  <c r="BQ731" i="1"/>
  <c r="BQ743" i="1"/>
  <c r="BQ739" i="1"/>
  <c r="BU730" i="1"/>
  <c r="BY723" i="1"/>
  <c r="BY729" i="1"/>
  <c r="BY735" i="1"/>
  <c r="BY734" i="1"/>
  <c r="BY741" i="1"/>
  <c r="CC726" i="1"/>
  <c r="CC731" i="1"/>
  <c r="CC743" i="1"/>
  <c r="CC738" i="1"/>
  <c r="CG722" i="1"/>
  <c r="CG723" i="1"/>
  <c r="CG725" i="1"/>
  <c r="CG726" i="1"/>
  <c r="CG727" i="1"/>
  <c r="CG729" i="1"/>
  <c r="CG730" i="1"/>
  <c r="CG731" i="1"/>
  <c r="CG736" i="1"/>
  <c r="CG738" i="1"/>
  <c r="CG740" i="1"/>
  <c r="CG742" i="1"/>
  <c r="CG743" i="1"/>
  <c r="CG744" i="1"/>
  <c r="CG735" i="1"/>
  <c r="CG737" i="1"/>
  <c r="CG739" i="1"/>
  <c r="CG734" i="1"/>
  <c r="BP728" i="1"/>
  <c r="BP731" i="1"/>
  <c r="BP732" i="1"/>
  <c r="BP743" i="1"/>
  <c r="BP737" i="1"/>
  <c r="BP738" i="1"/>
  <c r="CB727" i="1"/>
  <c r="CB726" i="1"/>
  <c r="CB729" i="1"/>
  <c r="CB735" i="1"/>
  <c r="CB739" i="1"/>
  <c r="CB743" i="1"/>
  <c r="BJ727" i="1"/>
  <c r="BJ732" i="1"/>
  <c r="BJ738" i="1"/>
  <c r="BJ743" i="1"/>
  <c r="BN724" i="1"/>
  <c r="BN730" i="1"/>
  <c r="BN735" i="1"/>
  <c r="BN740" i="1"/>
  <c r="BR727" i="1"/>
  <c r="BV724" i="1"/>
  <c r="BV730" i="1"/>
  <c r="BV735" i="1"/>
  <c r="BV739" i="1"/>
  <c r="BV743" i="1"/>
  <c r="BZ723" i="1"/>
  <c r="BZ739" i="1"/>
  <c r="CD723" i="1"/>
  <c r="CD727" i="1"/>
  <c r="CD731" i="1"/>
  <c r="CD735" i="1"/>
  <c r="CD739" i="1"/>
  <c r="CD744" i="1"/>
  <c r="CH723" i="1"/>
  <c r="CH727" i="1"/>
  <c r="CH731" i="1"/>
  <c r="CH735" i="1"/>
  <c r="CH739" i="1"/>
  <c r="CH743" i="1"/>
  <c r="BT725" i="1"/>
  <c r="BT728" i="1"/>
  <c r="BT733" i="1"/>
  <c r="BT726" i="1"/>
  <c r="BT738" i="1"/>
  <c r="BT730" i="1"/>
  <c r="CF733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37" i="1"/>
  <c r="BS723" i="1"/>
  <c r="BS727" i="1"/>
  <c r="BS731" i="1"/>
  <c r="BS735" i="1"/>
  <c r="BS739" i="1"/>
  <c r="BS743" i="1"/>
  <c r="BW722" i="1"/>
  <c r="BW726" i="1"/>
  <c r="BW730" i="1"/>
  <c r="BW734" i="1"/>
  <c r="BW738" i="1"/>
  <c r="BW742" i="1"/>
  <c r="CA723" i="1"/>
  <c r="CA727" i="1"/>
  <c r="CA731" i="1"/>
  <c r="CA735" i="1"/>
  <c r="CA739" i="1"/>
  <c r="CA743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31" i="1"/>
  <c r="BO695" i="1"/>
  <c r="BO705" i="1"/>
  <c r="CA692" i="1"/>
  <c r="CA703" i="1"/>
  <c r="CA713" i="1"/>
  <c r="BL693" i="1"/>
  <c r="BX698" i="1"/>
  <c r="CB713" i="1"/>
  <c r="BS700" i="1"/>
  <c r="BS711" i="1"/>
  <c r="CE697" i="1"/>
  <c r="CE708" i="1"/>
  <c r="CI695" i="1"/>
  <c r="CI705" i="1"/>
  <c r="BP705" i="1"/>
  <c r="BM691" i="1"/>
  <c r="BM694" i="1"/>
  <c r="BM695" i="1"/>
  <c r="BM698" i="1"/>
  <c r="BM699" i="1"/>
  <c r="BM702" i="1"/>
  <c r="BM703" i="1"/>
  <c r="BM706" i="1"/>
  <c r="BM707" i="1"/>
  <c r="BM710" i="1"/>
  <c r="BM711" i="1"/>
  <c r="BM714" i="1"/>
  <c r="BQ693" i="1"/>
  <c r="BQ694" i="1"/>
  <c r="BQ697" i="1"/>
  <c r="BQ698" i="1"/>
  <c r="BQ701" i="1"/>
  <c r="BQ702" i="1"/>
  <c r="BQ705" i="1"/>
  <c r="BQ706" i="1"/>
  <c r="BQ709" i="1"/>
  <c r="BQ710" i="1"/>
  <c r="BQ713" i="1"/>
  <c r="BQ714" i="1"/>
  <c r="BU692" i="1"/>
  <c r="BU693" i="1"/>
  <c r="BU696" i="1"/>
  <c r="BU697" i="1"/>
  <c r="BU700" i="1"/>
  <c r="BU701" i="1"/>
  <c r="BU704" i="1"/>
  <c r="BU705" i="1"/>
  <c r="BU708" i="1"/>
  <c r="BU709" i="1"/>
  <c r="BU712" i="1"/>
  <c r="BU713" i="1"/>
  <c r="BY692" i="1"/>
  <c r="BY693" i="1"/>
  <c r="BY696" i="1"/>
  <c r="BY697" i="1"/>
  <c r="BY700" i="1"/>
  <c r="BY701" i="1"/>
  <c r="BY704" i="1"/>
  <c r="BY705" i="1"/>
  <c r="BY708" i="1"/>
  <c r="BY709" i="1"/>
  <c r="BY712" i="1"/>
  <c r="BY713" i="1"/>
  <c r="CC691" i="1"/>
  <c r="CC692" i="1"/>
  <c r="CC695" i="1"/>
  <c r="CC696" i="1"/>
  <c r="CC699" i="1"/>
  <c r="CC700" i="1"/>
  <c r="CC703" i="1"/>
  <c r="CC704" i="1"/>
  <c r="CC707" i="1"/>
  <c r="CC708" i="1"/>
  <c r="CC711" i="1"/>
  <c r="CC712" i="1"/>
  <c r="CG691" i="1"/>
  <c r="CG694" i="1"/>
  <c r="CG695" i="1"/>
  <c r="CG698" i="1"/>
  <c r="CG699" i="1"/>
  <c r="CG702" i="1"/>
  <c r="CG703" i="1"/>
  <c r="CG706" i="1"/>
  <c r="CG707" i="1"/>
  <c r="CG710" i="1"/>
  <c r="CG711" i="1"/>
  <c r="CG714" i="1"/>
  <c r="BK693" i="1"/>
  <c r="BK704" i="1"/>
  <c r="BK714" i="1"/>
  <c r="BW698" i="1"/>
  <c r="BW706" i="1"/>
  <c r="BW714" i="1"/>
  <c r="BJ691" i="1"/>
  <c r="BJ695" i="1"/>
  <c r="BJ699" i="1"/>
  <c r="BJ703" i="1"/>
  <c r="BJ707" i="1"/>
  <c r="BJ711" i="1"/>
  <c r="BN691" i="1"/>
  <c r="BN695" i="1"/>
  <c r="BN699" i="1"/>
  <c r="BN703" i="1"/>
  <c r="BN707" i="1"/>
  <c r="BN711" i="1"/>
  <c r="BR691" i="1"/>
  <c r="BR695" i="1"/>
  <c r="BR699" i="1"/>
  <c r="BR703" i="1"/>
  <c r="BR707" i="1"/>
  <c r="BR711" i="1"/>
  <c r="BV693" i="1"/>
  <c r="BV697" i="1"/>
  <c r="BV701" i="1"/>
  <c r="BV705" i="1"/>
  <c r="BV709" i="1"/>
  <c r="BV713" i="1"/>
  <c r="BZ692" i="1"/>
  <c r="BZ696" i="1"/>
  <c r="BZ700" i="1"/>
  <c r="BZ704" i="1"/>
  <c r="BZ708" i="1"/>
  <c r="BZ712" i="1"/>
  <c r="CD691" i="1"/>
  <c r="CD695" i="1"/>
  <c r="CD699" i="1"/>
  <c r="CD703" i="1"/>
  <c r="CD707" i="1"/>
  <c r="CD711" i="1"/>
  <c r="CD714" i="1"/>
  <c r="CH692" i="1"/>
  <c r="CH695" i="1"/>
  <c r="CH698" i="1"/>
  <c r="CH700" i="1"/>
  <c r="CH703" i="1"/>
  <c r="CH705" i="1"/>
  <c r="CH707" i="1"/>
  <c r="CH709" i="1"/>
  <c r="CH711" i="1"/>
  <c r="CH713" i="1"/>
  <c r="BR660" i="1"/>
  <c r="BR664" i="1"/>
  <c r="BR668" i="1"/>
  <c r="BR672" i="1"/>
  <c r="BR676" i="1"/>
  <c r="BR680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8" i="1"/>
  <c r="BK679" i="1"/>
  <c r="BK680" i="1"/>
  <c r="BK681" i="1"/>
  <c r="BK682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78" i="1"/>
  <c r="BO679" i="1"/>
  <c r="BO680" i="1"/>
  <c r="BO681" i="1"/>
  <c r="BO682" i="1"/>
  <c r="BO683" i="1"/>
  <c r="BS666" i="1"/>
  <c r="BS667" i="1"/>
  <c r="BS677" i="1"/>
  <c r="BS672" i="1"/>
  <c r="BS681" i="1"/>
  <c r="BS679" i="1"/>
  <c r="BW661" i="1"/>
  <c r="BW663" i="1"/>
  <c r="BW665" i="1"/>
  <c r="BW667" i="1"/>
  <c r="BW669" i="1"/>
  <c r="BW671" i="1"/>
  <c r="BW660" i="1"/>
  <c r="BW662" i="1"/>
  <c r="BW664" i="1"/>
  <c r="BW666" i="1"/>
  <c r="BW668" i="1"/>
  <c r="BW670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CA662" i="1"/>
  <c r="CA664" i="1"/>
  <c r="CA670" i="1"/>
  <c r="CA661" i="1"/>
  <c r="CA667" i="1"/>
  <c r="CA669" i="1"/>
  <c r="CA673" i="1"/>
  <c r="CA674" i="1"/>
  <c r="CA677" i="1"/>
  <c r="CA678" i="1"/>
  <c r="CA681" i="1"/>
  <c r="CA682" i="1"/>
  <c r="CI670" i="1"/>
  <c r="BJ662" i="1"/>
  <c r="BJ670" i="1"/>
  <c r="BJ678" i="1"/>
  <c r="BN661" i="1"/>
  <c r="BN669" i="1"/>
  <c r="BN677" i="1"/>
  <c r="BZ660" i="1"/>
  <c r="BZ664" i="1"/>
  <c r="BZ668" i="1"/>
  <c r="BZ672" i="1"/>
  <c r="BZ678" i="1"/>
  <c r="BZ682" i="1"/>
  <c r="CD660" i="1"/>
  <c r="CD664" i="1"/>
  <c r="CD668" i="1"/>
  <c r="CD672" i="1"/>
  <c r="CD676" i="1"/>
  <c r="CD680" i="1"/>
  <c r="CH660" i="1"/>
  <c r="CH663" i="1"/>
  <c r="CH664" i="1"/>
  <c r="CH667" i="1"/>
  <c r="CH668" i="1"/>
  <c r="CH671" i="1"/>
  <c r="CH672" i="1"/>
  <c r="CH675" i="1"/>
  <c r="CH676" i="1"/>
  <c r="CH679" i="1"/>
  <c r="CH680" i="1"/>
  <c r="CH683" i="1"/>
  <c r="CE665" i="1"/>
  <c r="CE667" i="1"/>
  <c r="CE662" i="1"/>
  <c r="CE666" i="1"/>
  <c r="CE674" i="1"/>
  <c r="CE676" i="1"/>
  <c r="CE664" i="1"/>
  <c r="CE668" i="1"/>
  <c r="CE680" i="1"/>
  <c r="CE682" i="1"/>
  <c r="CE683" i="1"/>
  <c r="CE678" i="1"/>
  <c r="BL665" i="1"/>
  <c r="BL664" i="1"/>
  <c r="BP664" i="1"/>
  <c r="BP672" i="1"/>
  <c r="BP665" i="1"/>
  <c r="BP667" i="1"/>
  <c r="BT676" i="1"/>
  <c r="BT681" i="1"/>
  <c r="BX669" i="1"/>
  <c r="CF664" i="1"/>
  <c r="CF672" i="1"/>
  <c r="CF678" i="1"/>
  <c r="CF682" i="1"/>
  <c r="CF669" i="1"/>
  <c r="CF663" i="1"/>
  <c r="BV664" i="1"/>
  <c r="BV680" i="1"/>
  <c r="BM672" i="1"/>
  <c r="BQ679" i="1"/>
  <c r="BY661" i="1"/>
  <c r="BY677" i="1"/>
  <c r="CC662" i="1"/>
  <c r="CC666" i="1"/>
  <c r="CC670" i="1"/>
  <c r="CC674" i="1"/>
  <c r="CC678" i="1"/>
  <c r="CC682" i="1"/>
  <c r="CG668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5" i="1"/>
  <c r="CF640" i="1"/>
  <c r="CF648" i="1"/>
  <c r="CF637" i="1"/>
  <c r="CF649" i="1"/>
  <c r="CF646" i="1"/>
  <c r="CB634" i="1"/>
  <c r="CB639" i="1"/>
  <c r="CB651" i="1"/>
  <c r="CB644" i="1"/>
  <c r="CB649" i="1"/>
  <c r="CB640" i="1"/>
  <c r="BX633" i="1"/>
  <c r="BX638" i="1"/>
  <c r="BX632" i="1"/>
  <c r="BX641" i="1"/>
  <c r="BX640" i="1"/>
  <c r="BX652" i="1"/>
  <c r="BT636" i="1"/>
  <c r="BT633" i="1"/>
  <c r="BT649" i="1"/>
  <c r="BT634" i="1"/>
  <c r="BT639" i="1"/>
  <c r="BT643" i="1"/>
  <c r="BP631" i="1"/>
  <c r="BP639" i="1"/>
  <c r="BP636" i="1"/>
  <c r="BP634" i="1"/>
  <c r="BP648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29" i="1"/>
  <c r="BL632" i="1"/>
  <c r="BL633" i="1"/>
  <c r="BL635" i="1"/>
  <c r="BL636" i="1"/>
  <c r="BL637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CI629" i="1"/>
  <c r="CI633" i="1"/>
  <c r="CI637" i="1"/>
  <c r="CI630" i="1"/>
  <c r="CI631" i="1"/>
  <c r="CI632" i="1"/>
  <c r="CI634" i="1"/>
  <c r="CI635" i="1"/>
  <c r="CI636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BW630" i="1"/>
  <c r="BW634" i="1"/>
  <c r="BW638" i="1"/>
  <c r="BW631" i="1"/>
  <c r="BW629" i="1"/>
  <c r="BW632" i="1"/>
  <c r="BW633" i="1"/>
  <c r="BW635" i="1"/>
  <c r="BW636" i="1"/>
  <c r="BW637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K631" i="1"/>
  <c r="BK635" i="1"/>
  <c r="BK639" i="1"/>
  <c r="BK632" i="1"/>
  <c r="BK629" i="1"/>
  <c r="BK630" i="1"/>
  <c r="BK633" i="1"/>
  <c r="BK634" i="1"/>
  <c r="BK636" i="1"/>
  <c r="BK637" i="1"/>
  <c r="BK638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CH630" i="1"/>
  <c r="CH642" i="1"/>
  <c r="CH646" i="1"/>
  <c r="CH650" i="1"/>
  <c r="CH639" i="1"/>
  <c r="CH632" i="1"/>
  <c r="CD629" i="1"/>
  <c r="CD642" i="1"/>
  <c r="CD646" i="1"/>
  <c r="CD650" i="1"/>
  <c r="CD634" i="1"/>
  <c r="CD635" i="1"/>
  <c r="BZ641" i="1"/>
  <c r="BZ645" i="1"/>
  <c r="BZ649" i="1"/>
  <c r="BZ629" i="1"/>
  <c r="BZ630" i="1"/>
  <c r="BZ639" i="1"/>
  <c r="BV639" i="1"/>
  <c r="BV644" i="1"/>
  <c r="BV648" i="1"/>
  <c r="BV652" i="1"/>
  <c r="BV630" i="1"/>
  <c r="BV637" i="1"/>
  <c r="BR629" i="1"/>
  <c r="BR635" i="1"/>
  <c r="BR639" i="1"/>
  <c r="BR643" i="1"/>
  <c r="BR647" i="1"/>
  <c r="BR651" i="1"/>
  <c r="BN633" i="1"/>
  <c r="BN643" i="1"/>
  <c r="BN647" i="1"/>
  <c r="BN651" i="1"/>
  <c r="BN638" i="1"/>
  <c r="BN635" i="1"/>
  <c r="BJ636" i="1"/>
  <c r="BJ644" i="1"/>
  <c r="BJ648" i="1"/>
  <c r="BJ652" i="1"/>
  <c r="BJ641" i="1"/>
  <c r="BJ634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53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31" i="1"/>
  <c r="BS635" i="1"/>
  <c r="BS636" i="1"/>
  <c r="BS639" i="1"/>
  <c r="BS640" i="1"/>
  <c r="BS644" i="1"/>
  <c r="BS645" i="1"/>
  <c r="BS646" i="1"/>
  <c r="BS647" i="1"/>
  <c r="BS648" i="1"/>
  <c r="BS649" i="1"/>
  <c r="BS650" i="1"/>
  <c r="BS651" i="1"/>
  <c r="BS652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N601" i="1"/>
  <c r="BN602" i="1"/>
  <c r="BN603" i="1"/>
  <c r="BN610" i="1"/>
  <c r="BN620" i="1"/>
  <c r="BN621" i="1"/>
  <c r="BZ600" i="1"/>
  <c r="BZ605" i="1"/>
  <c r="BZ606" i="1"/>
  <c r="BZ614" i="1"/>
  <c r="BZ611" i="1"/>
  <c r="BZ620" i="1"/>
  <c r="CH598" i="1"/>
  <c r="CH603" i="1"/>
  <c r="CH608" i="1"/>
  <c r="CH611" i="1"/>
  <c r="CH621" i="1"/>
  <c r="CH601" i="1"/>
  <c r="BK604" i="1"/>
  <c r="BK609" i="1"/>
  <c r="BS601" i="1"/>
  <c r="BS599" i="1"/>
  <c r="BS617" i="1"/>
  <c r="CA608" i="1"/>
  <c r="CA620" i="1"/>
  <c r="CI601" i="1"/>
  <c r="CI612" i="1"/>
  <c r="CI621" i="1"/>
  <c r="BL599" i="1"/>
  <c r="BL600" i="1"/>
  <c r="BL601" i="1"/>
  <c r="BL603" i="1"/>
  <c r="BL604" i="1"/>
  <c r="BL605" i="1"/>
  <c r="BL607" i="1"/>
  <c r="BL608" i="1"/>
  <c r="BL609" i="1"/>
  <c r="BL611" i="1"/>
  <c r="BL612" i="1"/>
  <c r="BL613" i="1"/>
  <c r="BL615" i="1"/>
  <c r="BL616" i="1"/>
  <c r="BL617" i="1"/>
  <c r="BL619" i="1"/>
  <c r="BL621" i="1"/>
  <c r="BL620" i="1"/>
  <c r="BP599" i="1"/>
  <c r="BP600" i="1"/>
  <c r="BP601" i="1"/>
  <c r="BP603" i="1"/>
  <c r="BP604" i="1"/>
  <c r="BP605" i="1"/>
  <c r="BP607" i="1"/>
  <c r="BP608" i="1"/>
  <c r="BP609" i="1"/>
  <c r="BP611" i="1"/>
  <c r="BP612" i="1"/>
  <c r="BP613" i="1"/>
  <c r="BP615" i="1"/>
  <c r="BP616" i="1"/>
  <c r="BP617" i="1"/>
  <c r="BP619" i="1"/>
  <c r="BP620" i="1"/>
  <c r="BP621" i="1"/>
  <c r="BT599" i="1"/>
  <c r="BT600" i="1"/>
  <c r="BT601" i="1"/>
  <c r="BT603" i="1"/>
  <c r="BT604" i="1"/>
  <c r="BT605" i="1"/>
  <c r="BT607" i="1"/>
  <c r="BT608" i="1"/>
  <c r="BT609" i="1"/>
  <c r="BT611" i="1"/>
  <c r="BT612" i="1"/>
  <c r="BT613" i="1"/>
  <c r="BT615" i="1"/>
  <c r="BT616" i="1"/>
  <c r="BT617" i="1"/>
  <c r="BT619" i="1"/>
  <c r="BT620" i="1"/>
  <c r="BT621" i="1"/>
  <c r="BX599" i="1"/>
  <c r="BX600" i="1"/>
  <c r="BX601" i="1"/>
  <c r="BX603" i="1"/>
  <c r="BX604" i="1"/>
  <c r="BX605" i="1"/>
  <c r="BX607" i="1"/>
  <c r="BX608" i="1"/>
  <c r="BX609" i="1"/>
  <c r="BX611" i="1"/>
  <c r="BX612" i="1"/>
  <c r="BX613" i="1"/>
  <c r="BX615" i="1"/>
  <c r="BX616" i="1"/>
  <c r="BX617" i="1"/>
  <c r="BX620" i="1"/>
  <c r="BX621" i="1"/>
  <c r="BX619" i="1"/>
  <c r="CB599" i="1"/>
  <c r="CB600" i="1"/>
  <c r="CB601" i="1"/>
  <c r="CB603" i="1"/>
  <c r="CB604" i="1"/>
  <c r="CB605" i="1"/>
  <c r="CB607" i="1"/>
  <c r="CB608" i="1"/>
  <c r="CB609" i="1"/>
  <c r="CB611" i="1"/>
  <c r="CB612" i="1"/>
  <c r="CB613" i="1"/>
  <c r="CB615" i="1"/>
  <c r="CB616" i="1"/>
  <c r="CB617" i="1"/>
  <c r="CB621" i="1"/>
  <c r="CB619" i="1"/>
  <c r="CB620" i="1"/>
  <c r="CF599" i="1"/>
  <c r="CF600" i="1"/>
  <c r="CF601" i="1"/>
  <c r="CF603" i="1"/>
  <c r="CF604" i="1"/>
  <c r="CF605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8" i="1"/>
  <c r="BJ599" i="1"/>
  <c r="BJ612" i="1"/>
  <c r="BJ616" i="1"/>
  <c r="BJ617" i="1"/>
  <c r="BJ621" i="1"/>
  <c r="BV607" i="1"/>
  <c r="BV602" i="1"/>
  <c r="BV612" i="1"/>
  <c r="BV601" i="1"/>
  <c r="BV606" i="1"/>
  <c r="BV621" i="1"/>
  <c r="CD609" i="1"/>
  <c r="CD604" i="1"/>
  <c r="CD610" i="1"/>
  <c r="CD620" i="1"/>
  <c r="CD621" i="1"/>
  <c r="CD600" i="1"/>
  <c r="BO604" i="1"/>
  <c r="BO613" i="1"/>
  <c r="BO620" i="1"/>
  <c r="BO614" i="1"/>
  <c r="BW607" i="1"/>
  <c r="BW612" i="1"/>
  <c r="BW601" i="1"/>
  <c r="CE601" i="1"/>
  <c r="CE619" i="1"/>
  <c r="CE620" i="1"/>
  <c r="BM598" i="1"/>
  <c r="BM603" i="1"/>
  <c r="BM612" i="1"/>
  <c r="BM615" i="1"/>
  <c r="BM619" i="1"/>
  <c r="BM608" i="1"/>
  <c r="BQ599" i="1"/>
  <c r="BQ604" i="1"/>
  <c r="BQ612" i="1"/>
  <c r="BQ614" i="1"/>
  <c r="BQ618" i="1"/>
  <c r="BQ601" i="1"/>
  <c r="BQ602" i="1"/>
  <c r="BU601" i="1"/>
  <c r="BU611" i="1"/>
  <c r="BU607" i="1"/>
  <c r="BU616" i="1"/>
  <c r="BU620" i="1"/>
  <c r="BU603" i="1"/>
  <c r="BY609" i="1"/>
  <c r="BY610" i="1"/>
  <c r="BY608" i="1"/>
  <c r="BY616" i="1"/>
  <c r="BY620" i="1"/>
  <c r="CC602" i="1"/>
  <c r="CC607" i="1"/>
  <c r="CC601" i="1"/>
  <c r="CC614" i="1"/>
  <c r="CC618" i="1"/>
  <c r="CC604" i="1"/>
  <c r="CG599" i="1"/>
  <c r="CG604" i="1"/>
  <c r="CG612" i="1"/>
  <c r="CG615" i="1"/>
  <c r="CG619" i="1"/>
  <c r="CG601" i="1"/>
  <c r="CG606" i="1"/>
  <c r="BR598" i="1"/>
  <c r="BR603" i="1"/>
  <c r="BR604" i="1"/>
  <c r="BR611" i="1"/>
  <c r="BR621" i="1"/>
  <c r="BR615" i="1"/>
  <c r="BT572" i="1"/>
  <c r="CF580" i="1"/>
  <c r="BM573" i="1"/>
  <c r="BM581" i="1"/>
  <c r="BM579" i="1"/>
  <c r="BU573" i="1"/>
  <c r="BU581" i="1"/>
  <c r="BU587" i="1"/>
  <c r="CC573" i="1"/>
  <c r="CC585" i="1"/>
  <c r="CC589" i="1"/>
  <c r="CG573" i="1"/>
  <c r="CG586" i="1"/>
  <c r="CG585" i="1"/>
  <c r="BJ569" i="1"/>
  <c r="BJ573" i="1"/>
  <c r="BJ582" i="1"/>
  <c r="BJ586" i="1"/>
  <c r="BJ587" i="1"/>
  <c r="BJ578" i="1"/>
  <c r="BN569" i="1"/>
  <c r="BN573" i="1"/>
  <c r="BN581" i="1"/>
  <c r="BN585" i="1"/>
  <c r="BN586" i="1"/>
  <c r="BN590" i="1"/>
  <c r="BR569" i="1"/>
  <c r="BR573" i="1"/>
  <c r="BR581" i="1"/>
  <c r="BR585" i="1"/>
  <c r="BR586" i="1"/>
  <c r="BR590" i="1"/>
  <c r="BV569" i="1"/>
  <c r="BV573" i="1"/>
  <c r="BV581" i="1"/>
  <c r="BV585" i="1"/>
  <c r="BV586" i="1"/>
  <c r="BV590" i="1"/>
  <c r="BZ569" i="1"/>
  <c r="BZ573" i="1"/>
  <c r="BZ581" i="1"/>
  <c r="BZ585" i="1"/>
  <c r="BZ578" i="1"/>
  <c r="BZ589" i="1"/>
  <c r="CD569" i="1"/>
  <c r="CD576" i="1"/>
  <c r="CD582" i="1"/>
  <c r="CD573" i="1"/>
  <c r="CD587" i="1"/>
  <c r="CD574" i="1"/>
  <c r="CH569" i="1"/>
  <c r="CH577" i="1"/>
  <c r="CH582" i="1"/>
  <c r="CH574" i="1"/>
  <c r="CH587" i="1"/>
  <c r="CH576" i="1"/>
  <c r="BP571" i="1"/>
  <c r="BX579" i="1"/>
  <c r="CB587" i="1"/>
  <c r="BQ573" i="1"/>
  <c r="BQ584" i="1"/>
  <c r="BQ589" i="1"/>
  <c r="BY573" i="1"/>
  <c r="BY588" i="1"/>
  <c r="BY583" i="1"/>
  <c r="BK573" i="1"/>
  <c r="BK575" i="1"/>
  <c r="BK572" i="1"/>
  <c r="BK579" i="1"/>
  <c r="BK582" i="1"/>
  <c r="BK583" i="1"/>
  <c r="BK567" i="1"/>
  <c r="BK571" i="1"/>
  <c r="BK577" i="1"/>
  <c r="BK570" i="1"/>
  <c r="BK588" i="1"/>
  <c r="BK589" i="1"/>
  <c r="BO574" i="1"/>
  <c r="BO569" i="1"/>
  <c r="BO579" i="1"/>
  <c r="BO580" i="1"/>
  <c r="BO583" i="1"/>
  <c r="BO584" i="1"/>
  <c r="BO572" i="1"/>
  <c r="BO575" i="1"/>
  <c r="BO586" i="1"/>
  <c r="BO587" i="1"/>
  <c r="BO590" i="1"/>
  <c r="BO567" i="1"/>
  <c r="BS571" i="1"/>
  <c r="BS575" i="1"/>
  <c r="BS577" i="1"/>
  <c r="BS579" i="1"/>
  <c r="BS582" i="1"/>
  <c r="BS583" i="1"/>
  <c r="BS569" i="1"/>
  <c r="BS573" i="1"/>
  <c r="BS568" i="1"/>
  <c r="BS586" i="1"/>
  <c r="BS589" i="1"/>
  <c r="BS590" i="1"/>
  <c r="BW572" i="1"/>
  <c r="BW574" i="1"/>
  <c r="BW571" i="1"/>
  <c r="BW578" i="1"/>
  <c r="BW581" i="1"/>
  <c r="BW582" i="1"/>
  <c r="BW584" i="1"/>
  <c r="BW585" i="1"/>
  <c r="BW570" i="1"/>
  <c r="BW573" i="1"/>
  <c r="BW576" i="1"/>
  <c r="BW586" i="1"/>
  <c r="BW588" i="1"/>
  <c r="BW589" i="1"/>
  <c r="BW590" i="1"/>
  <c r="CA569" i="1"/>
  <c r="CA573" i="1"/>
  <c r="CA578" i="1"/>
  <c r="CA572" i="1"/>
  <c r="CA575" i="1"/>
  <c r="CA579" i="1"/>
  <c r="CA581" i="1"/>
  <c r="CA582" i="1"/>
  <c r="CA583" i="1"/>
  <c r="CA585" i="1"/>
  <c r="CA567" i="1"/>
  <c r="CA571" i="1"/>
  <c r="CA576" i="1"/>
  <c r="CA570" i="1"/>
  <c r="CA586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BP536" i="1"/>
  <c r="BP537" i="1"/>
  <c r="BP539" i="1"/>
  <c r="BP540" i="1"/>
  <c r="BP541" i="1"/>
  <c r="BP543" i="1"/>
  <c r="BP544" i="1"/>
  <c r="BP545" i="1"/>
  <c r="BP547" i="1"/>
  <c r="BP548" i="1"/>
  <c r="BP549" i="1"/>
  <c r="BP551" i="1"/>
  <c r="BP552" i="1"/>
  <c r="BP553" i="1"/>
  <c r="BP555" i="1"/>
  <c r="BP556" i="1"/>
  <c r="BP557" i="1"/>
  <c r="BP559" i="1"/>
  <c r="CB536" i="1"/>
  <c r="CB537" i="1"/>
  <c r="CB539" i="1"/>
  <c r="CB540" i="1"/>
  <c r="CB541" i="1"/>
  <c r="CB543" i="1"/>
  <c r="CB544" i="1"/>
  <c r="CB545" i="1"/>
  <c r="CB547" i="1"/>
  <c r="CB548" i="1"/>
  <c r="CB549" i="1"/>
  <c r="CB551" i="1"/>
  <c r="CB552" i="1"/>
  <c r="CB553" i="1"/>
  <c r="CB555" i="1"/>
  <c r="CB556" i="1"/>
  <c r="CB557" i="1"/>
  <c r="CB559" i="1"/>
  <c r="BX536" i="1"/>
  <c r="BX537" i="1"/>
  <c r="BX539" i="1"/>
  <c r="BX540" i="1"/>
  <c r="BX541" i="1"/>
  <c r="BX543" i="1"/>
  <c r="BX544" i="1"/>
  <c r="BX545" i="1"/>
  <c r="BX547" i="1"/>
  <c r="BX548" i="1"/>
  <c r="BX549" i="1"/>
  <c r="BX551" i="1"/>
  <c r="BX552" i="1"/>
  <c r="BX553" i="1"/>
  <c r="BX555" i="1"/>
  <c r="BX556" i="1"/>
  <c r="BX557" i="1"/>
  <c r="BX559" i="1"/>
  <c r="CF536" i="1"/>
  <c r="CF537" i="1"/>
  <c r="CF539" i="1"/>
  <c r="CF540" i="1"/>
  <c r="CF541" i="1"/>
  <c r="CF543" i="1"/>
  <c r="CF544" i="1"/>
  <c r="CF545" i="1"/>
  <c r="CF547" i="1"/>
  <c r="CF548" i="1"/>
  <c r="CF549" i="1"/>
  <c r="CF551" i="1"/>
  <c r="CF552" i="1"/>
  <c r="CF553" i="1"/>
  <c r="CF555" i="1"/>
  <c r="CF556" i="1"/>
  <c r="CF557" i="1"/>
  <c r="CF559" i="1"/>
  <c r="BQ547" i="1"/>
  <c r="BU543" i="1"/>
  <c r="BY543" i="1"/>
  <c r="CC543" i="1"/>
  <c r="CG551" i="1"/>
  <c r="BL536" i="1"/>
  <c r="BL537" i="1"/>
  <c r="BL539" i="1"/>
  <c r="BL540" i="1"/>
  <c r="BL541" i="1"/>
  <c r="BL543" i="1"/>
  <c r="BL544" i="1"/>
  <c r="BL545" i="1"/>
  <c r="BL547" i="1"/>
  <c r="BL548" i="1"/>
  <c r="BL549" i="1"/>
  <c r="BL551" i="1"/>
  <c r="BL552" i="1"/>
  <c r="BL553" i="1"/>
  <c r="BL555" i="1"/>
  <c r="BL556" i="1"/>
  <c r="BL557" i="1"/>
  <c r="BL559" i="1"/>
  <c r="BJ537" i="1"/>
  <c r="BJ541" i="1"/>
  <c r="BJ545" i="1"/>
  <c r="BJ552" i="1"/>
  <c r="BJ559" i="1"/>
  <c r="BJ553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9" i="1"/>
  <c r="BR543" i="1"/>
  <c r="BR547" i="1"/>
  <c r="BR558" i="1"/>
  <c r="BR553" i="1"/>
  <c r="BR556" i="1"/>
  <c r="BV539" i="1"/>
  <c r="BV543" i="1"/>
  <c r="BV547" i="1"/>
  <c r="BV558" i="1"/>
  <c r="BV550" i="1"/>
  <c r="BV553" i="1"/>
  <c r="BZ556" i="1"/>
  <c r="CD537" i="1"/>
  <c r="CD541" i="1"/>
  <c r="CD545" i="1"/>
  <c r="CD553" i="1"/>
  <c r="CD550" i="1"/>
  <c r="CD554" i="1"/>
  <c r="CH537" i="1"/>
  <c r="CH541" i="1"/>
  <c r="CH545" i="1"/>
  <c r="CH557" i="1"/>
  <c r="CH549" i="1"/>
  <c r="CH548" i="1"/>
  <c r="BT536" i="1"/>
  <c r="BT543" i="1"/>
  <c r="BT547" i="1"/>
  <c r="BT555" i="1"/>
  <c r="BT559" i="1"/>
  <c r="BK548" i="1"/>
  <c r="BK556" i="1"/>
  <c r="BK536" i="1"/>
  <c r="BK557" i="1"/>
  <c r="BO548" i="1"/>
  <c r="BO552" i="1"/>
  <c r="BO556" i="1"/>
  <c r="BO540" i="1"/>
  <c r="BO536" i="1"/>
  <c r="BS536" i="1"/>
  <c r="BS544" i="1"/>
  <c r="BS548" i="1"/>
  <c r="BS549" i="1"/>
  <c r="BS551" i="1"/>
  <c r="BS552" i="1"/>
  <c r="BS553" i="1"/>
  <c r="BS555" i="1"/>
  <c r="BS556" i="1"/>
  <c r="BS539" i="1"/>
  <c r="BS547" i="1"/>
  <c r="BS538" i="1"/>
  <c r="BS542" i="1"/>
  <c r="BS537" i="1"/>
  <c r="BS557" i="1"/>
  <c r="BS558" i="1"/>
  <c r="BS545" i="1"/>
  <c r="BS541" i="1"/>
  <c r="BW537" i="1"/>
  <c r="BW553" i="1"/>
  <c r="BW536" i="1"/>
  <c r="BW539" i="1"/>
  <c r="BW538" i="1"/>
  <c r="CA538" i="1"/>
  <c r="CA542" i="1"/>
  <c r="CA548" i="1"/>
  <c r="CA549" i="1"/>
  <c r="CA550" i="1"/>
  <c r="CA552" i="1"/>
  <c r="CA553" i="1"/>
  <c r="CA554" i="1"/>
  <c r="CA556" i="1"/>
  <c r="CA537" i="1"/>
  <c r="CA541" i="1"/>
  <c r="CA536" i="1"/>
  <c r="CA540" i="1"/>
  <c r="CA544" i="1"/>
  <c r="CA543" i="1"/>
  <c r="CA557" i="1"/>
  <c r="CA558" i="1"/>
  <c r="CA547" i="1"/>
  <c r="CE539" i="1"/>
  <c r="CE543" i="1"/>
  <c r="CE548" i="1"/>
  <c r="CE549" i="1"/>
  <c r="CE550" i="1"/>
  <c r="CE552" i="1"/>
  <c r="CE553" i="1"/>
  <c r="CE554" i="1"/>
  <c r="CE556" i="1"/>
  <c r="CE538" i="1"/>
  <c r="CE542" i="1"/>
  <c r="CE537" i="1"/>
  <c r="CE541" i="1"/>
  <c r="CE545" i="1"/>
  <c r="CE544" i="1"/>
  <c r="CE557" i="1"/>
  <c r="CE558" i="1"/>
  <c r="CE540" i="1"/>
  <c r="CI536" i="1"/>
  <c r="CI540" i="1"/>
  <c r="CI547" i="1"/>
  <c r="CI548" i="1"/>
  <c r="CI549" i="1"/>
  <c r="CI551" i="1"/>
  <c r="CI552" i="1"/>
  <c r="CI553" i="1"/>
  <c r="CI555" i="1"/>
  <c r="CI556" i="1"/>
  <c r="CI539" i="1"/>
  <c r="CI538" i="1"/>
  <c r="CI542" i="1"/>
  <c r="CI546" i="1"/>
  <c r="CI537" i="1"/>
  <c r="CI557" i="1"/>
  <c r="CI558" i="1"/>
  <c r="CI545" i="1"/>
  <c r="BP509" i="1"/>
  <c r="BP510" i="1"/>
  <c r="BP517" i="1"/>
  <c r="BP518" i="1"/>
  <c r="BP525" i="1"/>
  <c r="BP526" i="1"/>
  <c r="BX509" i="1"/>
  <c r="CB517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9" i="1"/>
  <c r="BQ513" i="1"/>
  <c r="BQ517" i="1"/>
  <c r="BQ524" i="1"/>
  <c r="BQ521" i="1"/>
  <c r="BU505" i="1"/>
  <c r="BU509" i="1"/>
  <c r="BU513" i="1"/>
  <c r="BU517" i="1"/>
  <c r="BU525" i="1"/>
  <c r="BU522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17" i="1"/>
  <c r="CF509" i="1"/>
  <c r="CF510" i="1"/>
  <c r="CF517" i="1"/>
  <c r="CF518" i="1"/>
  <c r="CF525" i="1"/>
  <c r="CF526" i="1"/>
  <c r="BJ507" i="1"/>
  <c r="BJ511" i="1"/>
  <c r="BJ515" i="1"/>
  <c r="BJ519" i="1"/>
  <c r="BJ523" i="1"/>
  <c r="BJ527" i="1"/>
  <c r="BN507" i="1"/>
  <c r="BN511" i="1"/>
  <c r="BN515" i="1"/>
  <c r="BN519" i="1"/>
  <c r="BN523" i="1"/>
  <c r="BN527" i="1"/>
  <c r="BR509" i="1"/>
  <c r="BR525" i="1"/>
  <c r="BV508" i="1"/>
  <c r="BV512" i="1"/>
  <c r="BV516" i="1"/>
  <c r="BV520" i="1"/>
  <c r="BV524" i="1"/>
  <c r="BV528" i="1"/>
  <c r="BZ508" i="1"/>
  <c r="BZ512" i="1"/>
  <c r="BZ516" i="1"/>
  <c r="BZ520" i="1"/>
  <c r="BZ524" i="1"/>
  <c r="BZ528" i="1"/>
  <c r="CD508" i="1"/>
  <c r="CD512" i="1"/>
  <c r="CD516" i="1"/>
  <c r="CD520" i="1"/>
  <c r="CD524" i="1"/>
  <c r="CD528" i="1"/>
  <c r="CH517" i="1"/>
  <c r="BL509" i="1"/>
  <c r="BL510" i="1"/>
  <c r="BL518" i="1"/>
  <c r="BL519" i="1"/>
  <c r="BL526" i="1"/>
  <c r="BL527" i="1"/>
  <c r="BO525" i="1"/>
  <c r="BS511" i="1"/>
  <c r="BS525" i="1"/>
  <c r="BW521" i="1"/>
  <c r="CA506" i="1"/>
  <c r="CI507" i="1"/>
  <c r="CI515" i="1"/>
  <c r="CI51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6" i="1"/>
  <c r="CB484" i="1"/>
  <c r="CB481" i="1"/>
  <c r="CB487" i="1"/>
  <c r="CB496" i="1"/>
  <c r="CB490" i="1"/>
  <c r="BM483" i="1"/>
  <c r="BQ474" i="1"/>
  <c r="BQ489" i="1"/>
  <c r="BU475" i="1"/>
  <c r="BU479" i="1"/>
  <c r="BU483" i="1"/>
  <c r="BU487" i="1"/>
  <c r="BU491" i="1"/>
  <c r="BU495" i="1"/>
  <c r="BY475" i="1"/>
  <c r="BY479" i="1"/>
  <c r="BY483" i="1"/>
  <c r="BY487" i="1"/>
  <c r="BY491" i="1"/>
  <c r="BY495" i="1"/>
  <c r="CC475" i="1"/>
  <c r="CC479" i="1"/>
  <c r="CC483" i="1"/>
  <c r="CC487" i="1"/>
  <c r="CC491" i="1"/>
  <c r="CC495" i="1"/>
  <c r="CG478" i="1"/>
  <c r="CG494" i="1"/>
  <c r="BP474" i="1"/>
  <c r="BP481" i="1"/>
  <c r="BP478" i="1"/>
  <c r="BP489" i="1"/>
  <c r="BP488" i="1"/>
  <c r="BP497" i="1"/>
  <c r="BT476" i="1"/>
  <c r="BT496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85" i="1"/>
  <c r="BN477" i="1"/>
  <c r="BN481" i="1"/>
  <c r="BN485" i="1"/>
  <c r="BN489" i="1"/>
  <c r="BN496" i="1"/>
  <c r="BN494" i="1"/>
  <c r="BR477" i="1"/>
  <c r="BR481" i="1"/>
  <c r="BR485" i="1"/>
  <c r="BR489" i="1"/>
  <c r="BR493" i="1"/>
  <c r="BR496" i="1"/>
  <c r="BV477" i="1"/>
  <c r="BV481" i="1"/>
  <c r="BV485" i="1"/>
  <c r="BV489" i="1"/>
  <c r="BV494" i="1"/>
  <c r="BV497" i="1"/>
  <c r="BZ485" i="1"/>
  <c r="CD477" i="1"/>
  <c r="CD481" i="1"/>
  <c r="CD485" i="1"/>
  <c r="CD489" i="1"/>
  <c r="CD497" i="1"/>
  <c r="CD495" i="1"/>
  <c r="CH477" i="1"/>
  <c r="CH481" i="1"/>
  <c r="CH485" i="1"/>
  <c r="CH489" i="1"/>
  <c r="CH495" i="1"/>
  <c r="CH496" i="1"/>
  <c r="BX477" i="1"/>
  <c r="BX485" i="1"/>
  <c r="BX482" i="1"/>
  <c r="BX493" i="1"/>
  <c r="BX495" i="1"/>
  <c r="BX492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98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4" i="1"/>
  <c r="BW482" i="1"/>
  <c r="BW488" i="1"/>
  <c r="BW492" i="1"/>
  <c r="BW495" i="1"/>
  <c r="BW485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84" i="1"/>
  <c r="CE489" i="1"/>
  <c r="CE493" i="1"/>
  <c r="CE495" i="1"/>
  <c r="CE479" i="1"/>
  <c r="CI474" i="1"/>
  <c r="CI481" i="1"/>
  <c r="CI487" i="1"/>
  <c r="CI491" i="1"/>
  <c r="CI494" i="1"/>
  <c r="CI476" i="1"/>
  <c r="BW412" i="1"/>
  <c r="BW432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21" i="1"/>
  <c r="BV432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6" i="1"/>
  <c r="CA420" i="1"/>
  <c r="CA432" i="1"/>
  <c r="CA428" i="1"/>
  <c r="CA435" i="1"/>
  <c r="BL412" i="1"/>
  <c r="BL420" i="1"/>
  <c r="BL428" i="1"/>
  <c r="BL432" i="1"/>
  <c r="BT422" i="1"/>
  <c r="BX412" i="1"/>
  <c r="BX413" i="1"/>
  <c r="BX416" i="1"/>
  <c r="BX417" i="1"/>
  <c r="BX419" i="1"/>
  <c r="BX421" i="1"/>
  <c r="BX423" i="1"/>
  <c r="BX424" i="1"/>
  <c r="BX427" i="1"/>
  <c r="BX428" i="1"/>
  <c r="BX429" i="1"/>
  <c r="BX432" i="1"/>
  <c r="BX433" i="1"/>
  <c r="BX435" i="1"/>
  <c r="CB413" i="1"/>
  <c r="CB415" i="1"/>
  <c r="CB416" i="1"/>
  <c r="CB419" i="1"/>
  <c r="CB420" i="1"/>
  <c r="CB421" i="1"/>
  <c r="CB424" i="1"/>
  <c r="CB425" i="1"/>
  <c r="CB427" i="1"/>
  <c r="CB429" i="1"/>
  <c r="CB431" i="1"/>
  <c r="CB432" i="1"/>
  <c r="CB435" i="1"/>
  <c r="CF412" i="1"/>
  <c r="CF413" i="1"/>
  <c r="CF416" i="1"/>
  <c r="CF417" i="1"/>
  <c r="CF419" i="1"/>
  <c r="CF421" i="1"/>
  <c r="CF423" i="1"/>
  <c r="CF424" i="1"/>
  <c r="CF427" i="1"/>
  <c r="CF428" i="1"/>
  <c r="CF429" i="1"/>
  <c r="CF432" i="1"/>
  <c r="CF433" i="1"/>
  <c r="CF435" i="1"/>
  <c r="BS412" i="1"/>
  <c r="BS413" i="1"/>
  <c r="BS414" i="1"/>
  <c r="BS415" i="1"/>
  <c r="BS436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32" i="1"/>
  <c r="BQ423" i="1"/>
  <c r="BQ416" i="1"/>
  <c r="BQ414" i="1"/>
  <c r="BQ420" i="1"/>
  <c r="BQ425" i="1"/>
  <c r="BU418" i="1"/>
  <c r="BU422" i="1"/>
  <c r="BU432" i="1"/>
  <c r="BU419" i="1"/>
  <c r="BU428" i="1"/>
  <c r="BY417" i="1"/>
  <c r="BY426" i="1"/>
  <c r="BY420" i="1"/>
  <c r="BY429" i="1"/>
  <c r="BY427" i="1"/>
  <c r="BY432" i="1"/>
  <c r="CC422" i="1"/>
  <c r="CC419" i="1"/>
  <c r="CC430" i="1"/>
  <c r="CC413" i="1"/>
  <c r="CC424" i="1"/>
  <c r="CC429" i="1"/>
  <c r="CC433" i="1"/>
  <c r="BR443" i="1"/>
  <c r="BR445" i="1"/>
  <c r="BR446" i="1"/>
  <c r="BR448" i="1"/>
  <c r="BR449" i="1"/>
  <c r="BR450" i="1"/>
  <c r="BR452" i="1"/>
  <c r="BR453" i="1"/>
  <c r="BR454" i="1"/>
  <c r="BR456" i="1"/>
  <c r="BR457" i="1"/>
  <c r="BR458" i="1"/>
  <c r="BR460" i="1"/>
  <c r="BR461" i="1"/>
  <c r="BR462" i="1"/>
  <c r="BR464" i="1"/>
  <c r="BR465" i="1"/>
  <c r="BR466" i="1"/>
  <c r="CH464" i="1"/>
  <c r="BW446" i="1"/>
  <c r="BW450" i="1"/>
  <c r="BW466" i="1"/>
  <c r="CA446" i="1"/>
  <c r="CA462" i="1"/>
  <c r="CE446" i="1"/>
  <c r="CE462" i="1"/>
  <c r="CE466" i="1"/>
  <c r="BN444" i="1"/>
  <c r="BN445" i="1"/>
  <c r="BN446" i="1"/>
  <c r="BN447" i="1"/>
  <c r="BN448" i="1"/>
  <c r="BN449" i="1"/>
  <c r="BN451" i="1"/>
  <c r="BN452" i="1"/>
  <c r="BN453" i="1"/>
  <c r="BN455" i="1"/>
  <c r="BN456" i="1"/>
  <c r="BN457" i="1"/>
  <c r="BN459" i="1"/>
  <c r="BN460" i="1"/>
  <c r="BN461" i="1"/>
  <c r="BN463" i="1"/>
  <c r="BN464" i="1"/>
  <c r="BN465" i="1"/>
  <c r="BL451" i="1"/>
  <c r="BL446" i="1"/>
  <c r="BL456" i="1"/>
  <c r="BL458" i="1"/>
  <c r="BL444" i="1"/>
  <c r="BL448" i="1"/>
  <c r="BL453" i="1"/>
  <c r="BL455" i="1"/>
  <c r="BL463" i="1"/>
  <c r="BT445" i="1"/>
  <c r="BT448" i="1"/>
  <c r="BT443" i="1"/>
  <c r="BT460" i="1"/>
  <c r="BT462" i="1"/>
  <c r="BT450" i="1"/>
  <c r="BT454" i="1"/>
  <c r="BT459" i="1"/>
  <c r="BT463" i="1"/>
  <c r="CF448" i="1"/>
  <c r="CF449" i="1"/>
  <c r="BJ443" i="1"/>
  <c r="BJ450" i="1"/>
  <c r="BJ454" i="1"/>
  <c r="BJ462" i="1"/>
  <c r="BJ466" i="1"/>
  <c r="BV443" i="1"/>
  <c r="BV445" i="1"/>
  <c r="BV446" i="1"/>
  <c r="BV448" i="1"/>
  <c r="BV449" i="1"/>
  <c r="BV450" i="1"/>
  <c r="BV452" i="1"/>
  <c r="BV453" i="1"/>
  <c r="BV454" i="1"/>
  <c r="BV456" i="1"/>
  <c r="BV457" i="1"/>
  <c r="BV458" i="1"/>
  <c r="BV460" i="1"/>
  <c r="BV461" i="1"/>
  <c r="BV462" i="1"/>
  <c r="BV464" i="1"/>
  <c r="BV465" i="1"/>
  <c r="BV466" i="1"/>
  <c r="CD459" i="1"/>
  <c r="BP451" i="1"/>
  <c r="BP459" i="1"/>
  <c r="BX446" i="1"/>
  <c r="BX449" i="1"/>
  <c r="BX455" i="1"/>
  <c r="BX463" i="1"/>
  <c r="BX465" i="1"/>
  <c r="BX458" i="1"/>
  <c r="CB443" i="1"/>
  <c r="CB450" i="1"/>
  <c r="CB456" i="1"/>
  <c r="CB448" i="1"/>
  <c r="CB452" i="1"/>
  <c r="CB457" i="1"/>
  <c r="BM443" i="1"/>
  <c r="BM462" i="1"/>
  <c r="BQ445" i="1"/>
  <c r="BQ449" i="1"/>
  <c r="BQ453" i="1"/>
  <c r="BQ466" i="1"/>
  <c r="BQ455" i="1"/>
  <c r="BQ463" i="1"/>
  <c r="BU445" i="1"/>
  <c r="BU449" i="1"/>
  <c r="BU453" i="1"/>
  <c r="BU466" i="1"/>
  <c r="BU458" i="1"/>
  <c r="BU459" i="1"/>
  <c r="BY444" i="1"/>
  <c r="BY445" i="1"/>
  <c r="BY446" i="1"/>
  <c r="BY448" i="1"/>
  <c r="BY449" i="1"/>
  <c r="BY450" i="1"/>
  <c r="BY452" i="1"/>
  <c r="BY453" i="1"/>
  <c r="BY454" i="1"/>
  <c r="BY465" i="1"/>
  <c r="BY466" i="1"/>
  <c r="BY460" i="1"/>
  <c r="BY457" i="1"/>
  <c r="BY459" i="1"/>
  <c r="BY461" i="1"/>
  <c r="BY456" i="1"/>
  <c r="BY462" i="1"/>
  <c r="BY458" i="1"/>
  <c r="CC447" i="1"/>
  <c r="CC451" i="1"/>
  <c r="CC464" i="1"/>
  <c r="CC460" i="1"/>
  <c r="CG443" i="1"/>
  <c r="CG444" i="1"/>
  <c r="CG446" i="1"/>
  <c r="CG447" i="1"/>
  <c r="CG449" i="1"/>
  <c r="CG450" i="1"/>
  <c r="CG451" i="1"/>
  <c r="CG453" i="1"/>
  <c r="CG454" i="1"/>
  <c r="CG464" i="1"/>
  <c r="CG466" i="1"/>
  <c r="CG456" i="1"/>
  <c r="CG458" i="1"/>
  <c r="CG455" i="1"/>
  <c r="CG457" i="1"/>
  <c r="CG459" i="1"/>
  <c r="CG463" i="1"/>
  <c r="CG460" i="1"/>
  <c r="BR381" i="1"/>
  <c r="BR384" i="1"/>
  <c r="BR385" i="1"/>
  <c r="BR388" i="1"/>
  <c r="BR389" i="1"/>
  <c r="BR392" i="1"/>
  <c r="BR394" i="1"/>
  <c r="BR396" i="1"/>
  <c r="BR400" i="1"/>
  <c r="BR395" i="1"/>
  <c r="BR397" i="1"/>
  <c r="BR398" i="1"/>
  <c r="CH383" i="1"/>
  <c r="CH403" i="1"/>
  <c r="CH393" i="1"/>
  <c r="BK389" i="1"/>
  <c r="BK396" i="1"/>
  <c r="BK400" i="1"/>
  <c r="BK404" i="1"/>
  <c r="BK387" i="1"/>
  <c r="BK384" i="1"/>
  <c r="BO390" i="1"/>
  <c r="BO396" i="1"/>
  <c r="BO400" i="1"/>
  <c r="BO404" i="1"/>
  <c r="BO388" i="1"/>
  <c r="BO389" i="1"/>
  <c r="BS391" i="1"/>
  <c r="BS396" i="1"/>
  <c r="BS400" i="1"/>
  <c r="BS404" i="1"/>
  <c r="BS385" i="1"/>
  <c r="BS390" i="1"/>
  <c r="BW392" i="1"/>
  <c r="BW396" i="1"/>
  <c r="BW400" i="1"/>
  <c r="BW404" i="1"/>
  <c r="BW382" i="1"/>
  <c r="BW387" i="1"/>
  <c r="CA389" i="1"/>
  <c r="CA396" i="1"/>
  <c r="CA400" i="1"/>
  <c r="CA404" i="1"/>
  <c r="CA387" i="1"/>
  <c r="CA392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405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3" i="1"/>
  <c r="BN384" i="1"/>
  <c r="BN387" i="1"/>
  <c r="BN388" i="1"/>
  <c r="BN391" i="1"/>
  <c r="BN392" i="1"/>
  <c r="BN398" i="1"/>
  <c r="BN402" i="1"/>
  <c r="BN394" i="1"/>
  <c r="BN396" i="1"/>
  <c r="BN397" i="1"/>
  <c r="BN401" i="1"/>
  <c r="BZ383" i="1"/>
  <c r="BZ384" i="1"/>
  <c r="BZ387" i="1"/>
  <c r="BZ388" i="1"/>
  <c r="BZ391" i="1"/>
  <c r="BZ392" i="1"/>
  <c r="BZ401" i="1"/>
  <c r="BZ398" i="1"/>
  <c r="BZ395" i="1"/>
  <c r="BZ399" i="1"/>
  <c r="BZ396" i="1"/>
  <c r="BZ400" i="1"/>
  <c r="BL382" i="1"/>
  <c r="BP386" i="1"/>
  <c r="BT386" i="1"/>
  <c r="BT397" i="1"/>
  <c r="BX401" i="1"/>
  <c r="CB382" i="1"/>
  <c r="CB387" i="1"/>
  <c r="CF395" i="1"/>
  <c r="BJ383" i="1"/>
  <c r="BJ384" i="1"/>
  <c r="BJ387" i="1"/>
  <c r="BJ388" i="1"/>
  <c r="BJ391" i="1"/>
  <c r="BJ392" i="1"/>
  <c r="BJ396" i="1"/>
  <c r="BJ397" i="1"/>
  <c r="BJ402" i="1"/>
  <c r="BJ395" i="1"/>
  <c r="BJ404" i="1"/>
  <c r="BJ400" i="1"/>
  <c r="BV383" i="1"/>
  <c r="BV384" i="1"/>
  <c r="BV387" i="1"/>
  <c r="BV388" i="1"/>
  <c r="BV391" i="1"/>
  <c r="BV392" i="1"/>
  <c r="BV396" i="1"/>
  <c r="BV400" i="1"/>
  <c r="BV401" i="1"/>
  <c r="BV394" i="1"/>
  <c r="BV399" i="1"/>
  <c r="BV403" i="1"/>
  <c r="CD392" i="1"/>
  <c r="CD402" i="1"/>
  <c r="BM381" i="1"/>
  <c r="BQ392" i="1"/>
  <c r="BU381" i="1"/>
  <c r="BU390" i="1"/>
  <c r="BY396" i="1"/>
  <c r="CC388" i="1"/>
  <c r="CC393" i="1"/>
  <c r="CC399" i="1"/>
  <c r="CC400" i="1"/>
  <c r="CC401" i="1"/>
  <c r="CG384" i="1"/>
  <c r="CG385" i="1"/>
  <c r="CG390" i="1"/>
  <c r="CG396" i="1"/>
  <c r="CG401" i="1"/>
  <c r="CG402" i="1"/>
  <c r="BU352" i="1"/>
  <c r="BU356" i="1"/>
  <c r="BU355" i="1"/>
  <c r="BU359" i="1"/>
  <c r="BU358" i="1"/>
  <c r="BU357" i="1"/>
  <c r="BU368" i="1"/>
  <c r="BU365" i="1"/>
  <c r="BU363" i="1"/>
  <c r="BU367" i="1"/>
  <c r="BU372" i="1"/>
  <c r="BU373" i="1"/>
  <c r="BJ351" i="1"/>
  <c r="BJ355" i="1"/>
  <c r="BJ359" i="1"/>
  <c r="BJ363" i="1"/>
  <c r="BJ367" i="1"/>
  <c r="BJ371" i="1"/>
  <c r="BN351" i="1"/>
  <c r="BN355" i="1"/>
  <c r="BN359" i="1"/>
  <c r="BN363" i="1"/>
  <c r="BN367" i="1"/>
  <c r="BN371" i="1"/>
  <c r="BR351" i="1"/>
  <c r="BR355" i="1"/>
  <c r="BR359" i="1"/>
  <c r="BR363" i="1"/>
  <c r="BR367" i="1"/>
  <c r="BR371" i="1"/>
  <c r="BV354" i="1"/>
  <c r="BV370" i="1"/>
  <c r="BZ351" i="1"/>
  <c r="BZ355" i="1"/>
  <c r="BZ359" i="1"/>
  <c r="BZ363" i="1"/>
  <c r="BZ367" i="1"/>
  <c r="BZ371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0" i="1"/>
  <c r="BQ354" i="1"/>
  <c r="BQ361" i="1"/>
  <c r="BQ353" i="1"/>
  <c r="BQ363" i="1"/>
  <c r="BQ367" i="1"/>
  <c r="BQ370" i="1"/>
  <c r="BQ371" i="1"/>
  <c r="BQ364" i="1"/>
  <c r="BQ356" i="1"/>
  <c r="BQ352" i="1"/>
  <c r="BQ368" i="1"/>
  <c r="BK352" i="1"/>
  <c r="BK356" i="1"/>
  <c r="BK361" i="1"/>
  <c r="BK365" i="1"/>
  <c r="BK369" i="1"/>
  <c r="BK372" i="1"/>
  <c r="BO366" i="1"/>
  <c r="BS352" i="1"/>
  <c r="BS360" i="1"/>
  <c r="BW352" i="1"/>
  <c r="BW356" i="1"/>
  <c r="BW361" i="1"/>
  <c r="BW365" i="1"/>
  <c r="BW369" i="1"/>
  <c r="BW370" i="1"/>
  <c r="CA352" i="1"/>
  <c r="CA356" i="1"/>
  <c r="CA361" i="1"/>
  <c r="CA365" i="1"/>
  <c r="CA369" i="1"/>
  <c r="CA373" i="1"/>
  <c r="CE366" i="1"/>
  <c r="CI352" i="1"/>
  <c r="CI356" i="1"/>
  <c r="CI363" i="1"/>
  <c r="CI367" i="1"/>
  <c r="CI360" i="1"/>
  <c r="CI372" i="1"/>
  <c r="BM350" i="1"/>
  <c r="BM354" i="1"/>
  <c r="BM357" i="1"/>
  <c r="BM359" i="1"/>
  <c r="BM361" i="1"/>
  <c r="BM355" i="1"/>
  <c r="BM360" i="1"/>
  <c r="BM367" i="1"/>
  <c r="BM369" i="1"/>
  <c r="BM370" i="1"/>
  <c r="BM373" i="1"/>
  <c r="BM363" i="1"/>
  <c r="CG366" i="1"/>
  <c r="BL360" i="1"/>
  <c r="BP362" i="1"/>
  <c r="BT351" i="1"/>
  <c r="BT355" i="1"/>
  <c r="BT359" i="1"/>
  <c r="BT364" i="1"/>
  <c r="BT368" i="1"/>
  <c r="BT371" i="1"/>
  <c r="BX351" i="1"/>
  <c r="BX355" i="1"/>
  <c r="BX359" i="1"/>
  <c r="BX363" i="1"/>
  <c r="BX367" i="1"/>
  <c r="BX371" i="1"/>
  <c r="CB357" i="1"/>
  <c r="CB373" i="1"/>
  <c r="CF353" i="1"/>
  <c r="CF357" i="1"/>
  <c r="CF361" i="1"/>
  <c r="CF365" i="1"/>
  <c r="CF369" i="1"/>
  <c r="CF373" i="1"/>
  <c r="BL319" i="1"/>
  <c r="BL325" i="1"/>
  <c r="BL327" i="1"/>
  <c r="BL324" i="1"/>
  <c r="BL326" i="1"/>
  <c r="BL336" i="1"/>
  <c r="BL338" i="1"/>
  <c r="BL328" i="1"/>
  <c r="BL322" i="1"/>
  <c r="BL335" i="1"/>
  <c r="BL337" i="1"/>
  <c r="BL341" i="1"/>
  <c r="BT319" i="1"/>
  <c r="BT325" i="1"/>
  <c r="BT327" i="1"/>
  <c r="BT328" i="1"/>
  <c r="BT331" i="1"/>
  <c r="BT332" i="1"/>
  <c r="BT334" i="1"/>
  <c r="BT340" i="1"/>
  <c r="BT324" i="1"/>
  <c r="BT335" i="1"/>
  <c r="BT337" i="1"/>
  <c r="BT341" i="1"/>
  <c r="BX319" i="1"/>
  <c r="BX325" i="1"/>
  <c r="BX327" i="1"/>
  <c r="BX320" i="1"/>
  <c r="BX328" i="1"/>
  <c r="BX336" i="1"/>
  <c r="BX338" i="1"/>
  <c r="BX330" i="1"/>
  <c r="BX331" i="1"/>
  <c r="BX335" i="1"/>
  <c r="BX337" i="1"/>
  <c r="BX339" i="1"/>
  <c r="BM321" i="1"/>
  <c r="BM337" i="1"/>
  <c r="BM342" i="1"/>
  <c r="BQ321" i="1"/>
  <c r="BQ337" i="1"/>
  <c r="BQ342" i="1"/>
  <c r="BU321" i="1"/>
  <c r="BU337" i="1"/>
  <c r="BU342" i="1"/>
  <c r="BY321" i="1"/>
  <c r="BY337" i="1"/>
  <c r="BY342" i="1"/>
  <c r="CC321" i="1"/>
  <c r="CC337" i="1"/>
  <c r="CC342" i="1"/>
  <c r="CG321" i="1"/>
  <c r="CG337" i="1"/>
  <c r="CG342" i="1"/>
  <c r="BP319" i="1"/>
  <c r="BP325" i="1"/>
  <c r="BP327" i="1"/>
  <c r="BP322" i="1"/>
  <c r="BP330" i="1"/>
  <c r="BP334" i="1"/>
  <c r="BP336" i="1"/>
  <c r="BP326" i="1"/>
  <c r="BP320" i="1"/>
  <c r="BP335" i="1"/>
  <c r="BP337" i="1"/>
  <c r="BP342" i="1"/>
  <c r="CB319" i="1"/>
  <c r="CB325" i="1"/>
  <c r="CB327" i="1"/>
  <c r="CB331" i="1"/>
  <c r="CB326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R330" i="1"/>
  <c r="BZ338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25" i="1"/>
  <c r="BK320" i="1"/>
  <c r="BK328" i="1"/>
  <c r="BK336" i="1"/>
  <c r="BK335" i="1"/>
  <c r="BK341" i="1"/>
  <c r="BO325" i="1"/>
  <c r="BO320" i="1"/>
  <c r="BO328" i="1"/>
  <c r="BO336" i="1"/>
  <c r="BO335" i="1"/>
  <c r="BO342" i="1"/>
  <c r="BS325" i="1"/>
  <c r="BS320" i="1"/>
  <c r="BS328" i="1"/>
  <c r="BS336" i="1"/>
  <c r="BS335" i="1"/>
  <c r="BS341" i="1"/>
  <c r="BW325" i="1"/>
  <c r="BW320" i="1"/>
  <c r="BW328" i="1"/>
  <c r="BW336" i="1"/>
  <c r="BW335" i="1"/>
  <c r="BW339" i="1"/>
  <c r="CA325" i="1"/>
  <c r="CA320" i="1"/>
  <c r="CA328" i="1"/>
  <c r="CA336" i="1"/>
  <c r="CA335" i="1"/>
  <c r="CA341" i="1"/>
  <c r="CE325" i="1"/>
  <c r="CE320" i="1"/>
  <c r="CE328" i="1"/>
  <c r="CE336" i="1"/>
  <c r="CE335" i="1"/>
  <c r="CE341" i="1"/>
  <c r="CI325" i="1"/>
  <c r="CI320" i="1"/>
  <c r="CI328" i="1"/>
  <c r="CI336" i="1"/>
  <c r="CI335" i="1"/>
  <c r="CI341" i="1"/>
  <c r="BJ331" i="1"/>
  <c r="AB62" i="9"/>
  <c r="CC309" i="1"/>
  <c r="CI289" i="1"/>
  <c r="CI293" i="1"/>
  <c r="CI294" i="1"/>
  <c r="CI297" i="1"/>
  <c r="CI301" i="1"/>
  <c r="CI302" i="1"/>
  <c r="CI305" i="1"/>
  <c r="CI309" i="1"/>
  <c r="CI310" i="1"/>
  <c r="CA293" i="1"/>
  <c r="CA309" i="1"/>
  <c r="BS288" i="1"/>
  <c r="BS291" i="1"/>
  <c r="BS295" i="1"/>
  <c r="BS296" i="1"/>
  <c r="BS299" i="1"/>
  <c r="BS303" i="1"/>
  <c r="BS304" i="1"/>
  <c r="BS307" i="1"/>
  <c r="BS311" i="1"/>
  <c r="BK288" i="1"/>
  <c r="BK292" i="1"/>
  <c r="BK300" i="1"/>
  <c r="BK304" i="1"/>
  <c r="BK308" i="1"/>
  <c r="CH290" i="1"/>
  <c r="CH293" i="1"/>
  <c r="CH294" i="1"/>
  <c r="CH298" i="1"/>
  <c r="CH301" i="1"/>
  <c r="CH302" i="1"/>
  <c r="CH306" i="1"/>
  <c r="CH309" i="1"/>
  <c r="CH310" i="1"/>
  <c r="CD302" i="1"/>
  <c r="BZ288" i="1"/>
  <c r="BZ289" i="1"/>
  <c r="BZ291" i="1"/>
  <c r="BZ292" i="1"/>
  <c r="BZ293" i="1"/>
  <c r="BZ295" i="1"/>
  <c r="BZ296" i="1"/>
  <c r="BZ297" i="1"/>
  <c r="BZ299" i="1"/>
  <c r="BZ300" i="1"/>
  <c r="BZ301" i="1"/>
  <c r="BZ303" i="1"/>
  <c r="BZ304" i="1"/>
  <c r="BZ305" i="1"/>
  <c r="BZ307" i="1"/>
  <c r="BZ308" i="1"/>
  <c r="BZ309" i="1"/>
  <c r="BZ311" i="1"/>
  <c r="BV288" i="1"/>
  <c r="BV289" i="1"/>
  <c r="BV291" i="1"/>
  <c r="BV292" i="1"/>
  <c r="BV293" i="1"/>
  <c r="BV295" i="1"/>
  <c r="BV296" i="1"/>
  <c r="BV297" i="1"/>
  <c r="BV299" i="1"/>
  <c r="BV300" i="1"/>
  <c r="BV301" i="1"/>
  <c r="BV303" i="1"/>
  <c r="BV304" i="1"/>
  <c r="BV305" i="1"/>
  <c r="BV307" i="1"/>
  <c r="BV308" i="1"/>
  <c r="BV309" i="1"/>
  <c r="BV311" i="1"/>
  <c r="BR288" i="1"/>
  <c r="BR289" i="1"/>
  <c r="BR291" i="1"/>
  <c r="BR292" i="1"/>
  <c r="BR293" i="1"/>
  <c r="BR295" i="1"/>
  <c r="BR296" i="1"/>
  <c r="BR297" i="1"/>
  <c r="BR299" i="1"/>
  <c r="BR300" i="1"/>
  <c r="BR301" i="1"/>
  <c r="BR303" i="1"/>
  <c r="BR304" i="1"/>
  <c r="BR305" i="1"/>
  <c r="BR307" i="1"/>
  <c r="BR308" i="1"/>
  <c r="BR309" i="1"/>
  <c r="BR311" i="1"/>
  <c r="BN288" i="1"/>
  <c r="BN291" i="1"/>
  <c r="BN299" i="1"/>
  <c r="BN303" i="1"/>
  <c r="BN307" i="1"/>
  <c r="CG290" i="1"/>
  <c r="BM304" i="1"/>
  <c r="CF290" i="1"/>
  <c r="CF292" i="1"/>
  <c r="CF298" i="1"/>
  <c r="CF291" i="1"/>
  <c r="CF297" i="1"/>
  <c r="CF299" i="1"/>
  <c r="CF302" i="1"/>
  <c r="CF303" i="1"/>
  <c r="CF306" i="1"/>
  <c r="CF308" i="1"/>
  <c r="CF307" i="1"/>
  <c r="CF309" i="1"/>
  <c r="CB293" i="1"/>
  <c r="CB295" i="1"/>
  <c r="CB292" i="1"/>
  <c r="CB296" i="1"/>
  <c r="CB302" i="1"/>
  <c r="CB303" i="1"/>
  <c r="CB307" i="1"/>
  <c r="CB310" i="1"/>
  <c r="BX292" i="1"/>
  <c r="BX308" i="1"/>
  <c r="BT291" i="1"/>
  <c r="BT293" i="1"/>
  <c r="BT290" i="1"/>
  <c r="BT292" i="1"/>
  <c r="BT300" i="1"/>
  <c r="BT302" i="1"/>
  <c r="BT306" i="1"/>
  <c r="BT311" i="1"/>
  <c r="BT310" i="1"/>
  <c r="BP288" i="1"/>
  <c r="BP294" i="1"/>
  <c r="BP298" i="1"/>
  <c r="BP297" i="1"/>
  <c r="BP299" i="1"/>
  <c r="BP303" i="1"/>
  <c r="BP304" i="1"/>
  <c r="BP309" i="1"/>
  <c r="BP311" i="1"/>
  <c r="BL289" i="1"/>
  <c r="BL291" i="1"/>
  <c r="BL297" i="1"/>
  <c r="BL299" i="1"/>
  <c r="BL294" i="1"/>
  <c r="BL296" i="1"/>
  <c r="BL301" i="1"/>
  <c r="BL302" i="1"/>
  <c r="BL305" i="1"/>
  <c r="BL306" i="1"/>
  <c r="BL307" i="1"/>
  <c r="BL309" i="1"/>
  <c r="BJ306" i="1"/>
  <c r="CE290" i="1"/>
  <c r="CE291" i="1"/>
  <c r="CE292" i="1"/>
  <c r="CE295" i="1"/>
  <c r="CE296" i="1"/>
  <c r="CE298" i="1"/>
  <c r="CE300" i="1"/>
  <c r="CE302" i="1"/>
  <c r="CE303" i="1"/>
  <c r="CE306" i="1"/>
  <c r="CE307" i="1"/>
  <c r="CE308" i="1"/>
  <c r="CE311" i="1"/>
  <c r="BW288" i="1"/>
  <c r="BW289" i="1"/>
  <c r="BW291" i="1"/>
  <c r="BW293" i="1"/>
  <c r="BW294" i="1"/>
  <c r="BW297" i="1"/>
  <c r="BW298" i="1"/>
  <c r="BW299" i="1"/>
  <c r="BW302" i="1"/>
  <c r="BW303" i="1"/>
  <c r="BW304" i="1"/>
  <c r="BW307" i="1"/>
  <c r="BW309" i="1"/>
  <c r="BW310" i="1"/>
  <c r="BO288" i="1"/>
  <c r="BO289" i="1"/>
  <c r="BO290" i="1"/>
  <c r="BO292" i="1"/>
  <c r="BO293" i="1"/>
  <c r="BO294" i="1"/>
  <c r="BO296" i="1"/>
  <c r="BO297" i="1"/>
  <c r="BO298" i="1"/>
  <c r="BO300" i="1"/>
  <c r="BO301" i="1"/>
  <c r="BO302" i="1"/>
  <c r="BO304" i="1"/>
  <c r="BO305" i="1"/>
  <c r="BO306" i="1"/>
  <c r="BO308" i="1"/>
  <c r="BO309" i="1"/>
  <c r="BO310" i="1"/>
  <c r="BW257" i="1"/>
  <c r="BW276" i="1"/>
  <c r="CA265" i="1"/>
  <c r="CE257" i="1"/>
  <c r="CE276" i="1"/>
  <c r="CI265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67" i="1"/>
  <c r="BU272" i="1"/>
  <c r="BU266" i="1"/>
  <c r="BU268" i="1"/>
  <c r="BU278" i="1"/>
  <c r="BY260" i="1"/>
  <c r="BY266" i="1"/>
  <c r="BY271" i="1"/>
  <c r="BY259" i="1"/>
  <c r="BY263" i="1"/>
  <c r="BY277" i="1"/>
  <c r="CC257" i="1"/>
  <c r="CC265" i="1"/>
  <c r="CC271" i="1"/>
  <c r="CC260" i="1"/>
  <c r="CC264" i="1"/>
  <c r="CC277" i="1"/>
  <c r="CG258" i="1"/>
  <c r="CG266" i="1"/>
  <c r="CG271" i="1"/>
  <c r="CG261" i="1"/>
  <c r="CG257" i="1"/>
  <c r="CG276" i="1"/>
  <c r="CG280" i="1"/>
  <c r="BJ260" i="1"/>
  <c r="BJ264" i="1"/>
  <c r="BJ268" i="1"/>
  <c r="BJ272" i="1"/>
  <c r="BJ276" i="1"/>
  <c r="BJ280" i="1"/>
  <c r="BN260" i="1"/>
  <c r="BN264" i="1"/>
  <c r="BN268" i="1"/>
  <c r="BN272" i="1"/>
  <c r="BN276" i="1"/>
  <c r="BN280" i="1"/>
  <c r="BR271" i="1"/>
  <c r="BV263" i="1"/>
  <c r="BV279" i="1"/>
  <c r="BZ271" i="1"/>
  <c r="CD266" i="1"/>
  <c r="CH258" i="1"/>
  <c r="CH274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BL226" i="1"/>
  <c r="BL232" i="1"/>
  <c r="BL239" i="1"/>
  <c r="BL243" i="1"/>
  <c r="BL237" i="1"/>
  <c r="BL245" i="1"/>
  <c r="BL247" i="1"/>
  <c r="BP227" i="1"/>
  <c r="BP235" i="1"/>
  <c r="BP240" i="1"/>
  <c r="BP226" i="1"/>
  <c r="BP232" i="1"/>
  <c r="BP249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33" i="1"/>
  <c r="BX239" i="1"/>
  <c r="BX243" i="1"/>
  <c r="BX226" i="1"/>
  <c r="BX248" i="1"/>
  <c r="BX246" i="1"/>
  <c r="CB232" i="1"/>
  <c r="CB239" i="1"/>
  <c r="CB243" i="1"/>
  <c r="CB227" i="1"/>
  <c r="CB249" i="1"/>
  <c r="CB247" i="1"/>
  <c r="CF233" i="1"/>
  <c r="CF239" i="1"/>
  <c r="CF243" i="1"/>
  <c r="CF228" i="1"/>
  <c r="CF245" i="1"/>
  <c r="CF247" i="1"/>
  <c r="BO227" i="1"/>
  <c r="BO231" i="1"/>
  <c r="BO235" i="1"/>
  <c r="BO239" i="1"/>
  <c r="BO243" i="1"/>
  <c r="BO247" i="1"/>
  <c r="CE227" i="1"/>
  <c r="CE231" i="1"/>
  <c r="CE235" i="1"/>
  <c r="CE239" i="1"/>
  <c r="CE243" i="1"/>
  <c r="CE247" i="1"/>
  <c r="BM236" i="1"/>
  <c r="BM231" i="1"/>
  <c r="BQ229" i="1"/>
  <c r="BQ237" i="1"/>
  <c r="BQ244" i="1"/>
  <c r="BQ248" i="1"/>
  <c r="BQ234" i="1"/>
  <c r="BQ236" i="1"/>
  <c r="BU236" i="1"/>
  <c r="BU233" i="1"/>
  <c r="BY229" i="1"/>
  <c r="BY237" i="1"/>
  <c r="BY244" i="1"/>
  <c r="BY248" i="1"/>
  <c r="BY236" i="1"/>
  <c r="BY226" i="1"/>
  <c r="CC236" i="1"/>
  <c r="CC235" i="1"/>
  <c r="CG229" i="1"/>
  <c r="CG237" i="1"/>
  <c r="CG244" i="1"/>
  <c r="CG248" i="1"/>
  <c r="CG238" i="1"/>
  <c r="CG236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BJ231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6" i="1"/>
  <c r="CF208" i="1"/>
  <c r="CF205" i="1"/>
  <c r="CF212" i="1"/>
  <c r="CF198" i="1"/>
  <c r="CF218" i="1"/>
  <c r="CB195" i="1"/>
  <c r="CB208" i="1"/>
  <c r="CB204" i="1"/>
  <c r="CB212" i="1"/>
  <c r="CB216" i="1"/>
  <c r="CB205" i="1"/>
  <c r="BX198" i="1"/>
  <c r="BX208" i="1"/>
  <c r="BX203" i="1"/>
  <c r="BX212" i="1"/>
  <c r="BX216" i="1"/>
  <c r="BX196" i="1"/>
  <c r="BT197" i="1"/>
  <c r="BT208" i="1"/>
  <c r="BT202" i="1"/>
  <c r="BT212" i="1"/>
  <c r="BT216" i="1"/>
  <c r="BT218" i="1"/>
  <c r="BP196" i="1"/>
  <c r="BP208" i="1"/>
  <c r="BP201" i="1"/>
  <c r="BP205" i="1"/>
  <c r="BP215" i="1"/>
  <c r="BP202" i="1"/>
  <c r="BL195" i="1"/>
  <c r="BL208" i="1"/>
  <c r="BL200" i="1"/>
  <c r="BL204" i="1"/>
  <c r="BL215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CC219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201" i="1"/>
  <c r="CH206" i="1"/>
  <c r="CH211" i="1"/>
  <c r="CH215" i="1"/>
  <c r="CH200" i="1"/>
  <c r="CH196" i="1"/>
  <c r="CD200" i="1"/>
  <c r="CD205" i="1"/>
  <c r="CD213" i="1"/>
  <c r="CD217" i="1"/>
  <c r="CD210" i="1"/>
  <c r="CD195" i="1"/>
  <c r="BZ199" i="1"/>
  <c r="BZ203" i="1"/>
  <c r="BZ204" i="1"/>
  <c r="BZ201" i="1"/>
  <c r="BZ213" i="1"/>
  <c r="BZ214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9" i="1"/>
  <c r="BK177" i="1"/>
  <c r="BK171" i="1"/>
  <c r="BK176" i="1"/>
  <c r="BK175" i="1"/>
  <c r="BO165" i="1"/>
  <c r="BO170" i="1"/>
  <c r="BO176" i="1"/>
  <c r="BO164" i="1"/>
  <c r="BO171" i="1"/>
  <c r="BO187" i="1"/>
  <c r="BS166" i="1"/>
  <c r="BS171" i="1"/>
  <c r="BS181" i="1"/>
  <c r="BS182" i="1"/>
  <c r="BS176" i="1"/>
  <c r="BS180" i="1"/>
  <c r="BW167" i="1"/>
  <c r="BW168" i="1"/>
  <c r="BW178" i="1"/>
  <c r="BW174" i="1"/>
  <c r="BW165" i="1"/>
  <c r="BW184" i="1"/>
  <c r="CA164" i="1"/>
  <c r="CA169" i="1"/>
  <c r="CA179" i="1"/>
  <c r="CA175" i="1"/>
  <c r="CA174" i="1"/>
  <c r="CA185" i="1"/>
  <c r="CE165" i="1"/>
  <c r="CE170" i="1"/>
  <c r="CE178" i="1"/>
  <c r="CE181" i="1"/>
  <c r="CE177" i="1"/>
  <c r="CE179" i="1"/>
  <c r="CI166" i="1"/>
  <c r="CI171" i="1"/>
  <c r="CI177" i="1"/>
  <c r="CI182" i="1"/>
  <c r="CI178" i="1"/>
  <c r="CI184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X188" i="1"/>
  <c r="BM177" i="1"/>
  <c r="BM169" i="1"/>
  <c r="BQ185" i="1"/>
  <c r="BU177" i="1"/>
  <c r="BU171" i="1"/>
  <c r="BY185" i="1"/>
  <c r="CC177" i="1"/>
  <c r="CC173" i="1"/>
  <c r="CG185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N175" i="1"/>
  <c r="BZ167" i="1"/>
  <c r="CD176" i="1"/>
  <c r="CH171" i="1"/>
  <c r="CH185" i="1"/>
  <c r="BJ136" i="1"/>
  <c r="BJ144" i="1"/>
  <c r="BJ152" i="1"/>
  <c r="BV136" i="1"/>
  <c r="BV144" i="1"/>
  <c r="BV152" i="1"/>
  <c r="CH136" i="1"/>
  <c r="CH144" i="1"/>
  <c r="CH152" i="1"/>
  <c r="BK139" i="1"/>
  <c r="BK150" i="1"/>
  <c r="BK153" i="1"/>
  <c r="BO139" i="1"/>
  <c r="BO149" i="1"/>
  <c r="BO152" i="1"/>
  <c r="BS139" i="1"/>
  <c r="BS152" i="1"/>
  <c r="BS151" i="1"/>
  <c r="BW139" i="1"/>
  <c r="BW149" i="1"/>
  <c r="BW152" i="1"/>
  <c r="CA139" i="1"/>
  <c r="CA152" i="1"/>
  <c r="CA153" i="1"/>
  <c r="CE139" i="1"/>
  <c r="CE149" i="1"/>
  <c r="CE152" i="1"/>
  <c r="CI139" i="1"/>
  <c r="CI150" i="1"/>
  <c r="CI151" i="1"/>
  <c r="BR135" i="1"/>
  <c r="BR143" i="1"/>
  <c r="BR151" i="1"/>
  <c r="BZ135" i="1"/>
  <c r="BZ143" i="1"/>
  <c r="BZ151" i="1"/>
  <c r="BL135" i="1"/>
  <c r="BL136" i="1"/>
  <c r="BL139" i="1"/>
  <c r="BL140" i="1"/>
  <c r="BL143" i="1"/>
  <c r="BL144" i="1"/>
  <c r="BL147" i="1"/>
  <c r="BL148" i="1"/>
  <c r="BL151" i="1"/>
  <c r="BL152" i="1"/>
  <c r="BL155" i="1"/>
  <c r="BL154" i="1"/>
  <c r="BP135" i="1"/>
  <c r="BP136" i="1"/>
  <c r="BP139" i="1"/>
  <c r="BP140" i="1"/>
  <c r="BP143" i="1"/>
  <c r="BP144" i="1"/>
  <c r="BP147" i="1"/>
  <c r="BP148" i="1"/>
  <c r="BP151" i="1"/>
  <c r="BP152" i="1"/>
  <c r="BP156" i="1"/>
  <c r="BP155" i="1"/>
  <c r="BT135" i="1"/>
  <c r="BT136" i="1"/>
  <c r="BT139" i="1"/>
  <c r="BT140" i="1"/>
  <c r="BT143" i="1"/>
  <c r="BT144" i="1"/>
  <c r="BT147" i="1"/>
  <c r="BT148" i="1"/>
  <c r="BT151" i="1"/>
  <c r="BT152" i="1"/>
  <c r="BT155" i="1"/>
  <c r="BT156" i="1"/>
  <c r="BX135" i="1"/>
  <c r="BX136" i="1"/>
  <c r="BX139" i="1"/>
  <c r="BX140" i="1"/>
  <c r="BX141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6" i="1"/>
  <c r="BN144" i="1"/>
  <c r="BN152" i="1"/>
  <c r="CD136" i="1"/>
  <c r="CD144" i="1"/>
  <c r="CD152" i="1"/>
  <c r="BM133" i="1"/>
  <c r="BM137" i="1"/>
  <c r="BM141" i="1"/>
  <c r="BM135" i="1"/>
  <c r="BM157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3" i="1"/>
  <c r="BU115" i="1"/>
  <c r="CC105" i="1"/>
  <c r="CC124" i="1"/>
  <c r="BK102" i="1"/>
  <c r="BK104" i="1"/>
  <c r="BK106" i="1"/>
  <c r="BK108" i="1"/>
  <c r="BK110" i="1"/>
  <c r="BK112" i="1"/>
  <c r="BK114" i="1"/>
  <c r="BK118" i="1"/>
  <c r="BK120" i="1"/>
  <c r="BK122" i="1"/>
  <c r="BK124" i="1"/>
  <c r="BK116" i="1"/>
  <c r="BO102" i="1"/>
  <c r="BO104" i="1"/>
  <c r="BO106" i="1"/>
  <c r="BO108" i="1"/>
  <c r="BO110" i="1"/>
  <c r="BO112" i="1"/>
  <c r="BO115" i="1"/>
  <c r="BO118" i="1"/>
  <c r="BO120" i="1"/>
  <c r="BO122" i="1"/>
  <c r="BO124" i="1"/>
  <c r="BO117" i="1"/>
  <c r="BS102" i="1"/>
  <c r="BS104" i="1"/>
  <c r="BS106" i="1"/>
  <c r="BS108" i="1"/>
  <c r="BS110" i="1"/>
  <c r="BS112" i="1"/>
  <c r="BS116" i="1"/>
  <c r="BS118" i="1"/>
  <c r="BS120" i="1"/>
  <c r="BS122" i="1"/>
  <c r="BS124" i="1"/>
  <c r="BS114" i="1"/>
  <c r="BW102" i="1"/>
  <c r="BW104" i="1"/>
  <c r="BW106" i="1"/>
  <c r="BW108" i="1"/>
  <c r="BW110" i="1"/>
  <c r="BW112" i="1"/>
  <c r="BW117" i="1"/>
  <c r="BW118" i="1"/>
  <c r="BW120" i="1"/>
  <c r="BW122" i="1"/>
  <c r="BW124" i="1"/>
  <c r="BW115" i="1"/>
  <c r="CA102" i="1"/>
  <c r="CA104" i="1"/>
  <c r="CA106" i="1"/>
  <c r="CA108" i="1"/>
  <c r="CA110" i="1"/>
  <c r="CA112" i="1"/>
  <c r="CA114" i="1"/>
  <c r="CA118" i="1"/>
  <c r="CA120" i="1"/>
  <c r="CA122" i="1"/>
  <c r="CA124" i="1"/>
  <c r="CA116" i="1"/>
  <c r="CE102" i="1"/>
  <c r="CE104" i="1"/>
  <c r="CE106" i="1"/>
  <c r="CE108" i="1"/>
  <c r="CE110" i="1"/>
  <c r="CE112" i="1"/>
  <c r="CE115" i="1"/>
  <c r="CE118" i="1"/>
  <c r="CE120" i="1"/>
  <c r="CE122" i="1"/>
  <c r="CE124" i="1"/>
  <c r="CE117" i="1"/>
  <c r="CI102" i="1"/>
  <c r="CI104" i="1"/>
  <c r="CI106" i="1"/>
  <c r="CI108" i="1"/>
  <c r="CI110" i="1"/>
  <c r="CI112" i="1"/>
  <c r="CI116" i="1"/>
  <c r="CI118" i="1"/>
  <c r="CI120" i="1"/>
  <c r="CI122" i="1"/>
  <c r="CI124" i="1"/>
  <c r="CI114" i="1"/>
  <c r="BP103" i="1"/>
  <c r="BP126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9" i="1"/>
  <c r="BY108" i="1"/>
  <c r="BY124" i="1"/>
  <c r="CG105" i="1"/>
  <c r="BJ104" i="1"/>
  <c r="BJ112" i="1"/>
  <c r="BJ115" i="1"/>
  <c r="BJ121" i="1"/>
  <c r="BJ125" i="1"/>
  <c r="BJ117" i="1"/>
  <c r="BN104" i="1"/>
  <c r="BN109" i="1"/>
  <c r="BN118" i="1"/>
  <c r="BN122" i="1"/>
  <c r="BN111" i="1"/>
  <c r="BN107" i="1"/>
  <c r="BR104" i="1"/>
  <c r="BR106" i="1"/>
  <c r="BR118" i="1"/>
  <c r="BR122" i="1"/>
  <c r="BR112" i="1"/>
  <c r="BR116" i="1"/>
  <c r="BV104" i="1"/>
  <c r="BV111" i="1"/>
  <c r="BV119" i="1"/>
  <c r="BV123" i="1"/>
  <c r="BV113" i="1"/>
  <c r="BV109" i="1"/>
  <c r="BZ104" i="1"/>
  <c r="BZ112" i="1"/>
  <c r="BZ119" i="1"/>
  <c r="BZ123" i="1"/>
  <c r="BZ116" i="1"/>
  <c r="BZ110" i="1"/>
  <c r="CD104" i="1"/>
  <c r="CD109" i="1"/>
  <c r="CD118" i="1"/>
  <c r="CD122" i="1"/>
  <c r="CD107" i="1"/>
  <c r="CD115" i="1"/>
  <c r="CH104" i="1"/>
  <c r="CH106" i="1"/>
  <c r="CH118" i="1"/>
  <c r="CH122" i="1"/>
  <c r="CH108" i="1"/>
  <c r="CH116" i="1"/>
  <c r="BM72" i="1"/>
  <c r="BM85" i="1"/>
  <c r="BM91" i="1"/>
  <c r="BU76" i="1"/>
  <c r="BU80" i="1"/>
  <c r="BU84" i="1"/>
  <c r="CC72" i="1"/>
  <c r="CC85" i="1"/>
  <c r="CC90" i="1"/>
  <c r="BJ76" i="1"/>
  <c r="BJ85" i="1"/>
  <c r="BJ83" i="1"/>
  <c r="BJ89" i="1"/>
  <c r="BJ90" i="1"/>
  <c r="BJ79" i="1"/>
  <c r="BN75" i="1"/>
  <c r="BN84" i="1"/>
  <c r="BN88" i="1"/>
  <c r="BN90" i="1"/>
  <c r="BN81" i="1"/>
  <c r="BN93" i="1"/>
  <c r="BR76" i="1"/>
  <c r="BR84" i="1"/>
  <c r="BR88" i="1"/>
  <c r="BR79" i="1"/>
  <c r="BR77" i="1"/>
  <c r="BR73" i="1"/>
  <c r="BV75" i="1"/>
  <c r="BV83" i="1"/>
  <c r="BV87" i="1"/>
  <c r="BV76" i="1"/>
  <c r="BV78" i="1"/>
  <c r="BV93" i="1"/>
  <c r="BZ76" i="1"/>
  <c r="BZ84" i="1"/>
  <c r="BZ81" i="1"/>
  <c r="BZ89" i="1"/>
  <c r="BZ71" i="1"/>
  <c r="BZ92" i="1"/>
  <c r="CD75" i="1"/>
  <c r="CD84" i="1"/>
  <c r="CD80" i="1"/>
  <c r="CD81" i="1"/>
  <c r="CD94" i="1"/>
  <c r="CD93" i="1"/>
  <c r="CH76" i="1"/>
  <c r="CH84" i="1"/>
  <c r="CH81" i="1"/>
  <c r="CH89" i="1"/>
  <c r="CH73" i="1"/>
  <c r="CH92" i="1"/>
  <c r="BQ76" i="1"/>
  <c r="BQ80" i="1"/>
  <c r="BQ83" i="1"/>
  <c r="CG72" i="1"/>
  <c r="CG86" i="1"/>
  <c r="CG91" i="1"/>
  <c r="BK76" i="1"/>
  <c r="BK85" i="1"/>
  <c r="BK71" i="1"/>
  <c r="BK77" i="1"/>
  <c r="BK73" i="1"/>
  <c r="BK94" i="1"/>
  <c r="BO75" i="1"/>
  <c r="BO84" i="1"/>
  <c r="BO88" i="1"/>
  <c r="BO80" i="1"/>
  <c r="BO94" i="1"/>
  <c r="BO93" i="1"/>
  <c r="BS78" i="1"/>
  <c r="BS85" i="1"/>
  <c r="BS73" i="1"/>
  <c r="BS71" i="1"/>
  <c r="BS93" i="1"/>
  <c r="BS94" i="1"/>
  <c r="BW75" i="1"/>
  <c r="BW83" i="1"/>
  <c r="BW87" i="1"/>
  <c r="BW82" i="1"/>
  <c r="BW94" i="1"/>
  <c r="BW93" i="1"/>
  <c r="CA76" i="1"/>
  <c r="CA84" i="1"/>
  <c r="CA71" i="1"/>
  <c r="CA89" i="1"/>
  <c r="CA77" i="1"/>
  <c r="CA92" i="1"/>
  <c r="CE75" i="1"/>
  <c r="CE84" i="1"/>
  <c r="CE72" i="1"/>
  <c r="CE88" i="1"/>
  <c r="CE78" i="1"/>
  <c r="CE93" i="1"/>
  <c r="CI76" i="1"/>
  <c r="CI84" i="1"/>
  <c r="CI73" i="1"/>
  <c r="CI89" i="1"/>
  <c r="CI71" i="1"/>
  <c r="CI92" i="1"/>
  <c r="BY74" i="1"/>
  <c r="BY89" i="1"/>
  <c r="BY93" i="1"/>
  <c r="BL83" i="1"/>
  <c r="BP74" i="1"/>
  <c r="BP87" i="1"/>
  <c r="BT90" i="1"/>
  <c r="BX74" i="1"/>
  <c r="BX82" i="1"/>
  <c r="CB88" i="1"/>
  <c r="CF74" i="1"/>
  <c r="CF85" i="1"/>
  <c r="AB29" i="9"/>
  <c r="K7" i="10"/>
  <c r="I30" i="10"/>
  <c r="I62" i="10"/>
  <c r="C15" i="11"/>
  <c r="T30" i="10"/>
  <c r="T62" i="10"/>
  <c r="O30" i="10"/>
  <c r="O62" i="10"/>
  <c r="Y61" i="9"/>
  <c r="I61" i="9"/>
  <c r="AC405" i="1"/>
  <c r="CK386" i="1"/>
  <c r="AC219" i="1"/>
  <c r="CK215" i="1"/>
  <c r="F62" i="10"/>
  <c r="AB436" i="1"/>
  <c r="CJ424" i="1"/>
  <c r="AC653" i="1"/>
  <c r="CK651" i="1"/>
  <c r="CE746" i="1"/>
  <c r="CK632" i="1"/>
  <c r="CJ417" i="1"/>
  <c r="CJ432" i="1"/>
  <c r="BM219" i="1"/>
  <c r="BJ219" i="1"/>
  <c r="BR219" i="1"/>
  <c r="BY219" i="1"/>
  <c r="CK198" i="1"/>
  <c r="BK219" i="1"/>
  <c r="BO219" i="1"/>
  <c r="BS219" i="1"/>
  <c r="BW219" i="1"/>
  <c r="CA219" i="1"/>
  <c r="CE219" i="1"/>
  <c r="CI219" i="1"/>
  <c r="BU219" i="1"/>
  <c r="CC157" i="1"/>
  <c r="E27" i="11"/>
  <c r="D61" i="8"/>
  <c r="AB29" i="8"/>
  <c r="T29" i="10"/>
  <c r="T61" i="10"/>
  <c r="H29" i="10"/>
  <c r="H61" i="10"/>
  <c r="BL816" i="1"/>
  <c r="BL821" i="1"/>
  <c r="BL815" i="1"/>
  <c r="BL839" i="1"/>
  <c r="BL826" i="1"/>
  <c r="BL834" i="1"/>
  <c r="BL823" i="1"/>
  <c r="BP817" i="1"/>
  <c r="BP822" i="1"/>
  <c r="BP819" i="1"/>
  <c r="BP830" i="1"/>
  <c r="BP834" i="1"/>
  <c r="BP824" i="1"/>
  <c r="BP816" i="1"/>
  <c r="BP839" i="1"/>
  <c r="BT815" i="1"/>
  <c r="BT839" i="1"/>
  <c r="BT820" i="1"/>
  <c r="BT829" i="1"/>
  <c r="BT832" i="1"/>
  <c r="BT836" i="1"/>
  <c r="BT838" i="1"/>
  <c r="BX816" i="1"/>
  <c r="BX821" i="1"/>
  <c r="BX830" i="1"/>
  <c r="BX834" i="1"/>
  <c r="BX838" i="1"/>
  <c r="BX839" i="1"/>
  <c r="BX837" i="1"/>
  <c r="CB817" i="1"/>
  <c r="CB815" i="1"/>
  <c r="CB839" i="1"/>
  <c r="CB827" i="1"/>
  <c r="CB831" i="1"/>
  <c r="CB835" i="1"/>
  <c r="CB838" i="1"/>
  <c r="CF818" i="1"/>
  <c r="CF839" i="1"/>
  <c r="CF819" i="1"/>
  <c r="CF823" i="1"/>
  <c r="CF833" i="1"/>
  <c r="CF820" i="1"/>
  <c r="L29" i="10"/>
  <c r="L61" i="10"/>
  <c r="AG826" i="1"/>
  <c r="AJ818" i="1"/>
  <c r="D29" i="10"/>
  <c r="D61" i="10"/>
  <c r="BJ819" i="1"/>
  <c r="BJ837" i="1"/>
  <c r="BN822" i="1"/>
  <c r="BV822" i="1"/>
  <c r="BV838" i="1"/>
  <c r="BZ829" i="1"/>
  <c r="CH827" i="1"/>
  <c r="CH826" i="1"/>
  <c r="BT804" i="1"/>
  <c r="CF789" i="1"/>
  <c r="CF800" i="1"/>
  <c r="CF796" i="1"/>
  <c r="CF807" i="1"/>
  <c r="CB784" i="1"/>
  <c r="BM788" i="1"/>
  <c r="BM792" i="1"/>
  <c r="BM785" i="1"/>
  <c r="BM793" i="1"/>
  <c r="BQ784" i="1"/>
  <c r="BQ795" i="1"/>
  <c r="BQ807" i="1"/>
  <c r="BQ801" i="1"/>
  <c r="BQ806" i="1"/>
  <c r="BQ797" i="1"/>
  <c r="BU785" i="1"/>
  <c r="BU789" i="1"/>
  <c r="CG784" i="1"/>
  <c r="CG800" i="1"/>
  <c r="CG793" i="1"/>
  <c r="CG807" i="1"/>
  <c r="BU807" i="1"/>
  <c r="BU799" i="1"/>
  <c r="BM799" i="1"/>
  <c r="BM791" i="1"/>
  <c r="BQ800" i="1"/>
  <c r="CB788" i="1"/>
  <c r="CB791" i="1"/>
  <c r="CC804" i="1"/>
  <c r="BU806" i="1"/>
  <c r="BM806" i="1"/>
  <c r="BM798" i="1"/>
  <c r="CF784" i="1"/>
  <c r="BL803" i="1"/>
  <c r="BJ785" i="1"/>
  <c r="BJ801" i="1"/>
  <c r="BN789" i="1"/>
  <c r="BN793" i="1"/>
  <c r="BN805" i="1"/>
  <c r="AF764" i="1"/>
  <c r="BJ757" i="1"/>
  <c r="BJ756" i="1"/>
  <c r="BJ769" i="1"/>
  <c r="BJ776" i="1"/>
  <c r="BJ762" i="1"/>
  <c r="BJ764" i="1"/>
  <c r="BJ753" i="1"/>
  <c r="BJ761" i="1"/>
  <c r="BJ760" i="1"/>
  <c r="BJ773" i="1"/>
  <c r="BJ767" i="1"/>
  <c r="BJ763" i="1"/>
  <c r="BN758" i="1"/>
  <c r="BN753" i="1"/>
  <c r="BN764" i="1"/>
  <c r="BN774" i="1"/>
  <c r="BN766" i="1"/>
  <c r="BN772" i="1"/>
  <c r="BN754" i="1"/>
  <c r="BN762" i="1"/>
  <c r="BN757" i="1"/>
  <c r="BN769" i="1"/>
  <c r="BN776" i="1"/>
  <c r="BN768" i="1"/>
  <c r="BR757" i="1"/>
  <c r="BR754" i="1"/>
  <c r="BR766" i="1"/>
  <c r="BR775" i="1"/>
  <c r="BR769" i="1"/>
  <c r="BR765" i="1"/>
  <c r="BR753" i="1"/>
  <c r="BR761" i="1"/>
  <c r="BR758" i="1"/>
  <c r="BR762" i="1"/>
  <c r="BR767" i="1"/>
  <c r="BR763" i="1"/>
  <c r="BV758" i="1"/>
  <c r="BV755" i="1"/>
  <c r="BV763" i="1"/>
  <c r="BV772" i="1"/>
  <c r="BV773" i="1"/>
  <c r="BV769" i="1"/>
  <c r="BV754" i="1"/>
  <c r="BV762" i="1"/>
  <c r="BV759" i="1"/>
  <c r="BV765" i="1"/>
  <c r="BV776" i="1"/>
  <c r="BV774" i="1"/>
  <c r="BZ757" i="1"/>
  <c r="BZ756" i="1"/>
  <c r="BZ773" i="1"/>
  <c r="BZ764" i="1"/>
  <c r="BZ772" i="1"/>
  <c r="BZ767" i="1"/>
  <c r="BZ753" i="1"/>
  <c r="BZ754" i="1"/>
  <c r="BZ759" i="1"/>
  <c r="BZ760" i="1"/>
  <c r="BZ761" i="1"/>
  <c r="BZ763" i="1"/>
  <c r="BZ765" i="1"/>
  <c r="BZ766" i="1"/>
  <c r="BZ770" i="1"/>
  <c r="BZ771" i="1"/>
  <c r="BZ775" i="1"/>
  <c r="BZ776" i="1"/>
  <c r="BZ777" i="1"/>
  <c r="CD758" i="1"/>
  <c r="CD753" i="1"/>
  <c r="CD761" i="1"/>
  <c r="CD767" i="1"/>
  <c r="CD775" i="1"/>
  <c r="CD773" i="1"/>
  <c r="CD754" i="1"/>
  <c r="CD762" i="1"/>
  <c r="CD757" i="1"/>
  <c r="CD769" i="1"/>
  <c r="CD770" i="1"/>
  <c r="CD771" i="1"/>
  <c r="CH757" i="1"/>
  <c r="CH754" i="1"/>
  <c r="CH762" i="1"/>
  <c r="CH774" i="1"/>
  <c r="CH767" i="1"/>
  <c r="CH765" i="1"/>
  <c r="CH753" i="1"/>
  <c r="CH761" i="1"/>
  <c r="CH758" i="1"/>
  <c r="CH766" i="1"/>
  <c r="CH776" i="1"/>
  <c r="CH769" i="1"/>
  <c r="CH773" i="1"/>
  <c r="CH771" i="1"/>
  <c r="CH764" i="1"/>
  <c r="CD764" i="1"/>
  <c r="CD766" i="1"/>
  <c r="CD763" i="1"/>
  <c r="BV768" i="1"/>
  <c r="BV766" i="1"/>
  <c r="BV753" i="1"/>
  <c r="BR773" i="1"/>
  <c r="BR771" i="1"/>
  <c r="BR764" i="1"/>
  <c r="BN770" i="1"/>
  <c r="BN761" i="1"/>
  <c r="BN763" i="1"/>
  <c r="BJ771" i="1"/>
  <c r="BJ775" i="1"/>
  <c r="BJ754" i="1"/>
  <c r="CH768" i="1"/>
  <c r="CH763" i="1"/>
  <c r="CH759" i="1"/>
  <c r="CD776" i="1"/>
  <c r="CD765" i="1"/>
  <c r="CD760" i="1"/>
  <c r="BV771" i="1"/>
  <c r="BV764" i="1"/>
  <c r="BV760" i="1"/>
  <c r="BR772" i="1"/>
  <c r="BR770" i="1"/>
  <c r="BR759" i="1"/>
  <c r="BN767" i="1"/>
  <c r="BN765" i="1"/>
  <c r="BN760" i="1"/>
  <c r="BJ765" i="1"/>
  <c r="BJ770" i="1"/>
  <c r="BJ759" i="1"/>
  <c r="BL767" i="1"/>
  <c r="BP757" i="1"/>
  <c r="BT757" i="1"/>
  <c r="BT773" i="1"/>
  <c r="BX759" i="1"/>
  <c r="BJ722" i="1"/>
  <c r="BJ725" i="1"/>
  <c r="BJ729" i="1"/>
  <c r="BJ733" i="1"/>
  <c r="BJ737" i="1"/>
  <c r="BJ741" i="1"/>
  <c r="BJ745" i="1"/>
  <c r="BN725" i="1"/>
  <c r="BN729" i="1"/>
  <c r="BN733" i="1"/>
  <c r="BN737" i="1"/>
  <c r="BN741" i="1"/>
  <c r="BN745" i="1"/>
  <c r="BR733" i="1"/>
  <c r="BV725" i="1"/>
  <c r="BV729" i="1"/>
  <c r="BV733" i="1"/>
  <c r="CH742" i="1"/>
  <c r="CH738" i="1"/>
  <c r="CH734" i="1"/>
  <c r="CH730" i="1"/>
  <c r="CH726" i="1"/>
  <c r="CH722" i="1"/>
  <c r="CD743" i="1"/>
  <c r="CD738" i="1"/>
  <c r="CD734" i="1"/>
  <c r="CD730" i="1"/>
  <c r="CD726" i="1"/>
  <c r="CD722" i="1"/>
  <c r="BZ734" i="1"/>
  <c r="BV742" i="1"/>
  <c r="BV738" i="1"/>
  <c r="BV734" i="1"/>
  <c r="BV728" i="1"/>
  <c r="BV723" i="1"/>
  <c r="BR731" i="1"/>
  <c r="BN744" i="1"/>
  <c r="BN739" i="1"/>
  <c r="BN734" i="1"/>
  <c r="BN728" i="1"/>
  <c r="BN723" i="1"/>
  <c r="BJ742" i="1"/>
  <c r="BJ736" i="1"/>
  <c r="BJ731" i="1"/>
  <c r="BJ726" i="1"/>
  <c r="CH745" i="1"/>
  <c r="CH741" i="1"/>
  <c r="CH737" i="1"/>
  <c r="CH733" i="1"/>
  <c r="CH729" i="1"/>
  <c r="CH725" i="1"/>
  <c r="CD742" i="1"/>
  <c r="CD741" i="1"/>
  <c r="CD737" i="1"/>
  <c r="CD733" i="1"/>
  <c r="CD729" i="1"/>
  <c r="CD725" i="1"/>
  <c r="BZ745" i="1"/>
  <c r="BZ729" i="1"/>
  <c r="BV745" i="1"/>
  <c r="BV741" i="1"/>
  <c r="BV737" i="1"/>
  <c r="BV732" i="1"/>
  <c r="BV727" i="1"/>
  <c r="BV722" i="1"/>
  <c r="BR735" i="1"/>
  <c r="BN743" i="1"/>
  <c r="BN738" i="1"/>
  <c r="BN732" i="1"/>
  <c r="BN727" i="1"/>
  <c r="BN722" i="1"/>
  <c r="BJ740" i="1"/>
  <c r="BJ735" i="1"/>
  <c r="BJ730" i="1"/>
  <c r="BJ724" i="1"/>
  <c r="CH744" i="1"/>
  <c r="CH740" i="1"/>
  <c r="CH736" i="1"/>
  <c r="CH732" i="1"/>
  <c r="CH728" i="1"/>
  <c r="CD745" i="1"/>
  <c r="CD740" i="1"/>
  <c r="CD736" i="1"/>
  <c r="CD732" i="1"/>
  <c r="CD728" i="1"/>
  <c r="BZ732" i="1"/>
  <c r="BV744" i="1"/>
  <c r="BV740" i="1"/>
  <c r="BV736" i="1"/>
  <c r="BV731" i="1"/>
  <c r="BV726" i="1"/>
  <c r="BR739" i="1"/>
  <c r="BN742" i="1"/>
  <c r="BN736" i="1"/>
  <c r="BN731" i="1"/>
  <c r="BN726" i="1"/>
  <c r="BJ744" i="1"/>
  <c r="BJ739" i="1"/>
  <c r="BJ734" i="1"/>
  <c r="BJ728" i="1"/>
  <c r="BJ723" i="1"/>
  <c r="CG741" i="1"/>
  <c r="CG745" i="1"/>
  <c r="CG732" i="1"/>
  <c r="CG733" i="1"/>
  <c r="CG728" i="1"/>
  <c r="CC734" i="1"/>
  <c r="BY739" i="1"/>
  <c r="BY728" i="1"/>
  <c r="BQ735" i="1"/>
  <c r="BM740" i="1"/>
  <c r="BM728" i="1"/>
  <c r="BK706" i="1"/>
  <c r="BK705" i="1"/>
  <c r="BK701" i="1"/>
  <c r="BO698" i="1"/>
  <c r="BO714" i="1"/>
  <c r="BO699" i="1"/>
  <c r="BO709" i="1"/>
  <c r="BS698" i="1"/>
  <c r="BS714" i="1"/>
  <c r="BS708" i="1"/>
  <c r="BS704" i="1"/>
  <c r="BW699" i="1"/>
  <c r="BW692" i="1"/>
  <c r="BW708" i="1"/>
  <c r="CA702" i="1"/>
  <c r="CA695" i="1"/>
  <c r="CA691" i="1"/>
  <c r="CA712" i="1"/>
  <c r="CE706" i="1"/>
  <c r="CE700" i="1"/>
  <c r="CE696" i="1"/>
  <c r="CI694" i="1"/>
  <c r="CI710" i="1"/>
  <c r="CI697" i="1"/>
  <c r="CI708" i="1"/>
  <c r="BL710" i="1"/>
  <c r="BP700" i="1"/>
  <c r="BT699" i="1"/>
  <c r="BX695" i="1"/>
  <c r="CB697" i="1"/>
  <c r="CF703" i="1"/>
  <c r="CF671" i="1"/>
  <c r="CF665" i="1"/>
  <c r="CF681" i="1"/>
  <c r="CF675" i="1"/>
  <c r="CF670" i="1"/>
  <c r="CF662" i="1"/>
  <c r="CB671" i="1"/>
  <c r="BX662" i="1"/>
  <c r="BT664" i="1"/>
  <c r="BT662" i="1"/>
  <c r="BT675" i="1"/>
  <c r="BT671" i="1"/>
  <c r="BT663" i="1"/>
  <c r="BP661" i="1"/>
  <c r="BP680" i="1"/>
  <c r="BP675" i="1"/>
  <c r="BP662" i="1"/>
  <c r="BL677" i="1"/>
  <c r="BL671" i="1"/>
  <c r="CF677" i="1"/>
  <c r="CF661" i="1"/>
  <c r="CF680" i="1"/>
  <c r="CF674" i="1"/>
  <c r="CF668" i="1"/>
  <c r="CF660" i="1"/>
  <c r="CF667" i="1"/>
  <c r="CF673" i="1"/>
  <c r="CF676" i="1"/>
  <c r="CF679" i="1"/>
  <c r="CF683" i="1"/>
  <c r="CF684" i="1"/>
  <c r="BX682" i="1"/>
  <c r="BT677" i="1"/>
  <c r="BT679" i="1"/>
  <c r="BT674" i="1"/>
  <c r="BT669" i="1"/>
  <c r="BP677" i="1"/>
  <c r="BP683" i="1"/>
  <c r="BP679" i="1"/>
  <c r="BP668" i="1"/>
  <c r="BP660" i="1"/>
  <c r="BL683" i="1"/>
  <c r="BL661" i="1"/>
  <c r="CB670" i="1"/>
  <c r="BX681" i="1"/>
  <c r="BT668" i="1"/>
  <c r="BT670" i="1"/>
  <c r="BT682" i="1"/>
  <c r="BT678" i="1"/>
  <c r="BT673" i="1"/>
  <c r="BP663" i="1"/>
  <c r="BP669" i="1"/>
  <c r="BP682" i="1"/>
  <c r="BP678" i="1"/>
  <c r="BP673" i="1"/>
  <c r="BL670" i="1"/>
  <c r="BL673" i="1"/>
  <c r="E60" i="9"/>
  <c r="X29" i="10"/>
  <c r="X61" i="10"/>
  <c r="P29" i="10"/>
  <c r="P61" i="10"/>
  <c r="AJ640" i="1"/>
  <c r="BF631" i="1"/>
  <c r="CF639" i="1"/>
  <c r="CF630" i="1"/>
  <c r="CF652" i="1"/>
  <c r="CF641" i="1"/>
  <c r="CF634" i="1"/>
  <c r="CF633" i="1"/>
  <c r="CF632" i="1"/>
  <c r="CF638" i="1"/>
  <c r="CF647" i="1"/>
  <c r="CF643" i="1"/>
  <c r="CF650" i="1"/>
  <c r="CF651" i="1"/>
  <c r="CF631" i="1"/>
  <c r="CF636" i="1"/>
  <c r="CF644" i="1"/>
  <c r="CF629" i="1"/>
  <c r="CF653" i="1"/>
  <c r="CF645" i="1"/>
  <c r="CF642" i="1"/>
  <c r="CB638" i="1"/>
  <c r="CB629" i="1"/>
  <c r="CB646" i="1"/>
  <c r="CB648" i="1"/>
  <c r="CB650" i="1"/>
  <c r="CB641" i="1"/>
  <c r="CB631" i="1"/>
  <c r="CB637" i="1"/>
  <c r="CB636" i="1"/>
  <c r="CB652" i="1"/>
  <c r="CB633" i="1"/>
  <c r="CB643" i="1"/>
  <c r="CB630" i="1"/>
  <c r="CB635" i="1"/>
  <c r="CB647" i="1"/>
  <c r="CB642" i="1"/>
  <c r="CB645" i="1"/>
  <c r="CB632" i="1"/>
  <c r="BX637" i="1"/>
  <c r="BX636" i="1"/>
  <c r="BX644" i="1"/>
  <c r="BX643" i="1"/>
  <c r="BX631" i="1"/>
  <c r="BX639" i="1"/>
  <c r="BX630" i="1"/>
  <c r="BX646" i="1"/>
  <c r="BX645" i="1"/>
  <c r="BX647" i="1"/>
  <c r="BX649" i="1"/>
  <c r="BX642" i="1"/>
  <c r="BX629" i="1"/>
  <c r="BX634" i="1"/>
  <c r="BX650" i="1"/>
  <c r="BX635" i="1"/>
  <c r="BX653" i="1"/>
  <c r="BX651" i="1"/>
  <c r="BX648" i="1"/>
  <c r="BT640" i="1"/>
  <c r="BT637" i="1"/>
  <c r="BT631" i="1"/>
  <c r="BT642" i="1"/>
  <c r="BT651" i="1"/>
  <c r="BT648" i="1"/>
  <c r="BT629" i="1"/>
  <c r="BT635" i="1"/>
  <c r="BT638" i="1"/>
  <c r="BT646" i="1"/>
  <c r="BT630" i="1"/>
  <c r="BT652" i="1"/>
  <c r="BT632" i="1"/>
  <c r="BT645" i="1"/>
  <c r="BT644" i="1"/>
  <c r="BT650" i="1"/>
  <c r="BT641" i="1"/>
  <c r="BT647" i="1"/>
  <c r="BP635" i="1"/>
  <c r="BP640" i="1"/>
  <c r="BP652" i="1"/>
  <c r="BP632" i="1"/>
  <c r="BP644" i="1"/>
  <c r="AI632" i="1"/>
  <c r="AL601" i="1"/>
  <c r="AF601" i="1"/>
  <c r="AK609" i="1"/>
  <c r="AB28" i="8"/>
  <c r="BK610" i="1"/>
  <c r="BK606" i="1"/>
  <c r="BK618" i="1"/>
  <c r="BO606" i="1"/>
  <c r="BS609" i="1"/>
  <c r="BS618" i="1"/>
  <c r="BS603" i="1"/>
  <c r="BW605" i="1"/>
  <c r="BW616" i="1"/>
  <c r="CA602" i="1"/>
  <c r="CA612" i="1"/>
  <c r="CE599" i="1"/>
  <c r="CE618" i="1"/>
  <c r="CI604" i="1"/>
  <c r="CI608" i="1"/>
  <c r="AY609" i="1"/>
  <c r="CE615" i="1"/>
  <c r="BW619" i="1"/>
  <c r="BO605" i="1"/>
  <c r="CA617" i="1"/>
  <c r="BS621" i="1"/>
  <c r="BK614" i="1"/>
  <c r="D60" i="8"/>
  <c r="BL598" i="1"/>
  <c r="BL602" i="1"/>
  <c r="BL606" i="1"/>
  <c r="BL610" i="1"/>
  <c r="BL614" i="1"/>
  <c r="BL618" i="1"/>
  <c r="BP598" i="1"/>
  <c r="BP602" i="1"/>
  <c r="BP606" i="1"/>
  <c r="BP610" i="1"/>
  <c r="BP614" i="1"/>
  <c r="BP618" i="1"/>
  <c r="BT598" i="1"/>
  <c r="BT602" i="1"/>
  <c r="BT606" i="1"/>
  <c r="BT610" i="1"/>
  <c r="BT614" i="1"/>
  <c r="BT618" i="1"/>
  <c r="BX598" i="1"/>
  <c r="BX602" i="1"/>
  <c r="BX606" i="1"/>
  <c r="BX610" i="1"/>
  <c r="BX614" i="1"/>
  <c r="BX618" i="1"/>
  <c r="CB598" i="1"/>
  <c r="CB602" i="1"/>
  <c r="CB606" i="1"/>
  <c r="CB610" i="1"/>
  <c r="CB614" i="1"/>
  <c r="CB618" i="1"/>
  <c r="CF598" i="1"/>
  <c r="CF602" i="1"/>
  <c r="CF606" i="1"/>
  <c r="BK578" i="1"/>
  <c r="BK580" i="1"/>
  <c r="BK584" i="1"/>
  <c r="BK574" i="1"/>
  <c r="BK586" i="1"/>
  <c r="BK590" i="1"/>
  <c r="BK569" i="1"/>
  <c r="BK568" i="1"/>
  <c r="BK581" i="1"/>
  <c r="BK585" i="1"/>
  <c r="BK576" i="1"/>
  <c r="BK587" i="1"/>
  <c r="BO573" i="1"/>
  <c r="BO581" i="1"/>
  <c r="BO585" i="1"/>
  <c r="BO577" i="1"/>
  <c r="BO588" i="1"/>
  <c r="BO578" i="1"/>
  <c r="BO570" i="1"/>
  <c r="BO591" i="1"/>
  <c r="BO576" i="1"/>
  <c r="BO582" i="1"/>
  <c r="BO568" i="1"/>
  <c r="BO571" i="1"/>
  <c r="BO589" i="1"/>
  <c r="BS576" i="1"/>
  <c r="BS580" i="1"/>
  <c r="BS584" i="1"/>
  <c r="BS574" i="1"/>
  <c r="BS587" i="1"/>
  <c r="BS572" i="1"/>
  <c r="BS567" i="1"/>
  <c r="BS570" i="1"/>
  <c r="BS581" i="1"/>
  <c r="BS585" i="1"/>
  <c r="BS578" i="1"/>
  <c r="BS588" i="1"/>
  <c r="BW577" i="1"/>
  <c r="BW579" i="1"/>
  <c r="BW583" i="1"/>
  <c r="BW575" i="1"/>
  <c r="BW587" i="1"/>
  <c r="BW569" i="1"/>
  <c r="BW568" i="1"/>
  <c r="BW567" i="1"/>
  <c r="BW580" i="1"/>
  <c r="CA568" i="1"/>
  <c r="CA580" i="1"/>
  <c r="CA584" i="1"/>
  <c r="CA574" i="1"/>
  <c r="CA587" i="1"/>
  <c r="AS578" i="1"/>
  <c r="BP572" i="1"/>
  <c r="BT590" i="1"/>
  <c r="BX581" i="1"/>
  <c r="CF574" i="1"/>
  <c r="CG557" i="1"/>
  <c r="CG538" i="1"/>
  <c r="BY546" i="1"/>
  <c r="BU546" i="1"/>
  <c r="BQ550" i="1"/>
  <c r="BM538" i="1"/>
  <c r="CG537" i="1"/>
  <c r="BY545" i="1"/>
  <c r="BU549" i="1"/>
  <c r="BQ549" i="1"/>
  <c r="BM557" i="1"/>
  <c r="CG548" i="1"/>
  <c r="CC540" i="1"/>
  <c r="BY544" i="1"/>
  <c r="BU548" i="1"/>
  <c r="BQ552" i="1"/>
  <c r="BM556" i="1"/>
  <c r="CI528" i="1"/>
  <c r="CI514" i="1"/>
  <c r="CE527" i="1"/>
  <c r="CA514" i="1"/>
  <c r="BW519" i="1"/>
  <c r="BS523" i="1"/>
  <c r="BO523" i="1"/>
  <c r="BK525" i="1"/>
  <c r="BL507" i="1"/>
  <c r="BL511" i="1"/>
  <c r="BL515" i="1"/>
  <c r="BL520" i="1"/>
  <c r="BL524" i="1"/>
  <c r="BL528" i="1"/>
  <c r="BL508" i="1"/>
  <c r="BL512" i="1"/>
  <c r="BL516" i="1"/>
  <c r="BL521" i="1"/>
  <c r="BL525" i="1"/>
  <c r="BL517" i="1"/>
  <c r="BL505" i="1"/>
  <c r="BL513" i="1"/>
  <c r="BL522" i="1"/>
  <c r="BL506" i="1"/>
  <c r="BL514" i="1"/>
  <c r="BL523" i="1"/>
  <c r="BP507" i="1"/>
  <c r="BP511" i="1"/>
  <c r="BP515" i="1"/>
  <c r="BP519" i="1"/>
  <c r="BP523" i="1"/>
  <c r="BP527" i="1"/>
  <c r="BP508" i="1"/>
  <c r="BP512" i="1"/>
  <c r="BP516" i="1"/>
  <c r="BP520" i="1"/>
  <c r="BP524" i="1"/>
  <c r="BP528" i="1"/>
  <c r="BP505" i="1"/>
  <c r="BP513" i="1"/>
  <c r="BP521" i="1"/>
  <c r="BP506" i="1"/>
  <c r="BP514" i="1"/>
  <c r="BP522" i="1"/>
  <c r="BT507" i="1"/>
  <c r="BT523" i="1"/>
  <c r="BT516" i="1"/>
  <c r="BT505" i="1"/>
  <c r="BT514" i="1"/>
  <c r="BX520" i="1"/>
  <c r="CB511" i="1"/>
  <c r="CB527" i="1"/>
  <c r="CB520" i="1"/>
  <c r="CB513" i="1"/>
  <c r="CB522" i="1"/>
  <c r="CF507" i="1"/>
  <c r="CF511" i="1"/>
  <c r="CF515" i="1"/>
  <c r="CF519" i="1"/>
  <c r="CF523" i="1"/>
  <c r="CF527" i="1"/>
  <c r="CF508" i="1"/>
  <c r="CF512" i="1"/>
  <c r="CF516" i="1"/>
  <c r="CF520" i="1"/>
  <c r="CF524" i="1"/>
  <c r="CF528" i="1"/>
  <c r="CF505" i="1"/>
  <c r="CF513" i="1"/>
  <c r="CF521" i="1"/>
  <c r="CF506" i="1"/>
  <c r="CF514" i="1"/>
  <c r="CF522" i="1"/>
  <c r="AG508" i="1"/>
  <c r="BK521" i="1"/>
  <c r="BS505" i="1"/>
  <c r="BS508" i="1"/>
  <c r="BS512" i="1"/>
  <c r="BS516" i="1"/>
  <c r="BS522" i="1"/>
  <c r="BS519" i="1"/>
  <c r="BS527" i="1"/>
  <c r="BS509" i="1"/>
  <c r="BS513" i="1"/>
  <c r="BS517" i="1"/>
  <c r="BS524" i="1"/>
  <c r="BS521" i="1"/>
  <c r="BS506" i="1"/>
  <c r="BS514" i="1"/>
  <c r="BS526" i="1"/>
  <c r="BS507" i="1"/>
  <c r="BS515" i="1"/>
  <c r="BS528" i="1"/>
  <c r="CA507" i="1"/>
  <c r="CA524" i="1"/>
  <c r="CA513" i="1"/>
  <c r="CI508" i="1"/>
  <c r="CI512" i="1"/>
  <c r="CI516" i="1"/>
  <c r="CI524" i="1"/>
  <c r="CI519" i="1"/>
  <c r="CI527" i="1"/>
  <c r="CI505" i="1"/>
  <c r="CI509" i="1"/>
  <c r="CI513" i="1"/>
  <c r="CI518" i="1"/>
  <c r="CI526" i="1"/>
  <c r="CI521" i="1"/>
  <c r="CI525" i="1"/>
  <c r="CI522" i="1"/>
  <c r="CI511" i="1"/>
  <c r="BW522" i="1"/>
  <c r="BS520" i="1"/>
  <c r="BO528" i="1"/>
  <c r="BO505" i="1"/>
  <c r="BO509" i="1"/>
  <c r="BO513" i="1"/>
  <c r="BO519" i="1"/>
  <c r="BO527" i="1"/>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c r="BO520" i="1"/>
  <c r="BW508" i="1"/>
  <c r="BW512" i="1"/>
  <c r="BW516" i="1"/>
  <c r="BW523" i="1"/>
  <c r="BW520" i="1"/>
  <c r="BW528" i="1"/>
  <c r="BW505" i="1"/>
  <c r="BW509" i="1"/>
  <c r="BW513" i="1"/>
  <c r="BW517" i="1"/>
  <c r="BW506" i="1"/>
  <c r="BW514" i="1"/>
  <c r="BW525" i="1"/>
  <c r="BW524" i="1"/>
  <c r="BW507" i="1"/>
  <c r="BW515" i="1"/>
  <c r="BW527" i="1"/>
  <c r="BW526" i="1"/>
  <c r="CE508" i="1"/>
  <c r="CE520" i="1"/>
  <c r="CE513" i="1"/>
  <c r="CI523" i="1"/>
  <c r="CI520" i="1"/>
  <c r="CI510" i="1"/>
  <c r="CE524" i="1"/>
  <c r="CA520" i="1"/>
  <c r="BW518" i="1"/>
  <c r="BW510" i="1"/>
  <c r="BS518" i="1"/>
  <c r="BO526" i="1"/>
  <c r="BO511" i="1"/>
  <c r="CH494" i="1"/>
  <c r="CH493" i="1"/>
  <c r="CH488" i="1"/>
  <c r="CH484" i="1"/>
  <c r="CH480" i="1"/>
  <c r="CH476" i="1"/>
  <c r="CD496" i="1"/>
  <c r="CD492" i="1"/>
  <c r="CD488" i="1"/>
  <c r="CD484" i="1"/>
  <c r="CD480" i="1"/>
  <c r="CD476" i="1"/>
  <c r="BZ488" i="1"/>
  <c r="BV493" i="1"/>
  <c r="BV492" i="1"/>
  <c r="BV488" i="1"/>
  <c r="BV484" i="1"/>
  <c r="BV480" i="1"/>
  <c r="BV476" i="1"/>
  <c r="BR495" i="1"/>
  <c r="BR492" i="1"/>
  <c r="BR488" i="1"/>
  <c r="BR484" i="1"/>
  <c r="BR480" i="1"/>
  <c r="BR476" i="1"/>
  <c r="BN497" i="1"/>
  <c r="BN492" i="1"/>
  <c r="BN488" i="1"/>
  <c r="BN484" i="1"/>
  <c r="BN480" i="1"/>
  <c r="BN476" i="1"/>
  <c r="BJ488" i="1"/>
  <c r="AL485" i="1"/>
  <c r="CH492" i="1"/>
  <c r="CH491" i="1"/>
  <c r="CH487" i="1"/>
  <c r="CH483" i="1"/>
  <c r="CH479" i="1"/>
  <c r="CH475" i="1"/>
  <c r="CD494" i="1"/>
  <c r="CD491" i="1"/>
  <c r="CD487" i="1"/>
  <c r="CD483" i="1"/>
  <c r="CD479" i="1"/>
  <c r="CD475" i="1"/>
  <c r="BZ491" i="1"/>
  <c r="BZ475" i="1"/>
  <c r="BV496" i="1"/>
  <c r="BV491" i="1"/>
  <c r="BV487" i="1"/>
  <c r="BV483" i="1"/>
  <c r="BV479" i="1"/>
  <c r="BV475" i="1"/>
  <c r="BR494" i="1"/>
  <c r="BR491" i="1"/>
  <c r="BR487" i="1"/>
  <c r="BR483" i="1"/>
  <c r="BR479" i="1"/>
  <c r="BR475" i="1"/>
  <c r="BN495" i="1"/>
  <c r="BN491" i="1"/>
  <c r="BN487" i="1"/>
  <c r="BN483" i="1"/>
  <c r="BN479" i="1"/>
  <c r="BN475" i="1"/>
  <c r="BJ483" i="1"/>
  <c r="CH497" i="1"/>
  <c r="CH490" i="1"/>
  <c r="CH486" i="1"/>
  <c r="CH482" i="1"/>
  <c r="CH478" i="1"/>
  <c r="CD493" i="1"/>
  <c r="CD490" i="1"/>
  <c r="CD486" i="1"/>
  <c r="CD482" i="1"/>
  <c r="CD478" i="1"/>
  <c r="BZ490" i="1"/>
  <c r="BV495" i="1"/>
  <c r="BV490" i="1"/>
  <c r="BV486" i="1"/>
  <c r="BV482" i="1"/>
  <c r="BV478" i="1"/>
  <c r="BR497" i="1"/>
  <c r="BR490" i="1"/>
  <c r="BR486" i="1"/>
  <c r="BR482" i="1"/>
  <c r="BR478" i="1"/>
  <c r="BN493" i="1"/>
  <c r="BN490" i="1"/>
  <c r="BN486" i="1"/>
  <c r="BN482" i="1"/>
  <c r="BN478" i="1"/>
  <c r="BJ497" i="1"/>
  <c r="BJ478" i="1"/>
  <c r="CI449" i="1"/>
  <c r="CE465" i="1"/>
  <c r="CE449" i="1"/>
  <c r="CA465" i="1"/>
  <c r="CA449" i="1"/>
  <c r="CA445" i="1"/>
  <c r="BW457" i="1"/>
  <c r="BW453" i="1"/>
  <c r="BO465" i="1"/>
  <c r="CE460" i="1"/>
  <c r="CE456" i="1"/>
  <c r="CE444" i="1"/>
  <c r="CA464" i="1"/>
  <c r="CA452" i="1"/>
  <c r="CA448" i="1"/>
  <c r="BW464" i="1"/>
  <c r="BW460" i="1"/>
  <c r="BW448" i="1"/>
  <c r="BW444" i="1"/>
  <c r="BO456" i="1"/>
  <c r="CI459" i="1"/>
  <c r="CE459" i="1"/>
  <c r="CE455" i="1"/>
  <c r="CA463" i="1"/>
  <c r="CA459" i="1"/>
  <c r="CA447" i="1"/>
  <c r="BW463" i="1"/>
  <c r="BW451" i="1"/>
  <c r="BW447" i="1"/>
  <c r="BJ433" i="1"/>
  <c r="BR422" i="1"/>
  <c r="BR432" i="1"/>
  <c r="BN435" i="1"/>
  <c r="BV425" i="1"/>
  <c r="CD431" i="1"/>
  <c r="CJ421" i="1"/>
  <c r="CJ413" i="1"/>
  <c r="BR429" i="1"/>
  <c r="AM415" i="1"/>
  <c r="D20" i="11"/>
  <c r="CJ420" i="1"/>
  <c r="CH426" i="1"/>
  <c r="BN418" i="1"/>
  <c r="BM418" i="1"/>
  <c r="BM428" i="1"/>
  <c r="BQ415" i="1"/>
  <c r="BQ432" i="1"/>
  <c r="BQ412" i="1"/>
  <c r="BQ430" i="1"/>
  <c r="BQ428" i="1"/>
  <c r="BQ422" i="1"/>
  <c r="BQ429" i="1"/>
  <c r="BU427" i="1"/>
  <c r="BU415" i="1"/>
  <c r="BU421" i="1"/>
  <c r="BU417" i="1"/>
  <c r="BU434" i="1"/>
  <c r="BU413" i="1"/>
  <c r="BY413" i="1"/>
  <c r="BY423" i="1"/>
  <c r="BY430" i="1"/>
  <c r="BY425" i="1"/>
  <c r="BY419" i="1"/>
  <c r="BY428" i="1"/>
  <c r="BY422" i="1"/>
  <c r="BY434" i="1"/>
  <c r="CC414" i="1"/>
  <c r="CC427" i="1"/>
  <c r="CC432" i="1"/>
  <c r="CC415" i="1"/>
  <c r="CC412" i="1"/>
  <c r="CC425" i="1"/>
  <c r="CC417" i="1"/>
  <c r="CC426" i="1"/>
  <c r="CC435" i="1"/>
  <c r="AY415" i="1"/>
  <c r="AP423" i="1"/>
  <c r="AU415" i="1"/>
  <c r="AC22" i="9"/>
  <c r="CJ431" i="1"/>
  <c r="CJ427" i="1"/>
  <c r="CJ423" i="1"/>
  <c r="BM412" i="1"/>
  <c r="BM421" i="1"/>
  <c r="BQ424" i="1"/>
  <c r="BQ431" i="1"/>
  <c r="BQ434" i="1"/>
  <c r="BQ433" i="1"/>
  <c r="BU414" i="1"/>
  <c r="BU425" i="1"/>
  <c r="BU430" i="1"/>
  <c r="BU424" i="1"/>
  <c r="BU435" i="1"/>
  <c r="BY424" i="1"/>
  <c r="BY412" i="1"/>
  <c r="BY416" i="1"/>
  <c r="AF415" i="1"/>
  <c r="CJ430" i="1"/>
  <c r="CJ422" i="1"/>
  <c r="CJ418" i="1"/>
  <c r="BJ415" i="1"/>
  <c r="BJ412" i="1"/>
  <c r="BJ435" i="1"/>
  <c r="BN433" i="1"/>
  <c r="BN428" i="1"/>
  <c r="BR427" i="1"/>
  <c r="BR420" i="1"/>
  <c r="BV423" i="1"/>
  <c r="BV412" i="1"/>
  <c r="BV428" i="1"/>
  <c r="BZ412" i="1"/>
  <c r="CD423" i="1"/>
  <c r="CH430" i="1"/>
  <c r="AO423" i="1"/>
  <c r="AS392" i="1"/>
  <c r="CK382" i="1"/>
  <c r="CK399" i="1"/>
  <c r="CK394" i="1"/>
  <c r="E19" i="11"/>
  <c r="BL383" i="1"/>
  <c r="BL390" i="1"/>
  <c r="BL400" i="1"/>
  <c r="BL389" i="1"/>
  <c r="BP382" i="1"/>
  <c r="BP403" i="1"/>
  <c r="BP401" i="1"/>
  <c r="BP387" i="1"/>
  <c r="BP389" i="1"/>
  <c r="BT383" i="1"/>
  <c r="BT395" i="1"/>
  <c r="BT399" i="1"/>
  <c r="BT403" i="1"/>
  <c r="BT381" i="1"/>
  <c r="BX389" i="1"/>
  <c r="BX398" i="1"/>
  <c r="BX400" i="1"/>
  <c r="BX392" i="1"/>
  <c r="BX393" i="1"/>
  <c r="CB400" i="1"/>
  <c r="CB392" i="1"/>
  <c r="CB384" i="1"/>
  <c r="CB399" i="1"/>
  <c r="CF403" i="1"/>
  <c r="AF392" i="1"/>
  <c r="BQ381" i="1"/>
  <c r="BU392" i="1"/>
  <c r="BY403" i="1"/>
  <c r="AZ384" i="1"/>
  <c r="AT392" i="1"/>
  <c r="AM392" i="1"/>
  <c r="AG392" i="1"/>
  <c r="CI371" i="1"/>
  <c r="CI358" i="1"/>
  <c r="CI366" i="1"/>
  <c r="CI362" i="1"/>
  <c r="CI355" i="1"/>
  <c r="CI351" i="1"/>
  <c r="CE370" i="1"/>
  <c r="CE355" i="1"/>
  <c r="CA371" i="1"/>
  <c r="CA368" i="1"/>
  <c r="CA364" i="1"/>
  <c r="CA359" i="1"/>
  <c r="CA355" i="1"/>
  <c r="CA351" i="1"/>
  <c r="BW372" i="1"/>
  <c r="BW368" i="1"/>
  <c r="BW364" i="1"/>
  <c r="BW360" i="1"/>
  <c r="BW355" i="1"/>
  <c r="BW351" i="1"/>
  <c r="BS373" i="1"/>
  <c r="BS355" i="1"/>
  <c r="BO371" i="1"/>
  <c r="BO355" i="1"/>
  <c r="BK371" i="1"/>
  <c r="BK368" i="1"/>
  <c r="BK364" i="1"/>
  <c r="BK359" i="1"/>
  <c r="BK355" i="1"/>
  <c r="BK351" i="1"/>
  <c r="CI373" i="1"/>
  <c r="CI369" i="1"/>
  <c r="CI365" i="1"/>
  <c r="CI359" i="1"/>
  <c r="CI354" i="1"/>
  <c r="CI350" i="1"/>
  <c r="CE373" i="1"/>
  <c r="CE354" i="1"/>
  <c r="CA370" i="1"/>
  <c r="CA367" i="1"/>
  <c r="CA363" i="1"/>
  <c r="CA358" i="1"/>
  <c r="CA354" i="1"/>
  <c r="CA350" i="1"/>
  <c r="BW371" i="1"/>
  <c r="BW367" i="1"/>
  <c r="BW363" i="1"/>
  <c r="BW358" i="1"/>
  <c r="BW354" i="1"/>
  <c r="BW350" i="1"/>
  <c r="BS372" i="1"/>
  <c r="BS354" i="1"/>
  <c r="BO361" i="1"/>
  <c r="BO354" i="1"/>
  <c r="BK360" i="1"/>
  <c r="BK367" i="1"/>
  <c r="BK363" i="1"/>
  <c r="BK358" i="1"/>
  <c r="BK354" i="1"/>
  <c r="BK350" i="1"/>
  <c r="AH353" i="1"/>
  <c r="CI370" i="1"/>
  <c r="CI361" i="1"/>
  <c r="CI368" i="1"/>
  <c r="CI364" i="1"/>
  <c r="CI357" i="1"/>
  <c r="CE372" i="1"/>
  <c r="CA372" i="1"/>
  <c r="CA360" i="1"/>
  <c r="CA366" i="1"/>
  <c r="CA362" i="1"/>
  <c r="CA357" i="1"/>
  <c r="BW373" i="1"/>
  <c r="BW359" i="1"/>
  <c r="BW366" i="1"/>
  <c r="BW362" i="1"/>
  <c r="BW357" i="1"/>
  <c r="BS371" i="1"/>
  <c r="BS357" i="1"/>
  <c r="BO370" i="1"/>
  <c r="BK373" i="1"/>
  <c r="BK370" i="1"/>
  <c r="BK366" i="1"/>
  <c r="BK362" i="1"/>
  <c r="BK357" i="1"/>
  <c r="AI322" i="1"/>
  <c r="AH322" i="1"/>
  <c r="BJ322" i="1"/>
  <c r="BN334" i="1"/>
  <c r="BR342" i="1"/>
  <c r="BV327" i="1"/>
  <c r="BZ329" i="1"/>
  <c r="CD340" i="1"/>
  <c r="CH329" i="1"/>
  <c r="BM307" i="1"/>
  <c r="CC304" i="1"/>
  <c r="BQ292" i="1"/>
  <c r="CG292" i="1"/>
  <c r="BY306" i="1"/>
  <c r="CC306" i="1"/>
  <c r="CE258" i="1"/>
  <c r="CE262" i="1"/>
  <c r="CE266" i="1"/>
  <c r="CE274" i="1"/>
  <c r="CE277" i="1"/>
  <c r="CE269" i="1"/>
  <c r="CE259" i="1"/>
  <c r="CE263" i="1"/>
  <c r="CE267" i="1"/>
  <c r="CE270" i="1"/>
  <c r="CE278" i="1"/>
  <c r="CE273" i="1"/>
  <c r="CE260" i="1"/>
  <c r="CE264" i="1"/>
  <c r="CE268" i="1"/>
  <c r="CE275" i="1"/>
  <c r="CE279" i="1"/>
  <c r="CE272" i="1"/>
  <c r="CA258" i="1"/>
  <c r="CA262" i="1"/>
  <c r="CA266" i="1"/>
  <c r="CA273" i="1"/>
  <c r="CA277" i="1"/>
  <c r="CA272" i="1"/>
  <c r="CA259" i="1"/>
  <c r="CA263" i="1"/>
  <c r="CA267" i="1"/>
  <c r="CA269" i="1"/>
  <c r="CA278" i="1"/>
  <c r="CA274" i="1"/>
  <c r="CA260" i="1"/>
  <c r="CA264" i="1"/>
  <c r="CA268" i="1"/>
  <c r="CA275" i="1"/>
  <c r="CA279" i="1"/>
  <c r="CA271" i="1"/>
  <c r="BW258" i="1"/>
  <c r="BW262" i="1"/>
  <c r="BW266" i="1"/>
  <c r="BW274" i="1"/>
  <c r="BW277" i="1"/>
  <c r="BW271" i="1"/>
  <c r="BW259" i="1"/>
  <c r="BW263" i="1"/>
  <c r="BW267" i="1"/>
  <c r="BW272" i="1"/>
  <c r="BW278" i="1"/>
  <c r="BW273" i="1"/>
  <c r="BW260" i="1"/>
  <c r="BW264" i="1"/>
  <c r="BW268" i="1"/>
  <c r="BW275" i="1"/>
  <c r="BW279" i="1"/>
  <c r="BW270" i="1"/>
  <c r="BK279" i="1"/>
  <c r="CI280" i="1"/>
  <c r="CE271" i="1"/>
  <c r="CA280" i="1"/>
  <c r="CA261" i="1"/>
  <c r="BW269" i="1"/>
  <c r="BP281" i="1"/>
  <c r="CI258" i="1"/>
  <c r="CI262" i="1"/>
  <c r="CI266" i="1"/>
  <c r="CI273" i="1"/>
  <c r="CI277" i="1"/>
  <c r="CI270" i="1"/>
  <c r="CI259" i="1"/>
  <c r="CI263" i="1"/>
  <c r="CI267" i="1"/>
  <c r="CI271" i="1"/>
  <c r="CI278" i="1"/>
  <c r="CI274" i="1"/>
  <c r="CI260" i="1"/>
  <c r="CI264" i="1"/>
  <c r="CI268" i="1"/>
  <c r="CI275" i="1"/>
  <c r="CI279" i="1"/>
  <c r="CI269" i="1"/>
  <c r="BS258" i="1"/>
  <c r="BS277" i="1"/>
  <c r="BS267" i="1"/>
  <c r="BS260" i="1"/>
  <c r="BS279" i="1"/>
  <c r="CI276" i="1"/>
  <c r="CI257" i="1"/>
  <c r="CE265" i="1"/>
  <c r="CA276" i="1"/>
  <c r="CA257" i="1"/>
  <c r="BW265" i="1"/>
  <c r="BS276" i="1"/>
  <c r="BO272" i="1"/>
  <c r="CI272" i="1"/>
  <c r="CE280" i="1"/>
  <c r="CE261" i="1"/>
  <c r="CA270" i="1"/>
  <c r="BW280" i="1"/>
  <c r="BW261" i="1"/>
  <c r="BO269" i="1"/>
  <c r="CD235" i="1"/>
  <c r="AZ229" i="1"/>
  <c r="BE237" i="1"/>
  <c r="BV241" i="1"/>
  <c r="BJ239" i="1"/>
  <c r="BN246" i="1"/>
  <c r="AS237" i="1"/>
  <c r="CG228" i="1"/>
  <c r="CG234" i="1"/>
  <c r="CG247" i="1"/>
  <c r="CG243" i="1"/>
  <c r="CG235" i="1"/>
  <c r="CG227" i="1"/>
  <c r="CC247" i="1"/>
  <c r="BY242" i="1"/>
  <c r="BY232" i="1"/>
  <c r="BY247" i="1"/>
  <c r="BY243" i="1"/>
  <c r="BY235" i="1"/>
  <c r="BY227" i="1"/>
  <c r="BU247" i="1"/>
  <c r="BQ242" i="1"/>
  <c r="BQ230" i="1"/>
  <c r="BQ247" i="1"/>
  <c r="BQ243" i="1"/>
  <c r="BQ235" i="1"/>
  <c r="BQ227" i="1"/>
  <c r="BM247" i="1"/>
  <c r="CG232" i="1"/>
  <c r="CG242" i="1"/>
  <c r="CG230" i="1"/>
  <c r="CG246" i="1"/>
  <c r="CG241" i="1"/>
  <c r="CG233" i="1"/>
  <c r="CC229" i="1"/>
  <c r="BY234" i="1"/>
  <c r="BY240" i="1"/>
  <c r="BY228" i="1"/>
  <c r="BY246" i="1"/>
  <c r="BY241" i="1"/>
  <c r="BY233" i="1"/>
  <c r="BU241" i="1"/>
  <c r="BU240" i="1"/>
  <c r="BQ232" i="1"/>
  <c r="BQ240" i="1"/>
  <c r="BQ226" i="1"/>
  <c r="BQ246" i="1"/>
  <c r="BQ241" i="1"/>
  <c r="BQ233" i="1"/>
  <c r="BM235" i="1"/>
  <c r="BM246" i="1"/>
  <c r="AO229" i="1"/>
  <c r="CG249" i="1"/>
  <c r="CG240" i="1"/>
  <c r="CG226" i="1"/>
  <c r="CG245" i="1"/>
  <c r="CG239" i="1"/>
  <c r="CC231" i="1"/>
  <c r="CC238" i="1"/>
  <c r="BY230" i="1"/>
  <c r="BY238" i="1"/>
  <c r="BY249" i="1"/>
  <c r="BY245" i="1"/>
  <c r="BY239" i="1"/>
  <c r="BU249" i="1"/>
  <c r="BQ228" i="1"/>
  <c r="BQ238" i="1"/>
  <c r="BQ249" i="1"/>
  <c r="BQ245" i="1"/>
  <c r="BQ239" i="1"/>
  <c r="BM227" i="1"/>
  <c r="BM238" i="1"/>
  <c r="AN229" i="1"/>
  <c r="AG229" i="1"/>
  <c r="BJ229" i="1"/>
  <c r="BN232" i="1"/>
  <c r="BN241" i="1"/>
  <c r="BN244" i="1"/>
  <c r="BN230" i="1"/>
  <c r="BN249" i="1"/>
  <c r="BV236" i="1"/>
  <c r="BV229" i="1"/>
  <c r="BV248" i="1"/>
  <c r="BV234" i="1"/>
  <c r="BZ236" i="1"/>
  <c r="CD228" i="1"/>
  <c r="CD247" i="1"/>
  <c r="CD237" i="1"/>
  <c r="CD226" i="1"/>
  <c r="CD245" i="1"/>
  <c r="AB7" i="8"/>
  <c r="AC18" i="8"/>
  <c r="Z7" i="10"/>
  <c r="V7" i="10"/>
  <c r="N7" i="10"/>
  <c r="J7" i="10"/>
  <c r="BJ176" i="1"/>
  <c r="BJ169" i="1"/>
  <c r="BJ186" i="1"/>
  <c r="BJ178" i="1"/>
  <c r="BJ187" i="1"/>
  <c r="BN168" i="1"/>
  <c r="BN183" i="1"/>
  <c r="BN177" i="1"/>
  <c r="BN170" i="1"/>
  <c r="BN184" i="1"/>
  <c r="BN171" i="1"/>
  <c r="BR172" i="1"/>
  <c r="BR165" i="1"/>
  <c r="BR179" i="1"/>
  <c r="BR174" i="1"/>
  <c r="BR171" i="1"/>
  <c r="BV164" i="1"/>
  <c r="BV183" i="1"/>
  <c r="BV173" i="1"/>
  <c r="BV166" i="1"/>
  <c r="BV180" i="1"/>
  <c r="BV184" i="1"/>
  <c r="BZ168" i="1"/>
  <c r="BZ177" i="1"/>
  <c r="BZ170" i="1"/>
  <c r="BZ187" i="1"/>
  <c r="BZ172" i="1"/>
  <c r="CD165" i="1"/>
  <c r="CD182" i="1"/>
  <c r="CD178" i="1"/>
  <c r="CD164" i="1"/>
  <c r="CD167" i="1"/>
  <c r="CH164" i="1"/>
  <c r="CH186" i="1"/>
  <c r="CH173" i="1"/>
  <c r="CH166" i="1"/>
  <c r="CH183" i="1"/>
  <c r="AJ175" i="1"/>
  <c r="AR175" i="1"/>
  <c r="AQ167" i="1"/>
  <c r="BP653" i="1"/>
  <c r="BP622" i="1"/>
  <c r="BL529" i="1"/>
  <c r="CI756" i="1"/>
  <c r="CA765" i="1"/>
  <c r="BW762" i="1"/>
  <c r="BS760" i="1"/>
  <c r="BK775" i="1"/>
  <c r="BX757" i="1"/>
  <c r="BP767" i="1"/>
  <c r="BL773" i="1"/>
  <c r="CF764" i="1"/>
  <c r="CB772" i="1"/>
  <c r="CB756" i="1"/>
  <c r="BX758" i="1"/>
  <c r="BP774" i="1"/>
  <c r="BL766" i="1"/>
  <c r="CI771" i="1"/>
  <c r="CE758" i="1"/>
  <c r="CE753" i="1"/>
  <c r="CA773" i="1"/>
  <c r="BW775" i="1"/>
  <c r="BW758" i="1"/>
  <c r="BS771" i="1"/>
  <c r="BO757" i="1"/>
  <c r="BO763" i="1"/>
  <c r="BK768" i="1"/>
  <c r="AG756" i="1"/>
  <c r="AS756" i="1"/>
  <c r="AH764" i="1"/>
  <c r="BB764" i="1"/>
  <c r="AM764" i="1"/>
  <c r="CI754" i="1"/>
  <c r="CE769" i="1"/>
  <c r="CA758" i="1"/>
  <c r="BS753" i="1"/>
  <c r="BO767" i="1"/>
  <c r="BK758" i="1"/>
  <c r="BE764" i="1"/>
  <c r="BT767" i="1"/>
  <c r="BP773" i="1"/>
  <c r="BL757" i="1"/>
  <c r="CD777" i="1"/>
  <c r="BV777" i="1"/>
  <c r="CF776" i="1"/>
  <c r="CF760" i="1"/>
  <c r="CB768" i="1"/>
  <c r="BX776" i="1"/>
  <c r="BT774" i="1"/>
  <c r="BP766" i="1"/>
  <c r="BL758" i="1"/>
  <c r="CI770" i="1"/>
  <c r="CE770" i="1"/>
  <c r="CE759" i="1"/>
  <c r="CA762" i="1"/>
  <c r="BW771" i="1"/>
  <c r="BW757" i="1"/>
  <c r="BS774" i="1"/>
  <c r="BO770" i="1"/>
  <c r="BO768" i="1"/>
  <c r="BK759" i="1"/>
  <c r="AT756" i="1"/>
  <c r="AI756" i="1"/>
  <c r="BB756" i="1"/>
  <c r="BC756" i="1"/>
  <c r="AM756" i="1"/>
  <c r="BF755" i="1"/>
  <c r="BA756" i="1"/>
  <c r="BC764" i="1"/>
  <c r="AK764" i="1"/>
  <c r="CF736" i="1"/>
  <c r="BT741" i="1"/>
  <c r="BT743" i="1"/>
  <c r="BT722" i="1"/>
  <c r="BT746" i="1"/>
  <c r="BT736" i="1"/>
  <c r="BT731" i="1"/>
  <c r="BT724" i="1"/>
  <c r="BL729" i="1"/>
  <c r="CB742" i="1"/>
  <c r="CB738" i="1"/>
  <c r="CB734" i="1"/>
  <c r="CB728" i="1"/>
  <c r="CB722" i="1"/>
  <c r="CB723" i="1"/>
  <c r="BP725" i="1"/>
  <c r="BP729" i="1"/>
  <c r="BP736" i="1"/>
  <c r="BP730" i="1"/>
  <c r="BP727" i="1"/>
  <c r="BP724" i="1"/>
  <c r="BX738" i="1"/>
  <c r="BX741" i="1"/>
  <c r="BX745" i="1"/>
  <c r="BX734" i="1"/>
  <c r="BX729" i="1"/>
  <c r="BX726" i="1"/>
  <c r="AI725" i="1"/>
  <c r="BN746" i="1"/>
  <c r="CF731" i="1"/>
  <c r="BT739" i="1"/>
  <c r="BT742" i="1"/>
  <c r="BT745" i="1"/>
  <c r="BT735" i="1"/>
  <c r="BT727" i="1"/>
  <c r="BT732" i="1"/>
  <c r="CB745" i="1"/>
  <c r="CB741" i="1"/>
  <c r="CB737" i="1"/>
  <c r="CB733" i="1"/>
  <c r="CB725" i="1"/>
  <c r="CB732" i="1"/>
  <c r="BP742" i="1"/>
  <c r="BP741" i="1"/>
  <c r="BP745" i="1"/>
  <c r="BP735" i="1"/>
  <c r="BP726" i="1"/>
  <c r="BP723" i="1"/>
  <c r="CG746" i="1"/>
  <c r="BX723" i="1"/>
  <c r="BX739" i="1"/>
  <c r="BX744" i="1"/>
  <c r="BX732" i="1"/>
  <c r="BX725" i="1"/>
  <c r="BX722" i="1"/>
  <c r="CD746" i="1"/>
  <c r="AT733" i="1"/>
  <c r="AX725" i="1"/>
  <c r="BC733" i="1"/>
  <c r="BJ746" i="1"/>
  <c r="BK746" i="1"/>
  <c r="CF744" i="1"/>
  <c r="CF726" i="1"/>
  <c r="BT737" i="1"/>
  <c r="BT740" i="1"/>
  <c r="BT744" i="1"/>
  <c r="BT734" i="1"/>
  <c r="BT723" i="1"/>
  <c r="CB744" i="1"/>
  <c r="CB740" i="1"/>
  <c r="CB736" i="1"/>
  <c r="CB730" i="1"/>
  <c r="CB724" i="1"/>
  <c r="BP740" i="1"/>
  <c r="BP739" i="1"/>
  <c r="BP744" i="1"/>
  <c r="BP734" i="1"/>
  <c r="BP722" i="1"/>
  <c r="BX742" i="1"/>
  <c r="BX736" i="1"/>
  <c r="BX737" i="1"/>
  <c r="BX743" i="1"/>
  <c r="BX728" i="1"/>
  <c r="AU725" i="1"/>
  <c r="AW733" i="1"/>
  <c r="AK702" i="1"/>
  <c r="CF704" i="1"/>
  <c r="CB693" i="1"/>
  <c r="BX700" i="1"/>
  <c r="BT696" i="1"/>
  <c r="BP692" i="1"/>
  <c r="CH714" i="1"/>
  <c r="CH710" i="1"/>
  <c r="CH706" i="1"/>
  <c r="CH702" i="1"/>
  <c r="CH696" i="1"/>
  <c r="CH691" i="1"/>
  <c r="CD708" i="1"/>
  <c r="CD700" i="1"/>
  <c r="CD692" i="1"/>
  <c r="BZ709" i="1"/>
  <c r="BZ701" i="1"/>
  <c r="BZ693" i="1"/>
  <c r="BV710" i="1"/>
  <c r="BV702" i="1"/>
  <c r="BV694" i="1"/>
  <c r="BR710" i="1"/>
  <c r="BR702" i="1"/>
  <c r="BR694" i="1"/>
  <c r="BN710" i="1"/>
  <c r="BN702" i="1"/>
  <c r="BN694" i="1"/>
  <c r="BJ708" i="1"/>
  <c r="BJ700" i="1"/>
  <c r="BJ692" i="1"/>
  <c r="CF712" i="1"/>
  <c r="BP701" i="1"/>
  <c r="CB701" i="1"/>
  <c r="BT704" i="1"/>
  <c r="AB715" i="1"/>
  <c r="CJ695" i="1"/>
  <c r="BE694" i="1"/>
  <c r="AL694" i="1"/>
  <c r="AP694" i="1"/>
  <c r="BT712" i="1"/>
  <c r="CF710" i="1"/>
  <c r="BT692" i="1"/>
  <c r="AJ694" i="1"/>
  <c r="BC702" i="1"/>
  <c r="AG702" i="1"/>
  <c r="CF692" i="1"/>
  <c r="BX710" i="1"/>
  <c r="BP710" i="1"/>
  <c r="BL700" i="1"/>
  <c r="CB696" i="1"/>
  <c r="BB702" i="1"/>
  <c r="CF699" i="1"/>
  <c r="CB699" i="1"/>
  <c r="BX703" i="1"/>
  <c r="BT706" i="1"/>
  <c r="BP706" i="1"/>
  <c r="BL694" i="1"/>
  <c r="CH712" i="1"/>
  <c r="CH708" i="1"/>
  <c r="CH704" i="1"/>
  <c r="CH699" i="1"/>
  <c r="CD712" i="1"/>
  <c r="CD704" i="1"/>
  <c r="BZ713" i="1"/>
  <c r="BZ705" i="1"/>
  <c r="BV714" i="1"/>
  <c r="BV706" i="1"/>
  <c r="BR714" i="1"/>
  <c r="BR706" i="1"/>
  <c r="BN714" i="1"/>
  <c r="BN706" i="1"/>
  <c r="BJ712" i="1"/>
  <c r="BJ704" i="1"/>
  <c r="CF693" i="1"/>
  <c r="BX711" i="1"/>
  <c r="BL712" i="1"/>
  <c r="CG672" i="1"/>
  <c r="CC683" i="1"/>
  <c r="CC679" i="1"/>
  <c r="CC675" i="1"/>
  <c r="CC671" i="1"/>
  <c r="CC667" i="1"/>
  <c r="CC663" i="1"/>
  <c r="BY681" i="1"/>
  <c r="BY665" i="1"/>
  <c r="BU662" i="1"/>
  <c r="BM680" i="1"/>
  <c r="BB671" i="1"/>
  <c r="AQ663" i="1"/>
  <c r="AZ671" i="1"/>
  <c r="CG680" i="1"/>
  <c r="CG664" i="1"/>
  <c r="CC681" i="1"/>
  <c r="CC677" i="1"/>
  <c r="CC673" i="1"/>
  <c r="CC669" i="1"/>
  <c r="CC665" i="1"/>
  <c r="CC661" i="1"/>
  <c r="BY673" i="1"/>
  <c r="BU678" i="1"/>
  <c r="BQ671" i="1"/>
  <c r="BM664" i="1"/>
  <c r="AN663" i="1"/>
  <c r="AI671" i="1"/>
  <c r="CG676" i="1"/>
  <c r="CG660" i="1"/>
  <c r="CC680" i="1"/>
  <c r="CC676" i="1"/>
  <c r="CC672" i="1"/>
  <c r="CC668" i="1"/>
  <c r="CC664" i="1"/>
  <c r="CC684" i="1"/>
  <c r="BY669" i="1"/>
  <c r="BQ663" i="1"/>
  <c r="AX671" i="1"/>
  <c r="AR671" i="1"/>
  <c r="CC653" i="1"/>
  <c r="CG653" i="1"/>
  <c r="AY640" i="1"/>
  <c r="AQ632" i="1"/>
  <c r="AY632" i="1"/>
  <c r="CK643" i="1"/>
  <c r="BU653" i="1"/>
  <c r="BY653" i="1"/>
  <c r="BO653" i="1"/>
  <c r="AO632" i="1"/>
  <c r="BS653" i="1"/>
  <c r="BX622" i="1"/>
  <c r="AP609" i="1"/>
  <c r="BF608" i="1"/>
  <c r="BW591" i="1"/>
  <c r="BY586" i="1"/>
  <c r="BY590" i="1"/>
  <c r="BY574" i="1"/>
  <c r="BQ590" i="1"/>
  <c r="BQ586" i="1"/>
  <c r="BQ574" i="1"/>
  <c r="CG580" i="1"/>
  <c r="CG575" i="1"/>
  <c r="CG568" i="1"/>
  <c r="CC586" i="1"/>
  <c r="CC578" i="1"/>
  <c r="CC568" i="1"/>
  <c r="BU583" i="1"/>
  <c r="BU576" i="1"/>
  <c r="BU568" i="1"/>
  <c r="BM587" i="1"/>
  <c r="BM577" i="1"/>
  <c r="BM568" i="1"/>
  <c r="BA578" i="1"/>
  <c r="CA591" i="1"/>
  <c r="BY587" i="1"/>
  <c r="BY575" i="1"/>
  <c r="BY570" i="1"/>
  <c r="BQ582" i="1"/>
  <c r="BQ579" i="1"/>
  <c r="BQ570" i="1"/>
  <c r="CG581" i="1"/>
  <c r="CG583" i="1"/>
  <c r="CG572" i="1"/>
  <c r="CC588" i="1"/>
  <c r="CC581" i="1"/>
  <c r="CC572" i="1"/>
  <c r="BU582" i="1"/>
  <c r="BU578" i="1"/>
  <c r="BU572" i="1"/>
  <c r="BM584" i="1"/>
  <c r="BM590" i="1"/>
  <c r="BM572" i="1"/>
  <c r="AI578" i="1"/>
  <c r="AO570" i="1"/>
  <c r="AL570" i="1"/>
  <c r="AX570" i="1"/>
  <c r="AZ570" i="1"/>
  <c r="BG568" i="1"/>
  <c r="AN578" i="1"/>
  <c r="BY582" i="1"/>
  <c r="BY578" i="1"/>
  <c r="BY569" i="1"/>
  <c r="BQ577" i="1"/>
  <c r="BQ576" i="1"/>
  <c r="BQ569" i="1"/>
  <c r="CG587" i="1"/>
  <c r="CG576" i="1"/>
  <c r="CG569" i="1"/>
  <c r="CC576" i="1"/>
  <c r="CC575" i="1"/>
  <c r="CC569" i="1"/>
  <c r="BU585" i="1"/>
  <c r="BU577" i="1"/>
  <c r="BU569" i="1"/>
  <c r="BM588" i="1"/>
  <c r="BM578" i="1"/>
  <c r="BM569" i="1"/>
  <c r="AW578" i="1"/>
  <c r="AL578" i="1"/>
  <c r="AH570" i="1"/>
  <c r="AZ578" i="1"/>
  <c r="BU536" i="1"/>
  <c r="BU547" i="1"/>
  <c r="BU550" i="1"/>
  <c r="BU545" i="1"/>
  <c r="BM540" i="1"/>
  <c r="BQ548" i="1"/>
  <c r="BU544" i="1"/>
  <c r="BY540" i="1"/>
  <c r="BY556" i="1"/>
  <c r="CG544" i="1"/>
  <c r="BM541" i="1"/>
  <c r="BQ545" i="1"/>
  <c r="BU541" i="1"/>
  <c r="BY541" i="1"/>
  <c r="CC545" i="1"/>
  <c r="CG553" i="1"/>
  <c r="BQ546" i="1"/>
  <c r="BU542" i="1"/>
  <c r="BY538" i="1"/>
  <c r="CC550" i="1"/>
  <c r="CG554" i="1"/>
  <c r="CG559" i="1"/>
  <c r="CC558" i="1"/>
  <c r="BU551" i="1"/>
  <c r="BM543" i="1"/>
  <c r="BQ536" i="1"/>
  <c r="BQ539" i="1"/>
  <c r="BQ555" i="1"/>
  <c r="BQ559" i="1"/>
  <c r="BQ542" i="1"/>
  <c r="BQ553" i="1"/>
  <c r="BY536" i="1"/>
  <c r="BY539" i="1"/>
  <c r="BY555" i="1"/>
  <c r="BY559" i="1"/>
  <c r="BY542" i="1"/>
  <c r="BY553" i="1"/>
  <c r="BY537" i="1"/>
  <c r="BQ540" i="1"/>
  <c r="BQ556" i="1"/>
  <c r="BU552" i="1"/>
  <c r="BY548" i="1"/>
  <c r="CC556" i="1"/>
  <c r="CG552" i="1"/>
  <c r="BQ537" i="1"/>
  <c r="BQ557" i="1"/>
  <c r="BU553" i="1"/>
  <c r="BY549" i="1"/>
  <c r="CG545" i="1"/>
  <c r="BM554" i="1"/>
  <c r="BQ554" i="1"/>
  <c r="BU554" i="1"/>
  <c r="BY550" i="1"/>
  <c r="CG542" i="1"/>
  <c r="BY557" i="1"/>
  <c r="BU558" i="1"/>
  <c r="BU539" i="1"/>
  <c r="BQ543" i="1"/>
  <c r="CG536" i="1"/>
  <c r="CG539" i="1"/>
  <c r="CG555" i="1"/>
  <c r="CG546" i="1"/>
  <c r="CG558" i="1"/>
  <c r="CG541" i="1"/>
  <c r="BQ544" i="1"/>
  <c r="BU540" i="1"/>
  <c r="BU556" i="1"/>
  <c r="BY552" i="1"/>
  <c r="CG540" i="1"/>
  <c r="CG556" i="1"/>
  <c r="BQ541" i="1"/>
  <c r="BU537" i="1"/>
  <c r="BU557" i="1"/>
  <c r="BY558" i="1"/>
  <c r="CG549" i="1"/>
  <c r="BQ538" i="1"/>
  <c r="BU538" i="1"/>
  <c r="BU559" i="1"/>
  <c r="BY554" i="1"/>
  <c r="CG550" i="1"/>
  <c r="CG543" i="1"/>
  <c r="BY551" i="1"/>
  <c r="BU555" i="1"/>
  <c r="BQ558" i="1"/>
  <c r="BM559" i="1"/>
  <c r="AR547" i="1"/>
  <c r="AX547" i="1"/>
  <c r="AL539" i="1"/>
  <c r="BD539" i="1"/>
  <c r="BE547" i="1"/>
  <c r="BD547" i="1"/>
  <c r="AQ539" i="1"/>
  <c r="BF537" i="1"/>
  <c r="AK539" i="1"/>
  <c r="CI559" i="1"/>
  <c r="CI541" i="1"/>
  <c r="CI543" i="1"/>
  <c r="CI554" i="1"/>
  <c r="CI550" i="1"/>
  <c r="CE559" i="1"/>
  <c r="CE536" i="1"/>
  <c r="CE546" i="1"/>
  <c r="CE555" i="1"/>
  <c r="CE551" i="1"/>
  <c r="CA559" i="1"/>
  <c r="CA539" i="1"/>
  <c r="CA560" i="1"/>
  <c r="CA545" i="1"/>
  <c r="CA555" i="1"/>
  <c r="CA551" i="1"/>
  <c r="BW542" i="1"/>
  <c r="BW549" i="1"/>
  <c r="BS559" i="1"/>
  <c r="BS546" i="1"/>
  <c r="BS543" i="1"/>
  <c r="BS554" i="1"/>
  <c r="BS550" i="1"/>
  <c r="BO537" i="1"/>
  <c r="BO560" i="1"/>
  <c r="BK543" i="1"/>
  <c r="BK552" i="1"/>
  <c r="BT551" i="1"/>
  <c r="BL558" i="1"/>
  <c r="BL554" i="1"/>
  <c r="BL550" i="1"/>
  <c r="BL546" i="1"/>
  <c r="BL542" i="1"/>
  <c r="BL560" i="1"/>
  <c r="CF558" i="1"/>
  <c r="CF554" i="1"/>
  <c r="CF550" i="1"/>
  <c r="CF546" i="1"/>
  <c r="CF542" i="1"/>
  <c r="CF560" i="1"/>
  <c r="BX558" i="1"/>
  <c r="BX554" i="1"/>
  <c r="BX550" i="1"/>
  <c r="BX546" i="1"/>
  <c r="BX542" i="1"/>
  <c r="BX560" i="1"/>
  <c r="CB558" i="1"/>
  <c r="CB554" i="1"/>
  <c r="CB550" i="1"/>
  <c r="CB546" i="1"/>
  <c r="CB542" i="1"/>
  <c r="CB560" i="1"/>
  <c r="BP558" i="1"/>
  <c r="BP554" i="1"/>
  <c r="BP550" i="1"/>
  <c r="BP546" i="1"/>
  <c r="BP542" i="1"/>
  <c r="BP560" i="1"/>
  <c r="AZ547" i="1"/>
  <c r="AR539" i="1"/>
  <c r="AF539" i="1"/>
  <c r="BW529" i="1"/>
  <c r="BO529" i="1"/>
  <c r="CI529" i="1"/>
  <c r="AF508" i="1"/>
  <c r="AS508" i="1"/>
  <c r="BG515" i="1"/>
  <c r="CA498" i="1"/>
  <c r="BS498" i="1"/>
  <c r="AU477" i="1"/>
  <c r="BE477" i="1"/>
  <c r="BG443" i="1"/>
  <c r="CD448" i="1"/>
  <c r="CH453" i="1"/>
  <c r="BK455" i="1"/>
  <c r="CH444" i="1"/>
  <c r="AL446" i="1"/>
  <c r="BK457" i="1"/>
  <c r="BO454" i="1"/>
  <c r="AT454" i="1"/>
  <c r="CH424" i="1"/>
  <c r="CD412" i="1"/>
  <c r="BZ416" i="1"/>
  <c r="BV435" i="1"/>
  <c r="BV416" i="1"/>
  <c r="BV427" i="1"/>
  <c r="BR428" i="1"/>
  <c r="BR433" i="1"/>
  <c r="BN434" i="1"/>
  <c r="BN412" i="1"/>
  <c r="BN415" i="1"/>
  <c r="BJ416" i="1"/>
  <c r="BJ423" i="1"/>
  <c r="BJ426" i="1"/>
  <c r="BV431" i="1"/>
  <c r="BZ417" i="1"/>
  <c r="BR413" i="1"/>
  <c r="BV429" i="1"/>
  <c r="BN414" i="1"/>
  <c r="BJ432" i="1"/>
  <c r="BR431" i="1"/>
  <c r="BR417" i="1"/>
  <c r="BJ425" i="1"/>
  <c r="CD413" i="1"/>
  <c r="BN413" i="1"/>
  <c r="AV415" i="1"/>
  <c r="AH415" i="1"/>
  <c r="BF413" i="1"/>
  <c r="AY423" i="1"/>
  <c r="CH419" i="1"/>
  <c r="BZ435" i="1"/>
  <c r="BZ427" i="1"/>
  <c r="BV424" i="1"/>
  <c r="BV430" i="1"/>
  <c r="BV415" i="1"/>
  <c r="BR416" i="1"/>
  <c r="BR423" i="1"/>
  <c r="BN420" i="1"/>
  <c r="BN427" i="1"/>
  <c r="BJ428" i="1"/>
  <c r="BJ434" i="1"/>
  <c r="BN431" i="1"/>
  <c r="BJ413" i="1"/>
  <c r="BJ436" i="1"/>
  <c r="CH413" i="1"/>
  <c r="BV433" i="1"/>
  <c r="BV417" i="1"/>
  <c r="BN417" i="1"/>
  <c r="BZ432" i="1"/>
  <c r="BR414" i="1"/>
  <c r="BJ414" i="1"/>
  <c r="BK436" i="1"/>
  <c r="BV413" i="1"/>
  <c r="CD424" i="1"/>
  <c r="BZ428" i="1"/>
  <c r="BZ423" i="1"/>
  <c r="BV420" i="1"/>
  <c r="BV434" i="1"/>
  <c r="BR434" i="1"/>
  <c r="BR412" i="1"/>
  <c r="BR415" i="1"/>
  <c r="BN416" i="1"/>
  <c r="BN423" i="1"/>
  <c r="BJ420" i="1"/>
  <c r="BJ427" i="1"/>
  <c r="BV418" i="1"/>
  <c r="BN421" i="1"/>
  <c r="BN422" i="1"/>
  <c r="BJ418" i="1"/>
  <c r="AQ423" i="1"/>
  <c r="AX423" i="1"/>
  <c r="AW423" i="1"/>
  <c r="AL423" i="1"/>
  <c r="BU382" i="1"/>
  <c r="CG399" i="1"/>
  <c r="CG398" i="1"/>
  <c r="CG397" i="1"/>
  <c r="CG395" i="1"/>
  <c r="CG386" i="1"/>
  <c r="CG381" i="1"/>
  <c r="CC402" i="1"/>
  <c r="CC397" i="1"/>
  <c r="CC396" i="1"/>
  <c r="CC382" i="1"/>
  <c r="CC389" i="1"/>
  <c r="CC391" i="1"/>
  <c r="BY402" i="1"/>
  <c r="BU402" i="1"/>
  <c r="BQ397" i="1"/>
  <c r="BM401" i="1"/>
  <c r="BM383" i="1"/>
  <c r="AP392" i="1"/>
  <c r="BY383" i="1"/>
  <c r="BQ401" i="1"/>
  <c r="BM396" i="1"/>
  <c r="CG403" i="1"/>
  <c r="CG391" i="1"/>
  <c r="CG404" i="1"/>
  <c r="CG394" i="1"/>
  <c r="CG382" i="1"/>
  <c r="CG392" i="1"/>
  <c r="CC392" i="1"/>
  <c r="CC390" i="1"/>
  <c r="CC386" i="1"/>
  <c r="CC395" i="1"/>
  <c r="CC385" i="1"/>
  <c r="CC387" i="1"/>
  <c r="BY393" i="1"/>
  <c r="BU395" i="1"/>
  <c r="BQ391" i="1"/>
  <c r="BM392" i="1"/>
  <c r="CD397" i="1"/>
  <c r="CD388" i="1"/>
  <c r="BV402" i="1"/>
  <c r="BV397" i="1"/>
  <c r="BV395" i="1"/>
  <c r="BV390" i="1"/>
  <c r="BV386" i="1"/>
  <c r="BV382" i="1"/>
  <c r="BJ403" i="1"/>
  <c r="BJ398" i="1"/>
  <c r="BJ394" i="1"/>
  <c r="BJ390" i="1"/>
  <c r="BJ386" i="1"/>
  <c r="BJ382" i="1"/>
  <c r="BZ404" i="1"/>
  <c r="BZ393" i="1"/>
  <c r="BZ397" i="1"/>
  <c r="BZ390" i="1"/>
  <c r="BZ386" i="1"/>
  <c r="BZ382" i="1"/>
  <c r="BN404" i="1"/>
  <c r="BN403" i="1"/>
  <c r="BN395" i="1"/>
  <c r="BN390" i="1"/>
  <c r="BN386" i="1"/>
  <c r="BN382" i="1"/>
  <c r="BN405" i="1"/>
  <c r="CI405" i="1"/>
  <c r="CH391" i="1"/>
  <c r="BR402" i="1"/>
  <c r="BR393" i="1"/>
  <c r="BR403" i="1"/>
  <c r="BR391" i="1"/>
  <c r="BR387" i="1"/>
  <c r="BR383" i="1"/>
  <c r="AX392" i="1"/>
  <c r="BY392" i="1"/>
  <c r="BM386" i="1"/>
  <c r="BY397" i="1"/>
  <c r="BU403" i="1"/>
  <c r="BQ395" i="1"/>
  <c r="BM384" i="1"/>
  <c r="CG387" i="1"/>
  <c r="CG383" i="1"/>
  <c r="CG400" i="1"/>
  <c r="CG393" i="1"/>
  <c r="CG389" i="1"/>
  <c r="CC398" i="1"/>
  <c r="CC404" i="1"/>
  <c r="CC403" i="1"/>
  <c r="CC394" i="1"/>
  <c r="CC381" i="1"/>
  <c r="CC383" i="1"/>
  <c r="CD396" i="1"/>
  <c r="CD384" i="1"/>
  <c r="BV398" i="1"/>
  <c r="BV404" i="1"/>
  <c r="BV393" i="1"/>
  <c r="BV405" i="1"/>
  <c r="BV389" i="1"/>
  <c r="BV385" i="1"/>
  <c r="BJ399" i="1"/>
  <c r="BJ401" i="1"/>
  <c r="BJ393" i="1"/>
  <c r="BJ389" i="1"/>
  <c r="BJ385" i="1"/>
  <c r="BZ403" i="1"/>
  <c r="BZ402" i="1"/>
  <c r="BZ394" i="1"/>
  <c r="BZ389" i="1"/>
  <c r="BZ385" i="1"/>
  <c r="BN400" i="1"/>
  <c r="BN399" i="1"/>
  <c r="BN393" i="1"/>
  <c r="BN389" i="1"/>
  <c r="BN385" i="1"/>
  <c r="CH398" i="1"/>
  <c r="CH387" i="1"/>
  <c r="BR401" i="1"/>
  <c r="BR404" i="1"/>
  <c r="BR399" i="1"/>
  <c r="BR390" i="1"/>
  <c r="BR386" i="1"/>
  <c r="AU392" i="1"/>
  <c r="BB392" i="1"/>
  <c r="AO384" i="1"/>
  <c r="AV384" i="1"/>
  <c r="AT384" i="1"/>
  <c r="CF372" i="1"/>
  <c r="CF368" i="1"/>
  <c r="CF364" i="1"/>
  <c r="CF360" i="1"/>
  <c r="CF356" i="1"/>
  <c r="CF352" i="1"/>
  <c r="CB369" i="1"/>
  <c r="CB353" i="1"/>
  <c r="BX370" i="1"/>
  <c r="BX366" i="1"/>
  <c r="BX362" i="1"/>
  <c r="BX358" i="1"/>
  <c r="BX374" i="1"/>
  <c r="BX354" i="1"/>
  <c r="BX350" i="1"/>
  <c r="BT370" i="1"/>
  <c r="BT367" i="1"/>
  <c r="BT363" i="1"/>
  <c r="BT358" i="1"/>
  <c r="BT354" i="1"/>
  <c r="BT350" i="1"/>
  <c r="BT374" i="1"/>
  <c r="BP358" i="1"/>
  <c r="CF371" i="1"/>
  <c r="CF367" i="1"/>
  <c r="CF363" i="1"/>
  <c r="CF359" i="1"/>
  <c r="CF355" i="1"/>
  <c r="CF351" i="1"/>
  <c r="CB365" i="1"/>
  <c r="BX373" i="1"/>
  <c r="BX369" i="1"/>
  <c r="BX365" i="1"/>
  <c r="BX361" i="1"/>
  <c r="BX357" i="1"/>
  <c r="BX353" i="1"/>
  <c r="BT373" i="1"/>
  <c r="BT361" i="1"/>
  <c r="BT366" i="1"/>
  <c r="BT362" i="1"/>
  <c r="BT357" i="1"/>
  <c r="BT353" i="1"/>
  <c r="BP370" i="1"/>
  <c r="BP354" i="1"/>
  <c r="BM368" i="1"/>
  <c r="BM372" i="1"/>
  <c r="BM365" i="1"/>
  <c r="BM366" i="1"/>
  <c r="BM356" i="1"/>
  <c r="BM353" i="1"/>
  <c r="BM374" i="1"/>
  <c r="CC367" i="1"/>
  <c r="BQ369" i="1"/>
  <c r="BQ373" i="1"/>
  <c r="BQ366" i="1"/>
  <c r="BQ359" i="1"/>
  <c r="BQ360" i="1"/>
  <c r="BQ355" i="1"/>
  <c r="BU366" i="1"/>
  <c r="BU371" i="1"/>
  <c r="BU353" i="1"/>
  <c r="BU364" i="1"/>
  <c r="BU354" i="1"/>
  <c r="BU351" i="1"/>
  <c r="BY359" i="1"/>
  <c r="AN353" i="1"/>
  <c r="BB361" i="1"/>
  <c r="CF370" i="1"/>
  <c r="CF366" i="1"/>
  <c r="CF362" i="1"/>
  <c r="CF358" i="1"/>
  <c r="CF374" i="1"/>
  <c r="CF354" i="1"/>
  <c r="CB361" i="1"/>
  <c r="BX372" i="1"/>
  <c r="BX368" i="1"/>
  <c r="BX364" i="1"/>
  <c r="BX360" i="1"/>
  <c r="BX356" i="1"/>
  <c r="BT372" i="1"/>
  <c r="BT369" i="1"/>
  <c r="BT365" i="1"/>
  <c r="BT360" i="1"/>
  <c r="BT356" i="1"/>
  <c r="BP366" i="1"/>
  <c r="BP350" i="1"/>
  <c r="BM364" i="1"/>
  <c r="BM371" i="1"/>
  <c r="BM351" i="1"/>
  <c r="BM362" i="1"/>
  <c r="BM352" i="1"/>
  <c r="CC357" i="1"/>
  <c r="BQ365" i="1"/>
  <c r="BQ372" i="1"/>
  <c r="BQ362" i="1"/>
  <c r="BQ357" i="1"/>
  <c r="BQ374" i="1"/>
  <c r="BQ358" i="1"/>
  <c r="CH374" i="1"/>
  <c r="CD374" i="1"/>
  <c r="BU362" i="1"/>
  <c r="BU370" i="1"/>
  <c r="BU369" i="1"/>
  <c r="BU360" i="1"/>
  <c r="BU350" i="1"/>
  <c r="BU374" i="1"/>
  <c r="BW374" i="1"/>
  <c r="AT361" i="1"/>
  <c r="AR361" i="1"/>
  <c r="BA361" i="1"/>
  <c r="CI342" i="1"/>
  <c r="CI333" i="1"/>
  <c r="CI334" i="1"/>
  <c r="CI326" i="1"/>
  <c r="CI331" i="1"/>
  <c r="CI323" i="1"/>
  <c r="CE339" i="1"/>
  <c r="CE333" i="1"/>
  <c r="CE334" i="1"/>
  <c r="CE326" i="1"/>
  <c r="CE331" i="1"/>
  <c r="CE323" i="1"/>
  <c r="CA342" i="1"/>
  <c r="CA333" i="1"/>
  <c r="CA334" i="1"/>
  <c r="CA326" i="1"/>
  <c r="CA331" i="1"/>
  <c r="CA323" i="1"/>
  <c r="BW342" i="1"/>
  <c r="BW333" i="1"/>
  <c r="BW334" i="1"/>
  <c r="BW326" i="1"/>
  <c r="BW331" i="1"/>
  <c r="BW323" i="1"/>
  <c r="BS342" i="1"/>
  <c r="BS333" i="1"/>
  <c r="BS334" i="1"/>
  <c r="BS326" i="1"/>
  <c r="BS331" i="1"/>
  <c r="BS323" i="1"/>
  <c r="BO341" i="1"/>
  <c r="BO333" i="1"/>
  <c r="BO334" i="1"/>
  <c r="BO326" i="1"/>
  <c r="BO331" i="1"/>
  <c r="BO323" i="1"/>
  <c r="BO343" i="1"/>
  <c r="BK342" i="1"/>
  <c r="BK333" i="1"/>
  <c r="BK334" i="1"/>
  <c r="BK326" i="1"/>
  <c r="BK331" i="1"/>
  <c r="BK323" i="1"/>
  <c r="AT330" i="1"/>
  <c r="BD322" i="1"/>
  <c r="AT322" i="1"/>
  <c r="AN330" i="1"/>
  <c r="AC343" i="1"/>
  <c r="CI339" i="1"/>
  <c r="CI340" i="1"/>
  <c r="CI332" i="1"/>
  <c r="CI324" i="1"/>
  <c r="CI329" i="1"/>
  <c r="CI321" i="1"/>
  <c r="CI343" i="1"/>
  <c r="CE342" i="1"/>
  <c r="CE340" i="1"/>
  <c r="CE332" i="1"/>
  <c r="CE324" i="1"/>
  <c r="CE343" i="1"/>
  <c r="CE329" i="1"/>
  <c r="CE321" i="1"/>
  <c r="CA339" i="1"/>
  <c r="CA340" i="1"/>
  <c r="CA332" i="1"/>
  <c r="CA324" i="1"/>
  <c r="CA329" i="1"/>
  <c r="CA321" i="1"/>
  <c r="BW341" i="1"/>
  <c r="BW340" i="1"/>
  <c r="BW332" i="1"/>
  <c r="BW324" i="1"/>
  <c r="BW329" i="1"/>
  <c r="BW321" i="1"/>
  <c r="BS339" i="1"/>
  <c r="BS340" i="1"/>
  <c r="BS332" i="1"/>
  <c r="BS324" i="1"/>
  <c r="BS329" i="1"/>
  <c r="BS321" i="1"/>
  <c r="BS343" i="1"/>
  <c r="BO339" i="1"/>
  <c r="BO340" i="1"/>
  <c r="BO332" i="1"/>
  <c r="BO324" i="1"/>
  <c r="BO329" i="1"/>
  <c r="BO321" i="1"/>
  <c r="BK339" i="1"/>
  <c r="BK340" i="1"/>
  <c r="BK332" i="1"/>
  <c r="BK324" i="1"/>
  <c r="BK329" i="1"/>
  <c r="BK321" i="1"/>
  <c r="BK343" i="1"/>
  <c r="AK322" i="1"/>
  <c r="CI337" i="1"/>
  <c r="CI338" i="1"/>
  <c r="CI330" i="1"/>
  <c r="CI322" i="1"/>
  <c r="CI327" i="1"/>
  <c r="CE337" i="1"/>
  <c r="CE338" i="1"/>
  <c r="CE330" i="1"/>
  <c r="CE322" i="1"/>
  <c r="CE327" i="1"/>
  <c r="CA337" i="1"/>
  <c r="CA338" i="1"/>
  <c r="CA330" i="1"/>
  <c r="CA322" i="1"/>
  <c r="CA327" i="1"/>
  <c r="BW337" i="1"/>
  <c r="BW338" i="1"/>
  <c r="BW330" i="1"/>
  <c r="BW322" i="1"/>
  <c r="BW343" i="1"/>
  <c r="BW327" i="1"/>
  <c r="BS337" i="1"/>
  <c r="BS338" i="1"/>
  <c r="BS330" i="1"/>
  <c r="BS322" i="1"/>
  <c r="BS327" i="1"/>
  <c r="BO337" i="1"/>
  <c r="BO338" i="1"/>
  <c r="BO330" i="1"/>
  <c r="BO322" i="1"/>
  <c r="BO327" i="1"/>
  <c r="BK337" i="1"/>
  <c r="BK338" i="1"/>
  <c r="BK330" i="1"/>
  <c r="BK322" i="1"/>
  <c r="BK327" i="1"/>
  <c r="AX322" i="1"/>
  <c r="BC322" i="1"/>
  <c r="BU310" i="1"/>
  <c r="BM300" i="1"/>
  <c r="CG295" i="1"/>
  <c r="BQ306" i="1"/>
  <c r="CG294" i="1"/>
  <c r="BQ294" i="1"/>
  <c r="BO311" i="1"/>
  <c r="BO307" i="1"/>
  <c r="BO303" i="1"/>
  <c r="BO299" i="1"/>
  <c r="BO295" i="1"/>
  <c r="BO312" i="1"/>
  <c r="BW311" i="1"/>
  <c r="BW306" i="1"/>
  <c r="BW301" i="1"/>
  <c r="BW295" i="1"/>
  <c r="BW290" i="1"/>
  <c r="CE310" i="1"/>
  <c r="CE305" i="1"/>
  <c r="CE299" i="1"/>
  <c r="CE294" i="1"/>
  <c r="CE288" i="1"/>
  <c r="BM293" i="1"/>
  <c r="BN311" i="1"/>
  <c r="BR310" i="1"/>
  <c r="BR306" i="1"/>
  <c r="BR302" i="1"/>
  <c r="BR298" i="1"/>
  <c r="BR312" i="1"/>
  <c r="BR294" i="1"/>
  <c r="BV310" i="1"/>
  <c r="BV306" i="1"/>
  <c r="BV302" i="1"/>
  <c r="BV298" i="1"/>
  <c r="BV294" i="1"/>
  <c r="BZ310" i="1"/>
  <c r="BZ306" i="1"/>
  <c r="BZ302" i="1"/>
  <c r="BZ298" i="1"/>
  <c r="BZ294" i="1"/>
  <c r="CD298" i="1"/>
  <c r="CH305" i="1"/>
  <c r="CH297" i="1"/>
  <c r="CH289" i="1"/>
  <c r="BS308" i="1"/>
  <c r="BS300" i="1"/>
  <c r="BS292" i="1"/>
  <c r="CA297" i="1"/>
  <c r="CI306" i="1"/>
  <c r="CI298" i="1"/>
  <c r="CI290" i="1"/>
  <c r="AV299" i="1"/>
  <c r="AX291" i="1"/>
  <c r="AK291" i="1"/>
  <c r="BG298" i="1"/>
  <c r="AP299" i="1"/>
  <c r="AJ299" i="1"/>
  <c r="CG306" i="1"/>
  <c r="BQ301" i="1"/>
  <c r="BY308" i="1"/>
  <c r="CG297" i="1"/>
  <c r="BQ300" i="1"/>
  <c r="BY307" i="1"/>
  <c r="BV312" i="1"/>
  <c r="AP291" i="1"/>
  <c r="BY289" i="1"/>
  <c r="CC301" i="1"/>
  <c r="BM295" i="1"/>
  <c r="CC288" i="1"/>
  <c r="BY309" i="1"/>
  <c r="CG305" i="1"/>
  <c r="BZ312" i="1"/>
  <c r="BU288" i="1"/>
  <c r="BD299" i="1"/>
  <c r="AV291" i="1"/>
  <c r="BQ281" i="1"/>
  <c r="BL281" i="1"/>
  <c r="AY268" i="1"/>
  <c r="CI281" i="1"/>
  <c r="AJ268" i="1"/>
  <c r="CE281" i="1"/>
  <c r="AH268" i="1"/>
  <c r="AX268" i="1"/>
  <c r="AG268" i="1"/>
  <c r="CF281" i="1"/>
  <c r="CB281" i="1"/>
  <c r="BX281" i="1"/>
  <c r="BT281" i="1"/>
  <c r="BW281" i="1"/>
  <c r="CD234" i="1"/>
  <c r="CD248" i="1"/>
  <c r="CD229" i="1"/>
  <c r="CD236" i="1"/>
  <c r="BZ248" i="1"/>
  <c r="BV245" i="1"/>
  <c r="BV226" i="1"/>
  <c r="BV250" i="1"/>
  <c r="BV237" i="1"/>
  <c r="BV247" i="1"/>
  <c r="BV228" i="1"/>
  <c r="BN238" i="1"/>
  <c r="BN243" i="1"/>
  <c r="BN233" i="1"/>
  <c r="BN242" i="1"/>
  <c r="BJ234" i="1"/>
  <c r="CD246" i="1"/>
  <c r="BN239" i="1"/>
  <c r="CD243" i="1"/>
  <c r="BN235" i="1"/>
  <c r="BV240" i="1"/>
  <c r="AK229" i="1"/>
  <c r="CD249" i="1"/>
  <c r="CD230" i="1"/>
  <c r="CD244" i="1"/>
  <c r="CD241" i="1"/>
  <c r="CD232" i="1"/>
  <c r="BZ229" i="1"/>
  <c r="BV238" i="1"/>
  <c r="BV239" i="1"/>
  <c r="BV233" i="1"/>
  <c r="BV242" i="1"/>
  <c r="BR248" i="1"/>
  <c r="BN234" i="1"/>
  <c r="BN248" i="1"/>
  <c r="BN229" i="1"/>
  <c r="BN236" i="1"/>
  <c r="BJ248" i="1"/>
  <c r="BV231" i="1"/>
  <c r="BV235" i="1"/>
  <c r="BN240" i="1"/>
  <c r="BW250" i="1"/>
  <c r="CA250" i="1"/>
  <c r="BS250" i="1"/>
  <c r="AF229" i="1"/>
  <c r="AJ237" i="1"/>
  <c r="CD238" i="1"/>
  <c r="CD239" i="1"/>
  <c r="CD233" i="1"/>
  <c r="CD242" i="1"/>
  <c r="BV249" i="1"/>
  <c r="BV230" i="1"/>
  <c r="BV244" i="1"/>
  <c r="BV243" i="1"/>
  <c r="BV232" i="1"/>
  <c r="BN245" i="1"/>
  <c r="BN226" i="1"/>
  <c r="BN237" i="1"/>
  <c r="BN247" i="1"/>
  <c r="BN228" i="1"/>
  <c r="BN250" i="1"/>
  <c r="BJ236" i="1"/>
  <c r="BY250" i="1"/>
  <c r="BV246" i="1"/>
  <c r="BN231" i="1"/>
  <c r="CD231" i="1"/>
  <c r="CD240" i="1"/>
  <c r="AF206" i="1"/>
  <c r="BF205" i="1"/>
  <c r="AK198" i="1"/>
  <c r="AQ206" i="1"/>
  <c r="CK217" i="1"/>
  <c r="BQ219" i="1"/>
  <c r="CJ210" i="1"/>
  <c r="CJ202" i="1"/>
  <c r="AB219" i="1"/>
  <c r="AM206" i="1"/>
  <c r="AQ198" i="1"/>
  <c r="CK197" i="1"/>
  <c r="AK175" i="1"/>
  <c r="CH178" i="1"/>
  <c r="CH184" i="1"/>
  <c r="CH169" i="1"/>
  <c r="CH176" i="1"/>
  <c r="CD180" i="1"/>
  <c r="CD187" i="1"/>
  <c r="CD183" i="1"/>
  <c r="CD174" i="1"/>
  <c r="CD177" i="1"/>
  <c r="BZ182" i="1"/>
  <c r="BZ183" i="1"/>
  <c r="BZ185" i="1"/>
  <c r="BZ166" i="1"/>
  <c r="BZ173" i="1"/>
  <c r="BZ164" i="1"/>
  <c r="BZ188" i="1"/>
  <c r="BV167" i="1"/>
  <c r="BV178" i="1"/>
  <c r="BV185" i="1"/>
  <c r="BV169" i="1"/>
  <c r="BV176" i="1"/>
  <c r="BR182" i="1"/>
  <c r="BR181" i="1"/>
  <c r="BR170" i="1"/>
  <c r="BR177" i="1"/>
  <c r="BR180" i="1"/>
  <c r="BR168" i="1"/>
  <c r="BN179" i="1"/>
  <c r="BN186" i="1"/>
  <c r="BN166" i="1"/>
  <c r="BN173" i="1"/>
  <c r="BN185" i="1"/>
  <c r="BN164" i="1"/>
  <c r="BJ171" i="1"/>
  <c r="BJ174" i="1"/>
  <c r="BJ184" i="1"/>
  <c r="BJ165" i="1"/>
  <c r="BJ172" i="1"/>
  <c r="CH187" i="1"/>
  <c r="CH167" i="1"/>
  <c r="CD168" i="1"/>
  <c r="BV175" i="1"/>
  <c r="BJ185" i="1"/>
  <c r="BP188" i="1"/>
  <c r="AM167" i="1"/>
  <c r="CH174" i="1"/>
  <c r="CH179" i="1"/>
  <c r="CH165" i="1"/>
  <c r="CH188" i="1"/>
  <c r="CH172" i="1"/>
  <c r="CD186" i="1"/>
  <c r="CD185" i="1"/>
  <c r="CD181" i="1"/>
  <c r="CD170" i="1"/>
  <c r="CD173" i="1"/>
  <c r="BZ175" i="1"/>
  <c r="BZ180" i="1"/>
  <c r="BZ178" i="1"/>
  <c r="BZ179" i="1"/>
  <c r="BZ169" i="1"/>
  <c r="BV182" i="1"/>
  <c r="BV179" i="1"/>
  <c r="BV174" i="1"/>
  <c r="BV187" i="1"/>
  <c r="BV165" i="1"/>
  <c r="BV188" i="1"/>
  <c r="BV172" i="1"/>
  <c r="BR175" i="1"/>
  <c r="BR183" i="1"/>
  <c r="BR166" i="1"/>
  <c r="BR188" i="1"/>
  <c r="BR173" i="1"/>
  <c r="BR186" i="1"/>
  <c r="BR164" i="1"/>
  <c r="BN167" i="1"/>
  <c r="BN178" i="1"/>
  <c r="BN187" i="1"/>
  <c r="BN169" i="1"/>
  <c r="BN176" i="1"/>
  <c r="BJ179" i="1"/>
  <c r="BJ183" i="1"/>
  <c r="BJ170" i="1"/>
  <c r="BJ177" i="1"/>
  <c r="BJ182" i="1"/>
  <c r="BJ168" i="1"/>
  <c r="CH182" i="1"/>
  <c r="CD184" i="1"/>
  <c r="BZ186" i="1"/>
  <c r="BR187" i="1"/>
  <c r="BJ167" i="1"/>
  <c r="BT188" i="1"/>
  <c r="AY175" i="1"/>
  <c r="BA167" i="1"/>
  <c r="AX175" i="1"/>
  <c r="CH181" i="1"/>
  <c r="CH170" i="1"/>
  <c r="CH177" i="1"/>
  <c r="CH180" i="1"/>
  <c r="CH168" i="1"/>
  <c r="CD175" i="1"/>
  <c r="CD172" i="1"/>
  <c r="CD171" i="1"/>
  <c r="CD166" i="1"/>
  <c r="CD188" i="1"/>
  <c r="CD169" i="1"/>
  <c r="BZ184" i="1"/>
  <c r="BZ171" i="1"/>
  <c r="BZ174" i="1"/>
  <c r="BZ181" i="1"/>
  <c r="BZ165" i="1"/>
  <c r="BV171" i="1"/>
  <c r="BV186" i="1"/>
  <c r="BV170" i="1"/>
  <c r="BV177" i="1"/>
  <c r="BV181" i="1"/>
  <c r="BR185" i="1"/>
  <c r="BR178" i="1"/>
  <c r="BR184" i="1"/>
  <c r="BR169" i="1"/>
  <c r="BR176" i="1"/>
  <c r="BN180" i="1"/>
  <c r="BN181" i="1"/>
  <c r="BN174" i="1"/>
  <c r="BN182" i="1"/>
  <c r="BN165" i="1"/>
  <c r="BJ175" i="1"/>
  <c r="BJ181" i="1"/>
  <c r="BJ166" i="1"/>
  <c r="BJ188" i="1"/>
  <c r="BJ173" i="1"/>
  <c r="BJ180" i="1"/>
  <c r="AO167" i="1"/>
  <c r="BE167" i="1"/>
  <c r="BF172" i="1"/>
  <c r="AV175" i="1"/>
  <c r="BF174" i="1"/>
  <c r="AZ175" i="1"/>
  <c r="BY157" i="1"/>
  <c r="CF157" i="1"/>
  <c r="CB157" i="1"/>
  <c r="CD151" i="1"/>
  <c r="CD143" i="1"/>
  <c r="CD135" i="1"/>
  <c r="BN151" i="1"/>
  <c r="BN143" i="1"/>
  <c r="BN135" i="1"/>
  <c r="BZ156" i="1"/>
  <c r="BZ148" i="1"/>
  <c r="BZ140" i="1"/>
  <c r="BR156" i="1"/>
  <c r="BR148" i="1"/>
  <c r="BR140" i="1"/>
  <c r="CH151" i="1"/>
  <c r="CH143" i="1"/>
  <c r="CH135" i="1"/>
  <c r="BV151" i="1"/>
  <c r="BV143" i="1"/>
  <c r="BV135" i="1"/>
  <c r="BJ151" i="1"/>
  <c r="BJ143" i="1"/>
  <c r="BJ135" i="1"/>
  <c r="AV136" i="1"/>
  <c r="CD156" i="1"/>
  <c r="CD148" i="1"/>
  <c r="CD140" i="1"/>
  <c r="BN156" i="1"/>
  <c r="BN148" i="1"/>
  <c r="BN140" i="1"/>
  <c r="BZ155" i="1"/>
  <c r="BZ147" i="1"/>
  <c r="BZ139" i="1"/>
  <c r="BR155" i="1"/>
  <c r="BR147" i="1"/>
  <c r="BR139" i="1"/>
  <c r="CH156" i="1"/>
  <c r="CH148" i="1"/>
  <c r="CH140" i="1"/>
  <c r="BV156" i="1"/>
  <c r="BV148" i="1"/>
  <c r="BV140" i="1"/>
  <c r="BJ156" i="1"/>
  <c r="BJ148" i="1"/>
  <c r="BJ140" i="1"/>
  <c r="AV144" i="1"/>
  <c r="AF144" i="1"/>
  <c r="BU157" i="1"/>
  <c r="CD155" i="1"/>
  <c r="CD147" i="1"/>
  <c r="CD139" i="1"/>
  <c r="BN155" i="1"/>
  <c r="BN147" i="1"/>
  <c r="BN139" i="1"/>
  <c r="BZ152" i="1"/>
  <c r="BZ144" i="1"/>
  <c r="BZ136" i="1"/>
  <c r="BR152" i="1"/>
  <c r="BR144" i="1"/>
  <c r="BR136" i="1"/>
  <c r="CH155" i="1"/>
  <c r="CH147" i="1"/>
  <c r="CH139" i="1"/>
  <c r="BV155" i="1"/>
  <c r="BV147" i="1"/>
  <c r="BV139" i="1"/>
  <c r="BJ155" i="1"/>
  <c r="BJ147" i="1"/>
  <c r="BJ139" i="1"/>
  <c r="AO136" i="1"/>
  <c r="AX136" i="1"/>
  <c r="AH136" i="1"/>
  <c r="BD144" i="1"/>
  <c r="CG118" i="1"/>
  <c r="CG111" i="1"/>
  <c r="BY114" i="1"/>
  <c r="BQ113" i="1"/>
  <c r="BQ111" i="1"/>
  <c r="CI125" i="1"/>
  <c r="CI121" i="1"/>
  <c r="CI117" i="1"/>
  <c r="CI111" i="1"/>
  <c r="CI107" i="1"/>
  <c r="CI103" i="1"/>
  <c r="CE125" i="1"/>
  <c r="CE121" i="1"/>
  <c r="CE116" i="1"/>
  <c r="CE111" i="1"/>
  <c r="CE107" i="1"/>
  <c r="CE126" i="1"/>
  <c r="CE103" i="1"/>
  <c r="CA125" i="1"/>
  <c r="CA121" i="1"/>
  <c r="CA115" i="1"/>
  <c r="CA111" i="1"/>
  <c r="CA107" i="1"/>
  <c r="CA126" i="1"/>
  <c r="CA103" i="1"/>
  <c r="BW125" i="1"/>
  <c r="BW121" i="1"/>
  <c r="BW114" i="1"/>
  <c r="BW111" i="1"/>
  <c r="BW107" i="1"/>
  <c r="BW126" i="1"/>
  <c r="BW103" i="1"/>
  <c r="BS125" i="1"/>
  <c r="BS121" i="1"/>
  <c r="BS117" i="1"/>
  <c r="BS111" i="1"/>
  <c r="BS107" i="1"/>
  <c r="BS103" i="1"/>
  <c r="BO125" i="1"/>
  <c r="BO121" i="1"/>
  <c r="BO116" i="1"/>
  <c r="BO111" i="1"/>
  <c r="BO107" i="1"/>
  <c r="BO126" i="1"/>
  <c r="BO103" i="1"/>
  <c r="BK125" i="1"/>
  <c r="BK121" i="1"/>
  <c r="BK115" i="1"/>
  <c r="BK111" i="1"/>
  <c r="BK107" i="1"/>
  <c r="BK103" i="1"/>
  <c r="CC115" i="1"/>
  <c r="BU124" i="1"/>
  <c r="BU108" i="1"/>
  <c r="BM115" i="1"/>
  <c r="BD113" i="1"/>
  <c r="AO105" i="1"/>
  <c r="CG109" i="1"/>
  <c r="CG106" i="1"/>
  <c r="BY104" i="1"/>
  <c r="BQ123" i="1"/>
  <c r="BQ106" i="1"/>
  <c r="CC117" i="1"/>
  <c r="BU122" i="1"/>
  <c r="BU107" i="1"/>
  <c r="BM117" i="1"/>
  <c r="CB126" i="1"/>
  <c r="AI105" i="1"/>
  <c r="AH113" i="1"/>
  <c r="CG116" i="1"/>
  <c r="BY125" i="1"/>
  <c r="BY109" i="1"/>
  <c r="BQ121" i="1"/>
  <c r="CI115" i="1"/>
  <c r="CI123" i="1"/>
  <c r="CI119" i="1"/>
  <c r="CI113" i="1"/>
  <c r="CI109" i="1"/>
  <c r="CE114" i="1"/>
  <c r="CE123" i="1"/>
  <c r="CE119" i="1"/>
  <c r="CE113" i="1"/>
  <c r="CE109" i="1"/>
  <c r="CA117" i="1"/>
  <c r="CA123" i="1"/>
  <c r="CA119" i="1"/>
  <c r="CA113" i="1"/>
  <c r="CA109" i="1"/>
  <c r="BW116" i="1"/>
  <c r="BW123" i="1"/>
  <c r="BW119" i="1"/>
  <c r="BW113" i="1"/>
  <c r="BW109" i="1"/>
  <c r="BS115" i="1"/>
  <c r="BS123" i="1"/>
  <c r="BS119" i="1"/>
  <c r="BS126" i="1"/>
  <c r="BS113" i="1"/>
  <c r="BS109" i="1"/>
  <c r="BO114" i="1"/>
  <c r="BO123" i="1"/>
  <c r="BO119" i="1"/>
  <c r="BO113" i="1"/>
  <c r="BO109" i="1"/>
  <c r="BK117" i="1"/>
  <c r="BK123" i="1"/>
  <c r="BK119" i="1"/>
  <c r="BK113" i="1"/>
  <c r="BK109" i="1"/>
  <c r="BK126" i="1"/>
  <c r="CC116" i="1"/>
  <c r="CC104" i="1"/>
  <c r="BU109" i="1"/>
  <c r="BM122" i="1"/>
  <c r="BM104" i="1"/>
  <c r="BA113" i="1"/>
  <c r="AX113" i="1"/>
  <c r="BE105" i="1"/>
  <c r="AM82" i="1"/>
  <c r="CH90" i="1"/>
  <c r="CH94" i="1"/>
  <c r="CH82" i="1"/>
  <c r="CH87" i="1"/>
  <c r="CH83" i="1"/>
  <c r="CH74" i="1"/>
  <c r="CD91" i="1"/>
  <c r="CD92" i="1"/>
  <c r="CD78" i="1"/>
  <c r="CD87" i="1"/>
  <c r="CD83" i="1"/>
  <c r="CD73" i="1"/>
  <c r="BZ90" i="1"/>
  <c r="BZ94" i="1"/>
  <c r="BZ80" i="1"/>
  <c r="BZ87" i="1"/>
  <c r="BZ83" i="1"/>
  <c r="BZ74" i="1"/>
  <c r="BV91" i="1"/>
  <c r="BV94" i="1"/>
  <c r="BV72" i="1"/>
  <c r="BV86" i="1"/>
  <c r="BV81" i="1"/>
  <c r="BV73" i="1"/>
  <c r="BR94" i="1"/>
  <c r="BR93" i="1"/>
  <c r="BR75" i="1"/>
  <c r="BR87" i="1"/>
  <c r="BR83" i="1"/>
  <c r="BR74" i="1"/>
  <c r="BN91" i="1"/>
  <c r="BN76" i="1"/>
  <c r="BN78" i="1"/>
  <c r="BN87" i="1"/>
  <c r="BN83" i="1"/>
  <c r="BN73" i="1"/>
  <c r="BJ71" i="1"/>
  <c r="BJ75" i="1"/>
  <c r="BJ81" i="1"/>
  <c r="BJ88" i="1"/>
  <c r="BJ84" i="1"/>
  <c r="BJ74" i="1"/>
  <c r="AK82" i="1"/>
  <c r="AW74" i="1"/>
  <c r="CH88" i="1"/>
  <c r="CH93" i="1"/>
  <c r="CH75" i="1"/>
  <c r="CH86" i="1"/>
  <c r="CH80" i="1"/>
  <c r="CH72" i="1"/>
  <c r="CD89" i="1"/>
  <c r="CD90" i="1"/>
  <c r="CD74" i="1"/>
  <c r="CD86" i="1"/>
  <c r="CD79" i="1"/>
  <c r="CD95" i="1"/>
  <c r="CD71" i="1"/>
  <c r="BZ88" i="1"/>
  <c r="BZ93" i="1"/>
  <c r="BZ77" i="1"/>
  <c r="BZ95" i="1"/>
  <c r="BZ86" i="1"/>
  <c r="BZ82" i="1"/>
  <c r="BZ72" i="1"/>
  <c r="BV89" i="1"/>
  <c r="BV92" i="1"/>
  <c r="BV80" i="1"/>
  <c r="BV85" i="1"/>
  <c r="BV79" i="1"/>
  <c r="BV71" i="1"/>
  <c r="BR92" i="1"/>
  <c r="BR91" i="1"/>
  <c r="BR71" i="1"/>
  <c r="BR86" i="1"/>
  <c r="BR80" i="1"/>
  <c r="BR72" i="1"/>
  <c r="BN89" i="1"/>
  <c r="BN94" i="1"/>
  <c r="BN74" i="1"/>
  <c r="BN86" i="1"/>
  <c r="BN79" i="1"/>
  <c r="BN71" i="1"/>
  <c r="BJ94" i="1"/>
  <c r="BJ93" i="1"/>
  <c r="BJ77" i="1"/>
  <c r="BJ95" i="1"/>
  <c r="BJ87" i="1"/>
  <c r="BJ82" i="1"/>
  <c r="BJ72" i="1"/>
  <c r="AH74" i="1"/>
  <c r="CH77" i="1"/>
  <c r="CH79" i="1"/>
  <c r="CH91" i="1"/>
  <c r="CH71" i="1"/>
  <c r="CH95" i="1"/>
  <c r="CH85" i="1"/>
  <c r="CD76" i="1"/>
  <c r="CD72" i="1"/>
  <c r="CD88" i="1"/>
  <c r="CD82" i="1"/>
  <c r="CD85" i="1"/>
  <c r="BZ75" i="1"/>
  <c r="BZ79" i="1"/>
  <c r="BZ91" i="1"/>
  <c r="BZ73" i="1"/>
  <c r="BZ85" i="1"/>
  <c r="BV74" i="1"/>
  <c r="BV95" i="1"/>
  <c r="BV88" i="1"/>
  <c r="BV90" i="1"/>
  <c r="BV82" i="1"/>
  <c r="BV84" i="1"/>
  <c r="BR82" i="1"/>
  <c r="BR90" i="1"/>
  <c r="BR89" i="1"/>
  <c r="BR81" i="1"/>
  <c r="BR85" i="1"/>
  <c r="BN72" i="1"/>
  <c r="BN82" i="1"/>
  <c r="BN92" i="1"/>
  <c r="BN80" i="1"/>
  <c r="BN85" i="1"/>
  <c r="BJ80" i="1"/>
  <c r="BJ92" i="1"/>
  <c r="BJ91" i="1"/>
  <c r="BJ73" i="1"/>
  <c r="BJ86" i="1"/>
  <c r="AS74" i="1"/>
  <c r="AM74" i="1"/>
  <c r="BY55" i="1"/>
  <c r="BM40" i="1"/>
  <c r="BU56" i="1"/>
  <c r="CG48" i="1"/>
  <c r="BQ60" i="1"/>
  <c r="CB63" i="1"/>
  <c r="CB43" i="1"/>
  <c r="BT58" i="1"/>
  <c r="BL51" i="1"/>
  <c r="BL43" i="1"/>
  <c r="CG40" i="1"/>
  <c r="CC47" i="1"/>
  <c r="BY50" i="1"/>
  <c r="BU49" i="1"/>
  <c r="BQ59" i="1"/>
  <c r="BM60" i="1"/>
  <c r="CF56" i="1"/>
  <c r="CF44" i="1"/>
  <c r="BP60" i="1"/>
  <c r="BX53" i="1"/>
  <c r="CB59" i="1"/>
  <c r="BT44" i="1"/>
  <c r="BT45" i="1"/>
  <c r="BL61" i="1"/>
  <c r="CG59" i="1"/>
  <c r="CC55" i="1"/>
  <c r="CC40" i="1"/>
  <c r="BY40" i="1"/>
  <c r="BU47" i="1"/>
  <c r="BQ48" i="1"/>
  <c r="BM48" i="1"/>
  <c r="CF54" i="1"/>
  <c r="CF40" i="1"/>
  <c r="BP59" i="1"/>
  <c r="BX45" i="1"/>
  <c r="BX42" i="1"/>
  <c r="CG57" i="1"/>
  <c r="CC59" i="1"/>
  <c r="BY57" i="1"/>
  <c r="BU57" i="1"/>
  <c r="BU40" i="1"/>
  <c r="BQ40" i="1"/>
  <c r="BM47" i="1"/>
  <c r="AV51" i="1"/>
  <c r="CB52" i="1"/>
  <c r="CB40" i="1"/>
  <c r="BT63" i="1"/>
  <c r="BT52" i="1"/>
  <c r="BT42" i="1"/>
  <c r="BL57" i="1"/>
  <c r="BL54" i="1"/>
  <c r="BL40" i="1"/>
  <c r="CF52" i="1"/>
  <c r="CF53" i="1"/>
  <c r="CF41" i="1"/>
  <c r="BP54" i="1"/>
  <c r="BP53" i="1"/>
  <c r="BP41" i="1"/>
  <c r="BX50" i="1"/>
  <c r="BX63" i="1"/>
  <c r="BX49" i="1"/>
  <c r="AT43" i="1"/>
  <c r="CB46" i="1"/>
  <c r="CB62" i="1"/>
  <c r="CB50" i="1"/>
  <c r="BT49" i="1"/>
  <c r="BT62" i="1"/>
  <c r="BT48" i="1"/>
  <c r="BL41" i="1"/>
  <c r="BL55" i="1"/>
  <c r="BL52" i="1"/>
  <c r="CG54" i="1"/>
  <c r="CG47" i="1"/>
  <c r="CC58" i="1"/>
  <c r="BY56" i="1"/>
  <c r="BY47" i="1"/>
  <c r="BU54" i="1"/>
  <c r="BQ58" i="1"/>
  <c r="BQ47" i="1"/>
  <c r="BM58" i="1"/>
  <c r="CF47" i="1"/>
  <c r="CF63" i="1"/>
  <c r="CF51" i="1"/>
  <c r="BP42" i="1"/>
  <c r="BP63" i="1"/>
  <c r="BP47" i="1"/>
  <c r="CE48" i="1"/>
  <c r="BX52" i="1"/>
  <c r="BX60" i="1"/>
  <c r="BX46" i="1"/>
  <c r="AM51" i="1"/>
  <c r="BE43" i="1"/>
  <c r="BK40" i="1"/>
  <c r="BZ930" i="1"/>
  <c r="BZ926" i="1"/>
  <c r="BZ922" i="1"/>
  <c r="BZ914" i="1"/>
  <c r="BZ913" i="1"/>
  <c r="BZ909" i="1"/>
  <c r="BN927" i="1"/>
  <c r="BN926" i="1"/>
  <c r="BN922" i="1"/>
  <c r="BN915" i="1"/>
  <c r="BN913" i="1"/>
  <c r="BN909" i="1"/>
  <c r="CH928" i="1"/>
  <c r="CH925" i="1"/>
  <c r="CH921" i="1"/>
  <c r="CH918" i="1"/>
  <c r="CH912" i="1"/>
  <c r="CH908" i="1"/>
  <c r="BV929" i="1"/>
  <c r="BV925" i="1"/>
  <c r="BV921" i="1"/>
  <c r="BV919" i="1"/>
  <c r="BV912" i="1"/>
  <c r="BV908" i="1"/>
  <c r="CD931" i="1"/>
  <c r="CD925" i="1"/>
  <c r="CD921" i="1"/>
  <c r="CD917" i="1"/>
  <c r="CD912" i="1"/>
  <c r="CD908" i="1"/>
  <c r="BR916" i="1"/>
  <c r="BR925" i="1"/>
  <c r="BR921" i="1"/>
  <c r="BR917" i="1"/>
  <c r="BR912" i="1"/>
  <c r="BR908" i="1"/>
  <c r="BJ918" i="1"/>
  <c r="BJ925" i="1"/>
  <c r="BJ921" i="1"/>
  <c r="BJ919" i="1"/>
  <c r="BJ912" i="1"/>
  <c r="BJ908" i="1"/>
  <c r="BZ918" i="1"/>
  <c r="BZ925" i="1"/>
  <c r="BZ921" i="1"/>
  <c r="BZ916" i="1"/>
  <c r="BZ912" i="1"/>
  <c r="BZ908" i="1"/>
  <c r="BN929" i="1"/>
  <c r="BN925" i="1"/>
  <c r="BN921" i="1"/>
  <c r="BN917" i="1"/>
  <c r="BN912" i="1"/>
  <c r="BN908" i="1"/>
  <c r="CH926" i="1"/>
  <c r="CH931" i="1"/>
  <c r="CH924" i="1"/>
  <c r="CH920" i="1"/>
  <c r="CH917" i="1"/>
  <c r="CH911" i="1"/>
  <c r="BV927" i="1"/>
  <c r="BV917" i="1"/>
  <c r="BV924" i="1"/>
  <c r="BV920" i="1"/>
  <c r="BV918" i="1"/>
  <c r="BV911" i="1"/>
  <c r="BG910" i="1"/>
  <c r="CD919" i="1"/>
  <c r="CD927" i="1"/>
  <c r="CD924" i="1"/>
  <c r="CD920" i="1"/>
  <c r="CD916" i="1"/>
  <c r="CD911" i="1"/>
  <c r="BR929" i="1"/>
  <c r="BR931" i="1"/>
  <c r="BR924" i="1"/>
  <c r="BR920" i="1"/>
  <c r="BR915" i="1"/>
  <c r="BR911" i="1"/>
  <c r="BJ928" i="1"/>
  <c r="BJ930" i="1"/>
  <c r="BJ924" i="1"/>
  <c r="BJ920" i="1"/>
  <c r="BJ915" i="1"/>
  <c r="BJ911" i="1"/>
  <c r="BZ931" i="1"/>
  <c r="BZ928" i="1"/>
  <c r="BZ924" i="1"/>
  <c r="BZ920" i="1"/>
  <c r="BZ919" i="1"/>
  <c r="BN928" i="1"/>
  <c r="BN930" i="1"/>
  <c r="BN924" i="1"/>
  <c r="BN920" i="1"/>
  <c r="BN916" i="1"/>
  <c r="CH929" i="1"/>
  <c r="CH927" i="1"/>
  <c r="CH923" i="1"/>
  <c r="CH919" i="1"/>
  <c r="CH915" i="1"/>
  <c r="BV930" i="1"/>
  <c r="BV928" i="1"/>
  <c r="BV923" i="1"/>
  <c r="BV916" i="1"/>
  <c r="BV914" i="1"/>
  <c r="CD928" i="1"/>
  <c r="CD930" i="1"/>
  <c r="CD923" i="1"/>
  <c r="CD918" i="1"/>
  <c r="CD914" i="1"/>
  <c r="BR930" i="1"/>
  <c r="BR927" i="1"/>
  <c r="BR923" i="1"/>
  <c r="BR919" i="1"/>
  <c r="BR914" i="1"/>
  <c r="BJ931" i="1"/>
  <c r="BJ929" i="1"/>
  <c r="BJ923" i="1"/>
  <c r="BJ917" i="1"/>
  <c r="BJ914" i="1"/>
  <c r="AR888" i="1"/>
  <c r="CF866" i="1"/>
  <c r="CF850" i="1"/>
  <c r="CF862" i="1"/>
  <c r="CF859" i="1"/>
  <c r="CF858" i="1"/>
  <c r="CF848" i="1"/>
  <c r="CB866" i="1"/>
  <c r="CB857" i="1"/>
  <c r="CB861" i="1"/>
  <c r="CB852" i="1"/>
  <c r="CB849" i="1"/>
  <c r="CB847" i="1"/>
  <c r="BX866" i="1"/>
  <c r="BX849" i="1"/>
  <c r="BX862" i="1"/>
  <c r="BX852" i="1"/>
  <c r="BX856" i="1"/>
  <c r="BX870" i="1"/>
  <c r="BX846" i="1"/>
  <c r="BT867" i="1"/>
  <c r="BT856" i="1"/>
  <c r="BT861" i="1"/>
  <c r="BT850" i="1"/>
  <c r="BT847" i="1"/>
  <c r="BT849" i="1"/>
  <c r="BP866" i="1"/>
  <c r="BP860" i="1"/>
  <c r="BP861" i="1"/>
  <c r="BP850" i="1"/>
  <c r="BP854" i="1"/>
  <c r="BP848" i="1"/>
  <c r="BL866" i="1"/>
  <c r="BL852" i="1"/>
  <c r="BL862" i="1"/>
  <c r="BL848" i="1"/>
  <c r="BL861" i="1"/>
  <c r="BL847" i="1"/>
  <c r="AZ857" i="1"/>
  <c r="CF869" i="1"/>
  <c r="CF865" i="1"/>
  <c r="CF849" i="1"/>
  <c r="CF861" i="1"/>
  <c r="CF855" i="1"/>
  <c r="CF857" i="1"/>
  <c r="CB869" i="1"/>
  <c r="CB865" i="1"/>
  <c r="CB856" i="1"/>
  <c r="CB860" i="1"/>
  <c r="CB858" i="1"/>
  <c r="CB848" i="1"/>
  <c r="BX869" i="1"/>
  <c r="BX865" i="1"/>
  <c r="BX848" i="1"/>
  <c r="BX861" i="1"/>
  <c r="BX851" i="1"/>
  <c r="BX855" i="1"/>
  <c r="BT855" i="1"/>
  <c r="BT866" i="1"/>
  <c r="BT854" i="1"/>
  <c r="BT858" i="1"/>
  <c r="BT860" i="1"/>
  <c r="BT846" i="1"/>
  <c r="BT870" i="1"/>
  <c r="BP869" i="1"/>
  <c r="BP865" i="1"/>
  <c r="BP846" i="1"/>
  <c r="BP870" i="1"/>
  <c r="BP857" i="1"/>
  <c r="BP849" i="1"/>
  <c r="BP853" i="1"/>
  <c r="BL869" i="1"/>
  <c r="BL865" i="1"/>
  <c r="BL859" i="1"/>
  <c r="BL860" i="1"/>
  <c r="BL858" i="1"/>
  <c r="BL846" i="1"/>
  <c r="BL870" i="1"/>
  <c r="AQ857" i="1"/>
  <c r="AK857" i="1"/>
  <c r="AR857" i="1"/>
  <c r="CF868" i="1"/>
  <c r="CF864" i="1"/>
  <c r="CF860" i="1"/>
  <c r="CF847" i="1"/>
  <c r="CF870" i="1"/>
  <c r="CF854" i="1"/>
  <c r="CB868" i="1"/>
  <c r="CB864" i="1"/>
  <c r="CB863" i="1"/>
  <c r="CB854" i="1"/>
  <c r="CB846" i="1"/>
  <c r="CB870" i="1"/>
  <c r="BX868" i="1"/>
  <c r="BX864" i="1"/>
  <c r="BX847" i="1"/>
  <c r="BX859" i="1"/>
  <c r="BX860" i="1"/>
  <c r="BT869" i="1"/>
  <c r="BT865" i="1"/>
  <c r="BT863" i="1"/>
  <c r="BT852" i="1"/>
  <c r="BT859" i="1"/>
  <c r="BP868" i="1"/>
  <c r="BP864" i="1"/>
  <c r="BP863" i="1"/>
  <c r="BP859" i="1"/>
  <c r="BP858" i="1"/>
  <c r="BL868" i="1"/>
  <c r="BL854" i="1"/>
  <c r="BL864" i="1"/>
  <c r="BL850" i="1"/>
  <c r="BL857" i="1"/>
  <c r="BE849" i="1"/>
  <c r="BA857" i="1"/>
  <c r="AV857" i="1"/>
  <c r="AT849" i="1"/>
  <c r="CH822" i="1"/>
  <c r="BZ831" i="1"/>
  <c r="BZ818" i="1"/>
  <c r="BV829" i="1"/>
  <c r="BN832" i="1"/>
  <c r="BN823" i="1"/>
  <c r="BJ821" i="1"/>
  <c r="BF823" i="1"/>
  <c r="CD831" i="1"/>
  <c r="CD822" i="1"/>
  <c r="CD815" i="1"/>
  <c r="BR835" i="1"/>
  <c r="BR829" i="1"/>
  <c r="BR816" i="1"/>
  <c r="BZ833" i="1"/>
  <c r="BZ815" i="1"/>
  <c r="BV835" i="1"/>
  <c r="BV827" i="1"/>
  <c r="BJ836" i="1"/>
  <c r="BJ830" i="1"/>
  <c r="CH832" i="1"/>
  <c r="CH817" i="1"/>
  <c r="BN834" i="1"/>
  <c r="BN824" i="1"/>
  <c r="BA826" i="1"/>
  <c r="AM818" i="1"/>
  <c r="BF824" i="1"/>
  <c r="BG815" i="1"/>
  <c r="BC818" i="1"/>
  <c r="BG824" i="1"/>
  <c r="AX826" i="1"/>
  <c r="AO826" i="1"/>
  <c r="CH837" i="1"/>
  <c r="CH824" i="1"/>
  <c r="BZ825" i="1"/>
  <c r="BV834" i="1"/>
  <c r="BV817" i="1"/>
  <c r="BN821" i="1"/>
  <c r="BJ833" i="1"/>
  <c r="BJ818" i="1"/>
  <c r="CG831" i="1"/>
  <c r="CG815" i="1"/>
  <c r="CC823" i="1"/>
  <c r="BY832" i="1"/>
  <c r="BY816" i="1"/>
  <c r="BU825" i="1"/>
  <c r="BQ834" i="1"/>
  <c r="BQ818" i="1"/>
  <c r="BM826" i="1"/>
  <c r="CD835" i="1"/>
  <c r="CD827" i="1"/>
  <c r="CD817" i="1"/>
  <c r="BR823" i="1"/>
  <c r="BR831" i="1"/>
  <c r="BR821" i="1"/>
  <c r="BZ838" i="1"/>
  <c r="BZ816" i="1"/>
  <c r="BV824" i="1"/>
  <c r="BV816" i="1"/>
  <c r="BV821" i="1"/>
  <c r="BJ831" i="1"/>
  <c r="BJ815" i="1"/>
  <c r="CH838" i="1"/>
  <c r="CH829" i="1"/>
  <c r="BN818" i="1"/>
  <c r="BN825" i="1"/>
  <c r="BN815" i="1"/>
  <c r="AY818" i="1"/>
  <c r="AR818" i="1"/>
  <c r="AZ818" i="1"/>
  <c r="AG818" i="1"/>
  <c r="AW818" i="1"/>
  <c r="BC826" i="1"/>
  <c r="CH833" i="1"/>
  <c r="BZ835" i="1"/>
  <c r="BZ819" i="1"/>
  <c r="BV830" i="1"/>
  <c r="BN836" i="1"/>
  <c r="BN827" i="1"/>
  <c r="BJ829" i="1"/>
  <c r="CC837" i="1"/>
  <c r="BU836" i="1"/>
  <c r="BM835" i="1"/>
  <c r="CD834" i="1"/>
  <c r="CD826" i="1"/>
  <c r="BR838" i="1"/>
  <c r="BR830" i="1"/>
  <c r="BZ837" i="1"/>
  <c r="BV820" i="1"/>
  <c r="BJ825" i="1"/>
  <c r="BJ824" i="1"/>
  <c r="CH834" i="1"/>
  <c r="BN835" i="1"/>
  <c r="BG823" i="1"/>
  <c r="AT826" i="1"/>
  <c r="AQ818" i="1"/>
  <c r="AM826" i="1"/>
  <c r="AL818" i="1"/>
  <c r="AT818" i="1"/>
  <c r="BT795" i="1"/>
  <c r="BT785" i="1"/>
  <c r="BL800" i="1"/>
  <c r="AI787" i="1"/>
  <c r="CH792" i="1"/>
  <c r="CD800" i="1"/>
  <c r="BX793" i="1"/>
  <c r="BL806" i="1"/>
  <c r="BT793" i="1"/>
  <c r="BL792" i="1"/>
  <c r="BP793" i="1"/>
  <c r="BT791" i="1"/>
  <c r="CH804" i="1"/>
  <c r="CH788" i="1"/>
  <c r="CG775" i="1"/>
  <c r="CG771" i="1"/>
  <c r="CG767" i="1"/>
  <c r="CG763" i="1"/>
  <c r="CG759" i="1"/>
  <c r="CG755" i="1"/>
  <c r="CC775" i="1"/>
  <c r="CC771" i="1"/>
  <c r="CC767" i="1"/>
  <c r="CC763" i="1"/>
  <c r="CC759" i="1"/>
  <c r="CC755" i="1"/>
  <c r="BY773" i="1"/>
  <c r="BY768" i="1"/>
  <c r="BY770" i="1"/>
  <c r="BY763" i="1"/>
  <c r="BY759" i="1"/>
  <c r="BY755" i="1"/>
  <c r="BU772" i="1"/>
  <c r="BU770" i="1"/>
  <c r="BU773" i="1"/>
  <c r="BU763" i="1"/>
  <c r="BU759" i="1"/>
  <c r="BU755" i="1"/>
  <c r="BQ776" i="1"/>
  <c r="BQ772" i="1"/>
  <c r="BQ768" i="1"/>
  <c r="BQ764" i="1"/>
  <c r="BQ760" i="1"/>
  <c r="BQ756" i="1"/>
  <c r="BM776" i="1"/>
  <c r="BM767" i="1"/>
  <c r="BM771" i="1"/>
  <c r="BM763" i="1"/>
  <c r="BM760" i="1"/>
  <c r="BM756" i="1"/>
  <c r="CH777" i="1"/>
  <c r="BR777" i="1"/>
  <c r="BJ777" i="1"/>
  <c r="AV756" i="1"/>
  <c r="CG774" i="1"/>
  <c r="CG770" i="1"/>
  <c r="CG766" i="1"/>
  <c r="CG762" i="1"/>
  <c r="CG758" i="1"/>
  <c r="CG754" i="1"/>
  <c r="CC774" i="1"/>
  <c r="CC770" i="1"/>
  <c r="CC766" i="1"/>
  <c r="CC762" i="1"/>
  <c r="CC758" i="1"/>
  <c r="CC754" i="1"/>
  <c r="BY772" i="1"/>
  <c r="BY767" i="1"/>
  <c r="BY764" i="1"/>
  <c r="BY762" i="1"/>
  <c r="BY758" i="1"/>
  <c r="BY754" i="1"/>
  <c r="BU767" i="1"/>
  <c r="BU769" i="1"/>
  <c r="BU765" i="1"/>
  <c r="BU762" i="1"/>
  <c r="BU758" i="1"/>
  <c r="BU754" i="1"/>
  <c r="BU757" i="1"/>
  <c r="BU761" i="1"/>
  <c r="BU766" i="1"/>
  <c r="BU768" i="1"/>
  <c r="BU775" i="1"/>
  <c r="BU777" i="1"/>
  <c r="BQ775" i="1"/>
  <c r="BQ771" i="1"/>
  <c r="BQ767" i="1"/>
  <c r="BQ763" i="1"/>
  <c r="BQ759" i="1"/>
  <c r="BQ755" i="1"/>
  <c r="BQ758" i="1"/>
  <c r="BQ762" i="1"/>
  <c r="BQ766" i="1"/>
  <c r="BQ770" i="1"/>
  <c r="BQ774" i="1"/>
  <c r="BQ777" i="1"/>
  <c r="BM769" i="1"/>
  <c r="BM775" i="1"/>
  <c r="BM765" i="1"/>
  <c r="BM764" i="1"/>
  <c r="BM759" i="1"/>
  <c r="BM755" i="1"/>
  <c r="BM758" i="1"/>
  <c r="BM762" i="1"/>
  <c r="BM768" i="1"/>
  <c r="BM770" i="1"/>
  <c r="BM774" i="1"/>
  <c r="BM777" i="1"/>
  <c r="AC777" i="1"/>
  <c r="CK761" i="1"/>
  <c r="AP764" i="1"/>
  <c r="AQ764" i="1"/>
  <c r="AJ756" i="1"/>
  <c r="BF761" i="1"/>
  <c r="BG753" i="1"/>
  <c r="CG773" i="1"/>
  <c r="CG769" i="1"/>
  <c r="CG765" i="1"/>
  <c r="CG761" i="1"/>
  <c r="CG757" i="1"/>
  <c r="CC773" i="1"/>
  <c r="CC769" i="1"/>
  <c r="CC765" i="1"/>
  <c r="CC761" i="1"/>
  <c r="CC757" i="1"/>
  <c r="BY776" i="1"/>
  <c r="BY766" i="1"/>
  <c r="BY769" i="1"/>
  <c r="BY761" i="1"/>
  <c r="BY757" i="1"/>
  <c r="BY777" i="1"/>
  <c r="BF754" i="1"/>
  <c r="BM732" i="1"/>
  <c r="BQ728" i="1"/>
  <c r="BQ732" i="1"/>
  <c r="BY733" i="1"/>
  <c r="CC728" i="1"/>
  <c r="CC742" i="1"/>
  <c r="BV746" i="1"/>
  <c r="CI743" i="1"/>
  <c r="CI727" i="1"/>
  <c r="CF743" i="1"/>
  <c r="CF739" i="1"/>
  <c r="CF735" i="1"/>
  <c r="CF730" i="1"/>
  <c r="CF725" i="1"/>
  <c r="CF728" i="1"/>
  <c r="CH746" i="1"/>
  <c r="CC736" i="1"/>
  <c r="CC741" i="1"/>
  <c r="CC730" i="1"/>
  <c r="CC725" i="1"/>
  <c r="BY737" i="1"/>
  <c r="BY742" i="1"/>
  <c r="BY732" i="1"/>
  <c r="BY727" i="1"/>
  <c r="BY722" i="1"/>
  <c r="BU725" i="1"/>
  <c r="BQ737" i="1"/>
  <c r="BQ742" i="1"/>
  <c r="BQ730" i="1"/>
  <c r="BQ725" i="1"/>
  <c r="BM738" i="1"/>
  <c r="BM743" i="1"/>
  <c r="BM736" i="1"/>
  <c r="BM727" i="1"/>
  <c r="BM722" i="1"/>
  <c r="BB725" i="1"/>
  <c r="BG732" i="1"/>
  <c r="AK733" i="1"/>
  <c r="BD725" i="1"/>
  <c r="AN725" i="1"/>
  <c r="AY733" i="1"/>
  <c r="BM741" i="1"/>
  <c r="BQ733" i="1"/>
  <c r="BQ746" i="1"/>
  <c r="BU728" i="1"/>
  <c r="BY738" i="1"/>
  <c r="CC732" i="1"/>
  <c r="CI739" i="1"/>
  <c r="CI723" i="1"/>
  <c r="CF742" i="1"/>
  <c r="CF738" i="1"/>
  <c r="CF734" i="1"/>
  <c r="CF729" i="1"/>
  <c r="CF722" i="1"/>
  <c r="CF724" i="1"/>
  <c r="CC739" i="1"/>
  <c r="CC745" i="1"/>
  <c r="CC737" i="1"/>
  <c r="CC729" i="1"/>
  <c r="CC723" i="1"/>
  <c r="BY745" i="1"/>
  <c r="BY740" i="1"/>
  <c r="BY731" i="1"/>
  <c r="BY726" i="1"/>
  <c r="BU738" i="1"/>
  <c r="BQ734" i="1"/>
  <c r="BQ745" i="1"/>
  <c r="BQ740" i="1"/>
  <c r="BQ729" i="1"/>
  <c r="BQ723" i="1"/>
  <c r="BM734" i="1"/>
  <c r="BM735" i="1"/>
  <c r="BM731" i="1"/>
  <c r="BM726" i="1"/>
  <c r="BA733" i="1"/>
  <c r="AF725" i="1"/>
  <c r="BE725" i="1"/>
  <c r="BM745" i="1"/>
  <c r="BQ736" i="1"/>
  <c r="BU733" i="1"/>
  <c r="BY743" i="1"/>
  <c r="CC735" i="1"/>
  <c r="CI735" i="1"/>
  <c r="CF745" i="1"/>
  <c r="CF741" i="1"/>
  <c r="CF737" i="1"/>
  <c r="CF732" i="1"/>
  <c r="CF727" i="1"/>
  <c r="CC740" i="1"/>
  <c r="CC744" i="1"/>
  <c r="CC733" i="1"/>
  <c r="CC727" i="1"/>
  <c r="CC722" i="1"/>
  <c r="BY744" i="1"/>
  <c r="BY736" i="1"/>
  <c r="BY730" i="1"/>
  <c r="BY725" i="1"/>
  <c r="BU741" i="1"/>
  <c r="BQ741" i="1"/>
  <c r="BQ744" i="1"/>
  <c r="BQ738" i="1"/>
  <c r="BQ727" i="1"/>
  <c r="BQ722" i="1"/>
  <c r="BM733" i="1"/>
  <c r="BM739" i="1"/>
  <c r="BM730" i="1"/>
  <c r="BM725" i="1"/>
  <c r="BM746" i="1"/>
  <c r="AT725" i="1"/>
  <c r="AS725" i="1"/>
  <c r="AU733" i="1"/>
  <c r="BF722" i="1"/>
  <c r="AW725" i="1"/>
  <c r="AX733" i="1"/>
  <c r="AV733" i="1"/>
  <c r="CJ704" i="1"/>
  <c r="CJ694" i="1"/>
  <c r="CJ703" i="1"/>
  <c r="CJ711" i="1"/>
  <c r="CF701" i="1"/>
  <c r="CF691" i="1"/>
  <c r="CF702" i="1"/>
  <c r="CB712" i="1"/>
  <c r="CB692" i="1"/>
  <c r="CB695" i="1"/>
  <c r="CB709" i="1"/>
  <c r="BX707" i="1"/>
  <c r="BX701" i="1"/>
  <c r="BX709" i="1"/>
  <c r="BX697" i="1"/>
  <c r="BT710" i="1"/>
  <c r="BT705" i="1"/>
  <c r="BT697" i="1"/>
  <c r="BT693" i="1"/>
  <c r="BP709" i="1"/>
  <c r="BP704" i="1"/>
  <c r="BP696" i="1"/>
  <c r="BL707" i="1"/>
  <c r="BL714" i="1"/>
  <c r="BL696" i="1"/>
  <c r="BL709" i="1"/>
  <c r="CF708" i="1"/>
  <c r="CF706" i="1"/>
  <c r="BP713" i="1"/>
  <c r="BP698" i="1"/>
  <c r="BP697" i="1"/>
  <c r="CB703" i="1"/>
  <c r="CB702" i="1"/>
  <c r="BX714" i="1"/>
  <c r="BX708" i="1"/>
  <c r="BX691" i="1"/>
  <c r="BX715" i="1"/>
  <c r="BT691" i="1"/>
  <c r="BT702" i="1"/>
  <c r="BL701" i="1"/>
  <c r="BL699" i="1"/>
  <c r="AH702" i="1"/>
  <c r="AO694" i="1"/>
  <c r="AT702" i="1"/>
  <c r="BA702" i="1"/>
  <c r="BC694" i="1"/>
  <c r="CF698" i="1"/>
  <c r="CF713" i="1"/>
  <c r="CF697" i="1"/>
  <c r="CF694" i="1"/>
  <c r="CB704" i="1"/>
  <c r="CB711" i="1"/>
  <c r="CB714" i="1"/>
  <c r="CB698" i="1"/>
  <c r="BX706" i="1"/>
  <c r="BX699" i="1"/>
  <c r="BX712" i="1"/>
  <c r="BX694" i="1"/>
  <c r="BT709" i="1"/>
  <c r="BT703" i="1"/>
  <c r="BT695" i="1"/>
  <c r="BP714" i="1"/>
  <c r="BP708" i="1"/>
  <c r="BP703" i="1"/>
  <c r="BP695" i="1"/>
  <c r="BL708" i="1"/>
  <c r="BL703" i="1"/>
  <c r="BL697" i="1"/>
  <c r="BL698" i="1"/>
  <c r="CF705" i="1"/>
  <c r="CF700" i="1"/>
  <c r="BP694" i="1"/>
  <c r="BP699" i="1"/>
  <c r="CB708" i="1"/>
  <c r="CB694" i="1"/>
  <c r="BX713" i="1"/>
  <c r="BX704" i="1"/>
  <c r="BT713" i="1"/>
  <c r="BT711" i="1"/>
  <c r="BT698" i="1"/>
  <c r="BL706" i="1"/>
  <c r="BL695" i="1"/>
  <c r="BG699" i="1"/>
  <c r="AP702" i="1"/>
  <c r="BG692" i="1"/>
  <c r="AJ702" i="1"/>
  <c r="AX694" i="1"/>
  <c r="BF693" i="1"/>
  <c r="BG693" i="1"/>
  <c r="AW694" i="1"/>
  <c r="BF701" i="1"/>
  <c r="AW702" i="1"/>
  <c r="BE702" i="1"/>
  <c r="AU702" i="1"/>
  <c r="CF707" i="1"/>
  <c r="CF709" i="1"/>
  <c r="CF714" i="1"/>
  <c r="CF695" i="1"/>
  <c r="CB705" i="1"/>
  <c r="CB710" i="1"/>
  <c r="CB707" i="1"/>
  <c r="CB691" i="1"/>
  <c r="BX705" i="1"/>
  <c r="BX693" i="1"/>
  <c r="BX692" i="1"/>
  <c r="BT714" i="1"/>
  <c r="BT707" i="1"/>
  <c r="BT701" i="1"/>
  <c r="BT694" i="1"/>
  <c r="BP712" i="1"/>
  <c r="BP707" i="1"/>
  <c r="BP702" i="1"/>
  <c r="BP693" i="1"/>
  <c r="BL702" i="1"/>
  <c r="BL704" i="1"/>
  <c r="BL711" i="1"/>
  <c r="BL691" i="1"/>
  <c r="CF711" i="1"/>
  <c r="BP711" i="1"/>
  <c r="CB706" i="1"/>
  <c r="BX696" i="1"/>
  <c r="BT708" i="1"/>
  <c r="BL713" i="1"/>
  <c r="BL705" i="1"/>
  <c r="AC61" i="8"/>
  <c r="CG683" i="1"/>
  <c r="CG679" i="1"/>
  <c r="CG675" i="1"/>
  <c r="CG671" i="1"/>
  <c r="CG667" i="1"/>
  <c r="CG662" i="1"/>
  <c r="CG663" i="1"/>
  <c r="CG665" i="1"/>
  <c r="CG666" i="1"/>
  <c r="CG669" i="1"/>
  <c r="CG670" i="1"/>
  <c r="CG673" i="1"/>
  <c r="CG674" i="1"/>
  <c r="CG677" i="1"/>
  <c r="CG678" i="1"/>
  <c r="CG681" i="1"/>
  <c r="CG682" i="1"/>
  <c r="CG684" i="1"/>
  <c r="BV676" i="1"/>
  <c r="BV660" i="1"/>
  <c r="CD683" i="1"/>
  <c r="CD679" i="1"/>
  <c r="CD675" i="1"/>
  <c r="CD671" i="1"/>
  <c r="CD667" i="1"/>
  <c r="CD663" i="1"/>
  <c r="BZ673" i="1"/>
  <c r="BZ681" i="1"/>
  <c r="BZ677" i="1"/>
  <c r="BZ671" i="1"/>
  <c r="BZ667" i="1"/>
  <c r="BZ663" i="1"/>
  <c r="BN682" i="1"/>
  <c r="BN674" i="1"/>
  <c r="BN666" i="1"/>
  <c r="BJ683" i="1"/>
  <c r="BJ675" i="1"/>
  <c r="BJ667" i="1"/>
  <c r="BR683" i="1"/>
  <c r="BR679" i="1"/>
  <c r="BR675" i="1"/>
  <c r="BR671" i="1"/>
  <c r="BR667" i="1"/>
  <c r="BR663" i="1"/>
  <c r="AJ671" i="1"/>
  <c r="AP663" i="1"/>
  <c r="BB663" i="1"/>
  <c r="AK671" i="1"/>
  <c r="BC671" i="1"/>
  <c r="BV672" i="1"/>
  <c r="CD682" i="1"/>
  <c r="CD678" i="1"/>
  <c r="CD674" i="1"/>
  <c r="CD670" i="1"/>
  <c r="CD666" i="1"/>
  <c r="CD662" i="1"/>
  <c r="CD665" i="1"/>
  <c r="CD669" i="1"/>
  <c r="CD673" i="1"/>
  <c r="CD677" i="1"/>
  <c r="CD681" i="1"/>
  <c r="CD684" i="1"/>
  <c r="BZ683" i="1"/>
  <c r="BZ680" i="1"/>
  <c r="BZ676" i="1"/>
  <c r="BZ670" i="1"/>
  <c r="BZ666" i="1"/>
  <c r="BZ662" i="1"/>
  <c r="BZ665" i="1"/>
  <c r="BZ669" i="1"/>
  <c r="BZ674" i="1"/>
  <c r="BZ675" i="1"/>
  <c r="BZ679" i="1"/>
  <c r="BZ684" i="1"/>
  <c r="BN681" i="1"/>
  <c r="BN673" i="1"/>
  <c r="BN665" i="1"/>
  <c r="BJ682" i="1"/>
  <c r="BJ674" i="1"/>
  <c r="BJ666" i="1"/>
  <c r="BR682" i="1"/>
  <c r="BR678" i="1"/>
  <c r="BR674" i="1"/>
  <c r="BR670" i="1"/>
  <c r="BR666" i="1"/>
  <c r="BR662" i="1"/>
  <c r="BV668" i="1"/>
  <c r="BN678" i="1"/>
  <c r="BN670" i="1"/>
  <c r="BJ679" i="1"/>
  <c r="BJ671" i="1"/>
  <c r="BR681" i="1"/>
  <c r="BR677" i="1"/>
  <c r="BR673" i="1"/>
  <c r="BR669" i="1"/>
  <c r="BR665" i="1"/>
  <c r="AK663" i="1"/>
  <c r="AL663" i="1"/>
  <c r="AP671" i="1"/>
  <c r="AQ671" i="1"/>
  <c r="AW671" i="1"/>
  <c r="AJ663" i="1"/>
  <c r="CK650" i="1"/>
  <c r="AR632" i="1"/>
  <c r="CI653" i="1"/>
  <c r="CA653" i="1"/>
  <c r="BF630" i="1"/>
  <c r="BG630" i="1"/>
  <c r="AF632" i="1"/>
  <c r="BA632" i="1"/>
  <c r="AN632" i="1"/>
  <c r="AS640" i="1"/>
  <c r="AX640" i="1"/>
  <c r="BB640" i="1"/>
  <c r="BG638" i="1"/>
  <c r="AV640" i="1"/>
  <c r="CK635" i="1"/>
  <c r="CK642" i="1"/>
  <c r="BM653" i="1"/>
  <c r="BW653" i="1"/>
  <c r="CK646" i="1"/>
  <c r="CK634" i="1"/>
  <c r="CK630" i="1"/>
  <c r="BG639" i="1"/>
  <c r="BF639" i="1"/>
  <c r="AS632" i="1"/>
  <c r="AT632" i="1"/>
  <c r="BE632" i="1"/>
  <c r="BF637" i="1"/>
  <c r="AP640" i="1"/>
  <c r="AT640" i="1"/>
  <c r="CK638" i="1"/>
  <c r="CK649" i="1"/>
  <c r="BK653" i="1"/>
  <c r="AU640" i="1"/>
  <c r="BB632" i="1"/>
  <c r="AJ601" i="1"/>
  <c r="BK621" i="1"/>
  <c r="CA603" i="1"/>
  <c r="CI606" i="1"/>
  <c r="BO598" i="1"/>
  <c r="BO622" i="1"/>
  <c r="BW602" i="1"/>
  <c r="BW620" i="1"/>
  <c r="CE614" i="1"/>
  <c r="CI615" i="1"/>
  <c r="CI605" i="1"/>
  <c r="CI603" i="1"/>
  <c r="CE603" i="1"/>
  <c r="CE608" i="1"/>
  <c r="CA604" i="1"/>
  <c r="CA601" i="1"/>
  <c r="BW618" i="1"/>
  <c r="BW606" i="1"/>
  <c r="BW622" i="1"/>
  <c r="BS610" i="1"/>
  <c r="BS600" i="1"/>
  <c r="BO621" i="1"/>
  <c r="BO603" i="1"/>
  <c r="BK601" i="1"/>
  <c r="BK615" i="1"/>
  <c r="BK600" i="1"/>
  <c r="CE621" i="1"/>
  <c r="CE617" i="1"/>
  <c r="CE611" i="1"/>
  <c r="CE604" i="1"/>
  <c r="BW614" i="1"/>
  <c r="BW604" i="1"/>
  <c r="BW603" i="1"/>
  <c r="BO618" i="1"/>
  <c r="BO615" i="1"/>
  <c r="BO611" i="1"/>
  <c r="BO600" i="1"/>
  <c r="BL622" i="1"/>
  <c r="CI614" i="1"/>
  <c r="CI610" i="1"/>
  <c r="CA611" i="1"/>
  <c r="CA605" i="1"/>
  <c r="CA600" i="1"/>
  <c r="BS614" i="1"/>
  <c r="BS612" i="1"/>
  <c r="BK617" i="1"/>
  <c r="BK613" i="1"/>
  <c r="BK607" i="1"/>
  <c r="BF607" i="1"/>
  <c r="BC609" i="1"/>
  <c r="AH609" i="1"/>
  <c r="AZ601" i="1"/>
  <c r="AL609" i="1"/>
  <c r="AQ609" i="1"/>
  <c r="AJ609" i="1"/>
  <c r="BK603" i="1"/>
  <c r="BS602" i="1"/>
  <c r="CA610" i="1"/>
  <c r="CI599" i="1"/>
  <c r="BO619" i="1"/>
  <c r="BW611" i="1"/>
  <c r="CE605" i="1"/>
  <c r="CI616" i="1"/>
  <c r="CI619" i="1"/>
  <c r="CI600" i="1"/>
  <c r="CE613" i="1"/>
  <c r="CA615" i="1"/>
  <c r="CA613" i="1"/>
  <c r="CA598" i="1"/>
  <c r="BW613" i="1"/>
  <c r="BS615" i="1"/>
  <c r="BS605" i="1"/>
  <c r="BS607" i="1"/>
  <c r="BO612" i="1"/>
  <c r="BO608" i="1"/>
  <c r="BK608" i="1"/>
  <c r="BK616" i="1"/>
  <c r="CE612" i="1"/>
  <c r="CE610" i="1"/>
  <c r="CE607" i="1"/>
  <c r="CE600" i="1"/>
  <c r="BW617" i="1"/>
  <c r="BW608" i="1"/>
  <c r="BW599" i="1"/>
  <c r="BO616" i="1"/>
  <c r="BO610" i="1"/>
  <c r="BO609" i="1"/>
  <c r="CI611" i="1"/>
  <c r="CI602" i="1"/>
  <c r="CA621" i="1"/>
  <c r="CA609" i="1"/>
  <c r="CA599" i="1"/>
  <c r="BS611" i="1"/>
  <c r="BS606" i="1"/>
  <c r="BK611" i="1"/>
  <c r="BK605" i="1"/>
  <c r="AW601" i="1"/>
  <c r="BB601" i="1"/>
  <c r="AM601" i="1"/>
  <c r="AF609" i="1"/>
  <c r="BB609" i="1"/>
  <c r="BK612" i="1"/>
  <c r="BS613" i="1"/>
  <c r="CA616" i="1"/>
  <c r="CI613" i="1"/>
  <c r="BO599" i="1"/>
  <c r="BW609" i="1"/>
  <c r="CE602" i="1"/>
  <c r="CI620" i="1"/>
  <c r="CI618" i="1"/>
  <c r="CI609" i="1"/>
  <c r="CE598" i="1"/>
  <c r="CA614" i="1"/>
  <c r="CA619" i="1"/>
  <c r="CA607" i="1"/>
  <c r="BW621" i="1"/>
  <c r="BS616" i="1"/>
  <c r="BS619" i="1"/>
  <c r="BS604" i="1"/>
  <c r="BO617" i="1"/>
  <c r="BK619" i="1"/>
  <c r="BK599" i="1"/>
  <c r="BK598" i="1"/>
  <c r="BK622" i="1"/>
  <c r="CE616" i="1"/>
  <c r="CE606" i="1"/>
  <c r="BW610" i="1"/>
  <c r="BW615" i="1"/>
  <c r="BW600" i="1"/>
  <c r="BO602" i="1"/>
  <c r="BO607" i="1"/>
  <c r="CI617" i="1"/>
  <c r="CI607" i="1"/>
  <c r="CA618" i="1"/>
  <c r="BS608" i="1"/>
  <c r="BS620" i="1"/>
  <c r="BK620" i="1"/>
  <c r="AO601" i="1"/>
  <c r="AU609" i="1"/>
  <c r="AY601" i="1"/>
  <c r="AR601" i="1"/>
  <c r="AI601" i="1"/>
  <c r="BX588" i="1"/>
  <c r="CF572" i="1"/>
  <c r="BB578" i="1"/>
  <c r="AW570" i="1"/>
  <c r="AK570" i="1"/>
  <c r="AK578" i="1"/>
  <c r="AV578" i="1"/>
  <c r="BE578" i="1"/>
  <c r="AG578" i="1"/>
  <c r="CB581" i="1"/>
  <c r="BT574" i="1"/>
  <c r="CB579" i="1"/>
  <c r="BX571" i="1"/>
  <c r="BL588" i="1"/>
  <c r="CF579" i="1"/>
  <c r="CB588" i="1"/>
  <c r="BX572" i="1"/>
  <c r="BP581" i="1"/>
  <c r="BL590" i="1"/>
  <c r="CI591" i="1"/>
  <c r="BS591" i="1"/>
  <c r="BK591" i="1"/>
  <c r="BY579" i="1"/>
  <c r="BY584" i="1"/>
  <c r="BY585" i="1"/>
  <c r="BY577" i="1"/>
  <c r="BY572" i="1"/>
  <c r="BY568" i="1"/>
  <c r="BQ585" i="1"/>
  <c r="BQ588" i="1"/>
  <c r="BQ580" i="1"/>
  <c r="BQ578" i="1"/>
  <c r="BQ572" i="1"/>
  <c r="BQ568" i="1"/>
  <c r="CB571" i="1"/>
  <c r="BP587" i="1"/>
  <c r="CG590" i="1"/>
  <c r="CG582" i="1"/>
  <c r="CG579" i="1"/>
  <c r="CG578" i="1"/>
  <c r="CG571" i="1"/>
  <c r="CG567" i="1"/>
  <c r="CC584" i="1"/>
  <c r="CC583" i="1"/>
  <c r="CC587" i="1"/>
  <c r="CC577" i="1"/>
  <c r="CC571" i="1"/>
  <c r="CC567" i="1"/>
  <c r="BU590" i="1"/>
  <c r="BU579" i="1"/>
  <c r="BU584" i="1"/>
  <c r="BU575" i="1"/>
  <c r="BU571" i="1"/>
  <c r="BU567" i="1"/>
  <c r="BM580" i="1"/>
  <c r="BM576" i="1"/>
  <c r="BM583" i="1"/>
  <c r="BM575" i="1"/>
  <c r="BM571" i="1"/>
  <c r="BM567" i="1"/>
  <c r="BT588" i="1"/>
  <c r="BL580" i="1"/>
  <c r="BA570" i="1"/>
  <c r="BL579" i="1"/>
  <c r="CF590" i="1"/>
  <c r="CB572" i="1"/>
  <c r="BT579" i="1"/>
  <c r="BP588" i="1"/>
  <c r="BL574" i="1"/>
  <c r="BY589" i="1"/>
  <c r="BY580" i="1"/>
  <c r="BY581" i="1"/>
  <c r="BY576" i="1"/>
  <c r="BY571" i="1"/>
  <c r="BQ581" i="1"/>
  <c r="BQ587" i="1"/>
  <c r="BQ583" i="1"/>
  <c r="BQ575" i="1"/>
  <c r="BQ571" i="1"/>
  <c r="BX587" i="1"/>
  <c r="BP579" i="1"/>
  <c r="CG584" i="1"/>
  <c r="CG588" i="1"/>
  <c r="CG589" i="1"/>
  <c r="CG577" i="1"/>
  <c r="CG574" i="1"/>
  <c r="CC590" i="1"/>
  <c r="CC580" i="1"/>
  <c r="CC579" i="1"/>
  <c r="CC582" i="1"/>
  <c r="CC574" i="1"/>
  <c r="BU588" i="1"/>
  <c r="BU586" i="1"/>
  <c r="BU589" i="1"/>
  <c r="BU580" i="1"/>
  <c r="BU574" i="1"/>
  <c r="BM586" i="1"/>
  <c r="BM589" i="1"/>
  <c r="BM585" i="1"/>
  <c r="BM582" i="1"/>
  <c r="BM574" i="1"/>
  <c r="CF588" i="1"/>
  <c r="BT580" i="1"/>
  <c r="BL572" i="1"/>
  <c r="AY578" i="1"/>
  <c r="AV570" i="1"/>
  <c r="BF577" i="1"/>
  <c r="AP570" i="1"/>
  <c r="BB570" i="1"/>
  <c r="AS570" i="1"/>
  <c r="CI560" i="1"/>
  <c r="BS560" i="1"/>
  <c r="BO559" i="1"/>
  <c r="BO544" i="1"/>
  <c r="BO546" i="1"/>
  <c r="BO555" i="1"/>
  <c r="BO551" i="1"/>
  <c r="BO547" i="1"/>
  <c r="BK539" i="1"/>
  <c r="BK547" i="1"/>
  <c r="BK545" i="1"/>
  <c r="BK555" i="1"/>
  <c r="BK551" i="1"/>
  <c r="BK546" i="1"/>
  <c r="CH555" i="1"/>
  <c r="CH547" i="1"/>
  <c r="CH554" i="1"/>
  <c r="CH544" i="1"/>
  <c r="CH540" i="1"/>
  <c r="CH536" i="1"/>
  <c r="CD556" i="1"/>
  <c r="CD559" i="1"/>
  <c r="CD549" i="1"/>
  <c r="CD544" i="1"/>
  <c r="CD540" i="1"/>
  <c r="CD536" i="1"/>
  <c r="CD560" i="1"/>
  <c r="BZ546" i="1"/>
  <c r="BV549" i="1"/>
  <c r="BV556" i="1"/>
  <c r="BV557" i="1"/>
  <c r="BV546" i="1"/>
  <c r="BV542" i="1"/>
  <c r="BV538" i="1"/>
  <c r="BR552" i="1"/>
  <c r="BR549" i="1"/>
  <c r="BR557" i="1"/>
  <c r="BR546" i="1"/>
  <c r="BR542" i="1"/>
  <c r="BR538" i="1"/>
  <c r="AO539" i="1"/>
  <c r="AF547" i="1"/>
  <c r="BO558" i="1"/>
  <c r="BO545" i="1"/>
  <c r="BO542" i="1"/>
  <c r="BO554" i="1"/>
  <c r="BO550" i="1"/>
  <c r="BO543" i="1"/>
  <c r="BK559" i="1"/>
  <c r="BK544" i="1"/>
  <c r="BK541" i="1"/>
  <c r="BK554" i="1"/>
  <c r="BK550" i="1"/>
  <c r="BK542" i="1"/>
  <c r="CH556" i="1"/>
  <c r="CH551" i="1"/>
  <c r="CH559" i="1"/>
  <c r="CH550" i="1"/>
  <c r="CH543" i="1"/>
  <c r="CH539" i="1"/>
  <c r="CD555" i="1"/>
  <c r="CD552" i="1"/>
  <c r="CD558" i="1"/>
  <c r="CD547" i="1"/>
  <c r="CD543" i="1"/>
  <c r="CD539" i="1"/>
  <c r="BZ550" i="1"/>
  <c r="BZ542" i="1"/>
  <c r="BV548" i="1"/>
  <c r="BV552" i="1"/>
  <c r="BV555" i="1"/>
  <c r="BV545" i="1"/>
  <c r="BV541" i="1"/>
  <c r="BV537" i="1"/>
  <c r="BR548" i="1"/>
  <c r="BR555" i="1"/>
  <c r="BR554" i="1"/>
  <c r="BR545" i="1"/>
  <c r="BR541" i="1"/>
  <c r="BR537" i="1"/>
  <c r="BN560" i="1"/>
  <c r="AW547" i="1"/>
  <c r="BE539" i="1"/>
  <c r="BC547" i="1"/>
  <c r="BO557" i="1"/>
  <c r="BO541" i="1"/>
  <c r="BO538" i="1"/>
  <c r="BO553" i="1"/>
  <c r="BO549" i="1"/>
  <c r="BK558" i="1"/>
  <c r="BK540" i="1"/>
  <c r="BK537" i="1"/>
  <c r="BK553" i="1"/>
  <c r="BK549" i="1"/>
  <c r="CH552" i="1"/>
  <c r="CH553" i="1"/>
  <c r="CH558" i="1"/>
  <c r="CH546" i="1"/>
  <c r="CH542" i="1"/>
  <c r="CD551" i="1"/>
  <c r="CD548" i="1"/>
  <c r="CD557" i="1"/>
  <c r="CD546" i="1"/>
  <c r="CD542" i="1"/>
  <c r="BZ553" i="1"/>
  <c r="BZ538" i="1"/>
  <c r="BV554" i="1"/>
  <c r="BV559" i="1"/>
  <c r="BV551" i="1"/>
  <c r="BV544" i="1"/>
  <c r="BV540" i="1"/>
  <c r="BR551" i="1"/>
  <c r="BR559" i="1"/>
  <c r="BR550" i="1"/>
  <c r="BR544" i="1"/>
  <c r="BR540" i="1"/>
  <c r="AK547" i="1"/>
  <c r="BA547" i="1"/>
  <c r="AW539" i="1"/>
  <c r="BK519" i="1"/>
  <c r="BK509" i="1"/>
  <c r="CF529" i="1"/>
  <c r="CH513" i="1"/>
  <c r="CD527" i="1"/>
  <c r="CD523" i="1"/>
  <c r="CD519" i="1"/>
  <c r="CD515" i="1"/>
  <c r="CD511" i="1"/>
  <c r="CD507" i="1"/>
  <c r="BZ527" i="1"/>
  <c r="BZ523" i="1"/>
  <c r="BZ519" i="1"/>
  <c r="BZ515" i="1"/>
  <c r="BZ511" i="1"/>
  <c r="BZ507" i="1"/>
  <c r="BV527" i="1"/>
  <c r="BV523" i="1"/>
  <c r="BV519" i="1"/>
  <c r="BV515" i="1"/>
  <c r="BV511" i="1"/>
  <c r="BV507" i="1"/>
  <c r="BR521" i="1"/>
  <c r="BR505" i="1"/>
  <c r="BS529" i="1"/>
  <c r="BG514" i="1"/>
  <c r="BK515" i="1"/>
  <c r="CH525" i="1"/>
  <c r="CH509" i="1"/>
  <c r="CD526" i="1"/>
  <c r="CD522" i="1"/>
  <c r="CD518" i="1"/>
  <c r="CD514" i="1"/>
  <c r="CD510" i="1"/>
  <c r="CD506" i="1"/>
  <c r="CD529" i="1"/>
  <c r="BZ526" i="1"/>
  <c r="BZ522" i="1"/>
  <c r="BZ518" i="1"/>
  <c r="BZ514" i="1"/>
  <c r="BZ510" i="1"/>
  <c r="BZ506" i="1"/>
  <c r="BZ529" i="1"/>
  <c r="BV526" i="1"/>
  <c r="BV522" i="1"/>
  <c r="BV518" i="1"/>
  <c r="BV514" i="1"/>
  <c r="BV510" i="1"/>
  <c r="BV506" i="1"/>
  <c r="BR517" i="1"/>
  <c r="AH516" i="1"/>
  <c r="AX516" i="1"/>
  <c r="AO508" i="1"/>
  <c r="AV516" i="1"/>
  <c r="BK518" i="1"/>
  <c r="BP529" i="1"/>
  <c r="CH521" i="1"/>
  <c r="CH505" i="1"/>
  <c r="CD525" i="1"/>
  <c r="CD521" i="1"/>
  <c r="CD517" i="1"/>
  <c r="CD513" i="1"/>
  <c r="CD509" i="1"/>
  <c r="BZ525" i="1"/>
  <c r="BZ521" i="1"/>
  <c r="BZ517" i="1"/>
  <c r="BZ513" i="1"/>
  <c r="BZ509" i="1"/>
  <c r="BV525" i="1"/>
  <c r="BV521" i="1"/>
  <c r="BV517" i="1"/>
  <c r="BV513" i="1"/>
  <c r="BV509" i="1"/>
  <c r="BR513" i="1"/>
  <c r="AZ508" i="1"/>
  <c r="BG506" i="1"/>
  <c r="AG516" i="1"/>
  <c r="AL516" i="1"/>
  <c r="BB516" i="1"/>
  <c r="AF516" i="1"/>
  <c r="CF498" i="1"/>
  <c r="CG490" i="1"/>
  <c r="CG475" i="1"/>
  <c r="CC494" i="1"/>
  <c r="CC490" i="1"/>
  <c r="CC486" i="1"/>
  <c r="CC482" i="1"/>
  <c r="CC478" i="1"/>
  <c r="CC474" i="1"/>
  <c r="BY494" i="1"/>
  <c r="BY490" i="1"/>
  <c r="BY486" i="1"/>
  <c r="BY482" i="1"/>
  <c r="BY478" i="1"/>
  <c r="BY474" i="1"/>
  <c r="BU493" i="1"/>
  <c r="BU490" i="1"/>
  <c r="BU486" i="1"/>
  <c r="BU482" i="1"/>
  <c r="BU478" i="1"/>
  <c r="BU474" i="1"/>
  <c r="BQ485" i="1"/>
  <c r="BM495" i="1"/>
  <c r="BM479" i="1"/>
  <c r="AV485" i="1"/>
  <c r="CG486" i="1"/>
  <c r="CC497" i="1"/>
  <c r="CC492" i="1"/>
  <c r="CC489" i="1"/>
  <c r="CC485" i="1"/>
  <c r="CC481" i="1"/>
  <c r="CC477" i="1"/>
  <c r="BY497" i="1"/>
  <c r="BY493" i="1"/>
  <c r="BY489" i="1"/>
  <c r="BY485" i="1"/>
  <c r="BY481" i="1"/>
  <c r="BY477" i="1"/>
  <c r="BU497" i="1"/>
  <c r="BU494" i="1"/>
  <c r="BU489" i="1"/>
  <c r="BU485" i="1"/>
  <c r="BU481" i="1"/>
  <c r="BU477" i="1"/>
  <c r="BQ497" i="1"/>
  <c r="BQ481" i="1"/>
  <c r="BM491" i="1"/>
  <c r="BM475" i="1"/>
  <c r="AT477" i="1"/>
  <c r="AJ477" i="1"/>
  <c r="AZ477" i="1"/>
  <c r="BC485" i="1"/>
  <c r="AO477" i="1"/>
  <c r="CG482" i="1"/>
  <c r="CC496" i="1"/>
  <c r="CC493" i="1"/>
  <c r="CC488" i="1"/>
  <c r="CC484" i="1"/>
  <c r="CC480" i="1"/>
  <c r="BY496" i="1"/>
  <c r="BY492" i="1"/>
  <c r="BY488" i="1"/>
  <c r="BY484" i="1"/>
  <c r="BY480" i="1"/>
  <c r="BU496" i="1"/>
  <c r="BU492" i="1"/>
  <c r="BU488" i="1"/>
  <c r="BU484" i="1"/>
  <c r="BU480" i="1"/>
  <c r="BQ494" i="1"/>
  <c r="BQ477" i="1"/>
  <c r="BM487" i="1"/>
  <c r="AW485" i="1"/>
  <c r="AF446" i="1"/>
  <c r="BO451" i="1"/>
  <c r="BU455" i="1"/>
  <c r="BU456" i="1"/>
  <c r="BU465" i="1"/>
  <c r="BU452" i="1"/>
  <c r="BU448" i="1"/>
  <c r="BU444" i="1"/>
  <c r="BQ461" i="1"/>
  <c r="BQ462" i="1"/>
  <c r="BQ465" i="1"/>
  <c r="BQ452" i="1"/>
  <c r="BQ448" i="1"/>
  <c r="BQ444" i="1"/>
  <c r="BM461" i="1"/>
  <c r="CB463" i="1"/>
  <c r="CB455" i="1"/>
  <c r="CB444" i="1"/>
  <c r="CB462" i="1"/>
  <c r="CB453" i="1"/>
  <c r="CB446" i="1"/>
  <c r="BX464" i="1"/>
  <c r="BX456" i="1"/>
  <c r="BX447" i="1"/>
  <c r="BX461" i="1"/>
  <c r="BX452" i="1"/>
  <c r="BX445" i="1"/>
  <c r="CD453" i="1"/>
  <c r="CF463" i="1"/>
  <c r="CH459" i="1"/>
  <c r="AV446" i="1"/>
  <c r="BF452" i="1"/>
  <c r="AV454" i="1"/>
  <c r="AX454" i="1"/>
  <c r="BU463" i="1"/>
  <c r="BU451" i="1"/>
  <c r="BU443" i="1"/>
  <c r="BQ460" i="1"/>
  <c r="BQ451" i="1"/>
  <c r="BQ443" i="1"/>
  <c r="CB461" i="1"/>
  <c r="CB466" i="1"/>
  <c r="CB445" i="1"/>
  <c r="BX462" i="1"/>
  <c r="BX451" i="1"/>
  <c r="BX444" i="1"/>
  <c r="CF455" i="1"/>
  <c r="AJ446" i="1"/>
  <c r="AS446" i="1"/>
  <c r="AW454" i="1"/>
  <c r="BB454" i="1"/>
  <c r="BU462" i="1"/>
  <c r="BU464" i="1"/>
  <c r="BU447" i="1"/>
  <c r="BQ459" i="1"/>
  <c r="BQ464" i="1"/>
  <c r="BQ447" i="1"/>
  <c r="BM454" i="1"/>
  <c r="CB449" i="1"/>
  <c r="CB460" i="1"/>
  <c r="CB451" i="1"/>
  <c r="BX448" i="1"/>
  <c r="BX459" i="1"/>
  <c r="BX454" i="1"/>
  <c r="BK452" i="1"/>
  <c r="BU461" i="1"/>
  <c r="BU460" i="1"/>
  <c r="BU457" i="1"/>
  <c r="BU454" i="1"/>
  <c r="BU450" i="1"/>
  <c r="BQ458" i="1"/>
  <c r="BQ457" i="1"/>
  <c r="BQ456" i="1"/>
  <c r="BQ454" i="1"/>
  <c r="BQ450" i="1"/>
  <c r="BM463" i="1"/>
  <c r="CB459" i="1"/>
  <c r="CB464" i="1"/>
  <c r="CB465" i="1"/>
  <c r="CB458" i="1"/>
  <c r="CB454" i="1"/>
  <c r="BX460" i="1"/>
  <c r="BX466" i="1"/>
  <c r="BX443" i="1"/>
  <c r="BX457" i="1"/>
  <c r="BX453" i="1"/>
  <c r="CD464" i="1"/>
  <c r="CF456" i="1"/>
  <c r="BZ446" i="1"/>
  <c r="BK454" i="1"/>
  <c r="CH448" i="1"/>
  <c r="AM454" i="1"/>
  <c r="AS454" i="1"/>
  <c r="BL413" i="1"/>
  <c r="BL424" i="1"/>
  <c r="BP418" i="1"/>
  <c r="BP430" i="1"/>
  <c r="BX414" i="1"/>
  <c r="BX436" i="1"/>
  <c r="BX418" i="1"/>
  <c r="BX422" i="1"/>
  <c r="BX426" i="1"/>
  <c r="BX430" i="1"/>
  <c r="BX434" i="1"/>
  <c r="CB414" i="1"/>
  <c r="CB418" i="1"/>
  <c r="CB422" i="1"/>
  <c r="CB426" i="1"/>
  <c r="CB430" i="1"/>
  <c r="CB434" i="1"/>
  <c r="CF414" i="1"/>
  <c r="CF418" i="1"/>
  <c r="CF422" i="1"/>
  <c r="CF426" i="1"/>
  <c r="CF430" i="1"/>
  <c r="CF434" i="1"/>
  <c r="CJ426" i="1"/>
  <c r="CJ414" i="1"/>
  <c r="CJ425" i="1"/>
  <c r="CJ429" i="1"/>
  <c r="CJ412" i="1"/>
  <c r="CJ435" i="1"/>
  <c r="CJ419" i="1"/>
  <c r="BQ419" i="1"/>
  <c r="BQ435" i="1"/>
  <c r="BQ418" i="1"/>
  <c r="BQ421" i="1"/>
  <c r="BQ417" i="1"/>
  <c r="BQ413" i="1"/>
  <c r="BQ436" i="1"/>
  <c r="BQ427" i="1"/>
  <c r="BU429" i="1"/>
  <c r="BU426" i="1"/>
  <c r="BU420" i="1"/>
  <c r="BU416" i="1"/>
  <c r="BU431" i="1"/>
  <c r="BU433" i="1"/>
  <c r="BY418" i="1"/>
  <c r="BY433" i="1"/>
  <c r="BY431" i="1"/>
  <c r="BY435" i="1"/>
  <c r="BY415" i="1"/>
  <c r="CC418" i="1"/>
  <c r="CC431" i="1"/>
  <c r="CC423" i="1"/>
  <c r="CC416" i="1"/>
  <c r="CC436" i="1"/>
  <c r="CC428" i="1"/>
  <c r="CC434" i="1"/>
  <c r="AU423" i="1"/>
  <c r="CJ434" i="1"/>
  <c r="CJ415" i="1"/>
  <c r="CJ428" i="1"/>
  <c r="CJ433" i="1"/>
  <c r="CJ416" i="1"/>
  <c r="CG435" i="1"/>
  <c r="CC421" i="1"/>
  <c r="CC420" i="1"/>
  <c r="BY414" i="1"/>
  <c r="BY436" i="1"/>
  <c r="BY421" i="1"/>
  <c r="BU423" i="1"/>
  <c r="BU412" i="1"/>
  <c r="BQ426" i="1"/>
  <c r="BM420" i="1"/>
  <c r="CF431" i="1"/>
  <c r="CF425" i="1"/>
  <c r="CF420" i="1"/>
  <c r="CF415" i="1"/>
  <c r="CB433" i="1"/>
  <c r="CB428" i="1"/>
  <c r="CB423" i="1"/>
  <c r="CB417" i="1"/>
  <c r="CB412" i="1"/>
  <c r="BX431" i="1"/>
  <c r="BX425" i="1"/>
  <c r="BX420" i="1"/>
  <c r="BX415" i="1"/>
  <c r="BP414" i="1"/>
  <c r="BL416" i="1"/>
  <c r="BJ417" i="1"/>
  <c r="BJ422" i="1"/>
  <c r="BJ429" i="1"/>
  <c r="BJ419" i="1"/>
  <c r="BJ431" i="1"/>
  <c r="BJ424" i="1"/>
  <c r="BN426" i="1"/>
  <c r="BN425" i="1"/>
  <c r="BN430" i="1"/>
  <c r="BN419" i="1"/>
  <c r="BN432" i="1"/>
  <c r="BN424" i="1"/>
  <c r="BR421" i="1"/>
  <c r="BR435" i="1"/>
  <c r="BR418" i="1"/>
  <c r="BR426" i="1"/>
  <c r="BR419" i="1"/>
  <c r="BR430" i="1"/>
  <c r="BR424" i="1"/>
  <c r="BV426" i="1"/>
  <c r="BV414" i="1"/>
  <c r="BV421" i="1"/>
  <c r="BV419" i="1"/>
  <c r="CH417" i="1"/>
  <c r="CH414" i="1"/>
  <c r="BE423" i="1"/>
  <c r="CI436" i="1"/>
  <c r="AK423" i="1"/>
  <c r="BF421" i="1"/>
  <c r="AH423" i="1"/>
  <c r="BG414" i="1"/>
  <c r="AI415" i="1"/>
  <c r="BE415" i="1"/>
  <c r="AQ415" i="1"/>
  <c r="BC415" i="1"/>
  <c r="CK393" i="1"/>
  <c r="CF381" i="1"/>
  <c r="CB383" i="1"/>
  <c r="CB381" i="1"/>
  <c r="BX387" i="1"/>
  <c r="BX396" i="1"/>
  <c r="BT382" i="1"/>
  <c r="BT387" i="1"/>
  <c r="BT391" i="1"/>
  <c r="BP392" i="1"/>
  <c r="BP400" i="1"/>
  <c r="BP388" i="1"/>
  <c r="BL393" i="1"/>
  <c r="BL386" i="1"/>
  <c r="CK384" i="1"/>
  <c r="CF401" i="1"/>
  <c r="CB389" i="1"/>
  <c r="CB390" i="1"/>
  <c r="CB397" i="1"/>
  <c r="BX382" i="1"/>
  <c r="BX404" i="1"/>
  <c r="BX402" i="1"/>
  <c r="BX383" i="1"/>
  <c r="BX403" i="1"/>
  <c r="BT396" i="1"/>
  <c r="BT389" i="1"/>
  <c r="BT404" i="1"/>
  <c r="BT401" i="1"/>
  <c r="BT392" i="1"/>
  <c r="BP384" i="1"/>
  <c r="BP390" i="1"/>
  <c r="BP402" i="1"/>
  <c r="BP396" i="1"/>
  <c r="BP391" i="1"/>
  <c r="BL404" i="1"/>
  <c r="BL401" i="1"/>
  <c r="BL397" i="1"/>
  <c r="BL387" i="1"/>
  <c r="BL381" i="1"/>
  <c r="CK392" i="1"/>
  <c r="CK401" i="1"/>
  <c r="CK396" i="1"/>
  <c r="CK391" i="1"/>
  <c r="CK404" i="1"/>
  <c r="CK397" i="1"/>
  <c r="CK381" i="1"/>
  <c r="CB395" i="1"/>
  <c r="CB391" i="1"/>
  <c r="BX394" i="1"/>
  <c r="BX388" i="1"/>
  <c r="BT388" i="1"/>
  <c r="BP397" i="1"/>
  <c r="BL396" i="1"/>
  <c r="AJ392" i="1"/>
  <c r="BG389" i="1"/>
  <c r="CK403" i="1"/>
  <c r="CF390" i="1"/>
  <c r="CB401" i="1"/>
  <c r="CB398" i="1"/>
  <c r="CB403" i="1"/>
  <c r="CB386" i="1"/>
  <c r="BX386" i="1"/>
  <c r="BX385" i="1"/>
  <c r="BX399" i="1"/>
  <c r="BX397" i="1"/>
  <c r="BX384" i="1"/>
  <c r="BT384" i="1"/>
  <c r="BT402" i="1"/>
  <c r="BT398" i="1"/>
  <c r="BT385" i="1"/>
  <c r="BP399" i="1"/>
  <c r="BP404" i="1"/>
  <c r="BP385" i="1"/>
  <c r="BP383" i="1"/>
  <c r="BP398" i="1"/>
  <c r="BL395" i="1"/>
  <c r="BL384" i="1"/>
  <c r="BL385" i="1"/>
  <c r="BL392" i="1"/>
  <c r="BL394" i="1"/>
  <c r="CK389" i="1"/>
  <c r="CK400" i="1"/>
  <c r="CK383" i="1"/>
  <c r="CK390" i="1"/>
  <c r="CK398" i="1"/>
  <c r="CK387" i="1"/>
  <c r="CB394" i="1"/>
  <c r="CB385" i="1"/>
  <c r="BX395" i="1"/>
  <c r="BT400" i="1"/>
  <c r="BP394" i="1"/>
  <c r="BL403" i="1"/>
  <c r="BL388" i="1"/>
  <c r="AU384" i="1"/>
  <c r="AY384" i="1"/>
  <c r="BG382" i="1"/>
  <c r="CB396" i="1"/>
  <c r="CB402" i="1"/>
  <c r="BX391" i="1"/>
  <c r="BX381" i="1"/>
  <c r="BT393" i="1"/>
  <c r="BT390" i="1"/>
  <c r="BP393" i="1"/>
  <c r="BP381" i="1"/>
  <c r="BL391" i="1"/>
  <c r="BL402" i="1"/>
  <c r="BL399" i="1"/>
  <c r="CK395" i="1"/>
  <c r="CK402" i="1"/>
  <c r="CK385" i="1"/>
  <c r="CK388" i="1"/>
  <c r="CB393" i="1"/>
  <c r="CB404" i="1"/>
  <c r="BF383" i="1"/>
  <c r="AJ384" i="1"/>
  <c r="BA353" i="1"/>
  <c r="AF353" i="1"/>
  <c r="CG363" i="1"/>
  <c r="CC370" i="1"/>
  <c r="CC350" i="1"/>
  <c r="BV366" i="1"/>
  <c r="BV351" i="1"/>
  <c r="BR370" i="1"/>
  <c r="BR366" i="1"/>
  <c r="BR362" i="1"/>
  <c r="BR358" i="1"/>
  <c r="BR374" i="1"/>
  <c r="BR354" i="1"/>
  <c r="BR350" i="1"/>
  <c r="BN370" i="1"/>
  <c r="BN366" i="1"/>
  <c r="BN362" i="1"/>
  <c r="BN358" i="1"/>
  <c r="BN354" i="1"/>
  <c r="BN350" i="1"/>
  <c r="BJ370" i="1"/>
  <c r="BJ366" i="1"/>
  <c r="BJ362" i="1"/>
  <c r="BJ358" i="1"/>
  <c r="BJ354" i="1"/>
  <c r="BJ350" i="1"/>
  <c r="BY365" i="1"/>
  <c r="BK374" i="1"/>
  <c r="BC361" i="1"/>
  <c r="AS361" i="1"/>
  <c r="AK353" i="1"/>
  <c r="AZ353" i="1"/>
  <c r="AO353" i="1"/>
  <c r="CG365" i="1"/>
  <c r="CG361" i="1"/>
  <c r="CC355" i="1"/>
  <c r="BV362" i="1"/>
  <c r="BR373" i="1"/>
  <c r="BR369" i="1"/>
  <c r="BR365" i="1"/>
  <c r="BR361" i="1"/>
  <c r="BR357" i="1"/>
  <c r="BR353" i="1"/>
  <c r="BN373" i="1"/>
  <c r="BN369" i="1"/>
  <c r="BN365" i="1"/>
  <c r="BN361" i="1"/>
  <c r="BN357" i="1"/>
  <c r="BN353" i="1"/>
  <c r="BJ373" i="1"/>
  <c r="BJ369" i="1"/>
  <c r="BJ365" i="1"/>
  <c r="BJ361" i="1"/>
  <c r="BJ357" i="1"/>
  <c r="BJ353" i="1"/>
  <c r="BY358" i="1"/>
  <c r="BY360" i="1"/>
  <c r="AS353" i="1"/>
  <c r="AJ353" i="1"/>
  <c r="BF360" i="1"/>
  <c r="CG373" i="1"/>
  <c r="CC363" i="1"/>
  <c r="CC356" i="1"/>
  <c r="BV358" i="1"/>
  <c r="BR372" i="1"/>
  <c r="BR368" i="1"/>
  <c r="BR364" i="1"/>
  <c r="BR360" i="1"/>
  <c r="BR356" i="1"/>
  <c r="BN372" i="1"/>
  <c r="BN368" i="1"/>
  <c r="BN364" i="1"/>
  <c r="BN360" i="1"/>
  <c r="BN356" i="1"/>
  <c r="BJ372" i="1"/>
  <c r="BJ368" i="1"/>
  <c r="BJ364" i="1"/>
  <c r="BJ360" i="1"/>
  <c r="BJ356" i="1"/>
  <c r="BY370" i="1"/>
  <c r="BY357" i="1"/>
  <c r="AU361" i="1"/>
  <c r="AV353" i="1"/>
  <c r="AR353" i="1"/>
  <c r="BC353" i="1"/>
  <c r="BF351" i="1"/>
  <c r="CK322" i="1"/>
  <c r="CK328" i="1"/>
  <c r="CH327" i="1"/>
  <c r="CD338" i="1"/>
  <c r="CD319" i="1"/>
  <c r="BZ325" i="1"/>
  <c r="BV340" i="1"/>
  <c r="BR332" i="1"/>
  <c r="BN326" i="1"/>
  <c r="BJ329" i="1"/>
  <c r="CA343" i="1"/>
  <c r="CF343" i="1"/>
  <c r="CH340" i="1"/>
  <c r="BZ330" i="1"/>
  <c r="BN339" i="1"/>
  <c r="AL322" i="1"/>
  <c r="AN322" i="1"/>
  <c r="BE322" i="1"/>
  <c r="AU322" i="1"/>
  <c r="AO330" i="1"/>
  <c r="AF330" i="1"/>
  <c r="CH336" i="1"/>
  <c r="CD328" i="1"/>
  <c r="BZ339" i="1"/>
  <c r="BV336" i="1"/>
  <c r="BV323" i="1"/>
  <c r="BR324" i="1"/>
  <c r="BN333" i="1"/>
  <c r="BJ336" i="1"/>
  <c r="CH330" i="1"/>
  <c r="BV341" i="1"/>
  <c r="CH319" i="1"/>
  <c r="CD323" i="1"/>
  <c r="BZ342" i="1"/>
  <c r="BV328" i="1"/>
  <c r="BR339" i="1"/>
  <c r="BN321" i="1"/>
  <c r="BJ338" i="1"/>
  <c r="CD337" i="1"/>
  <c r="BR338" i="1"/>
  <c r="BF329" i="1"/>
  <c r="AG330" i="1"/>
  <c r="AQ322" i="1"/>
  <c r="AW322" i="1"/>
  <c r="BD330" i="1"/>
  <c r="AI330" i="1"/>
  <c r="AG322" i="1"/>
  <c r="BA330" i="1"/>
  <c r="CC300" i="1"/>
  <c r="CG310" i="1"/>
  <c r="BM299" i="1"/>
  <c r="CC295" i="1"/>
  <c r="CG293" i="1"/>
  <c r="CG312" i="1"/>
  <c r="BY293" i="1"/>
  <c r="CC296" i="1"/>
  <c r="BY302" i="1"/>
  <c r="BM311" i="1"/>
  <c r="BQ308" i="1"/>
  <c r="BM303" i="1"/>
  <c r="CG311" i="1"/>
  <c r="AT299" i="1"/>
  <c r="CC299" i="1"/>
  <c r="BU296" i="1"/>
  <c r="BY301" i="1"/>
  <c r="BQ296" i="1"/>
  <c r="CC289" i="1"/>
  <c r="CG304" i="1"/>
  <c r="BM310" i="1"/>
  <c r="BQ297" i="1"/>
  <c r="CC297" i="1"/>
  <c r="CG303" i="1"/>
  <c r="BY290" i="1"/>
  <c r="BY312" i="1"/>
  <c r="BQ303" i="1"/>
  <c r="BY288" i="1"/>
  <c r="CC294" i="1"/>
  <c r="CC308" i="1"/>
  <c r="BU299" i="1"/>
  <c r="BU292" i="1"/>
  <c r="CG302" i="1"/>
  <c r="BY310" i="1"/>
  <c r="BM308" i="1"/>
  <c r="BQ311" i="1"/>
  <c r="CC302" i="1"/>
  <c r="CC303" i="1"/>
  <c r="CG308" i="1"/>
  <c r="BY296" i="1"/>
  <c r="BY300" i="1"/>
  <c r="BM294" i="1"/>
  <c r="BQ295" i="1"/>
  <c r="CC307" i="1"/>
  <c r="BU309" i="1"/>
  <c r="CG309" i="1"/>
  <c r="BY298" i="1"/>
  <c r="BY305" i="1"/>
  <c r="BM301" i="1"/>
  <c r="BQ302" i="1"/>
  <c r="BQ298" i="1"/>
  <c r="BJ298" i="1"/>
  <c r="BL311" i="1"/>
  <c r="BL304" i="1"/>
  <c r="BL300" i="1"/>
  <c r="BL292" i="1"/>
  <c r="BL295" i="1"/>
  <c r="BL288" i="1"/>
  <c r="BP307" i="1"/>
  <c r="BP302" i="1"/>
  <c r="BP293" i="1"/>
  <c r="BP292" i="1"/>
  <c r="BT309" i="1"/>
  <c r="BT304" i="1"/>
  <c r="BT298" i="1"/>
  <c r="BT299" i="1"/>
  <c r="BT289" i="1"/>
  <c r="CB311" i="1"/>
  <c r="CB306" i="1"/>
  <c r="CB300" i="1"/>
  <c r="CB290" i="1"/>
  <c r="CB291" i="1"/>
  <c r="CF310" i="1"/>
  <c r="CF305" i="1"/>
  <c r="CF301" i="1"/>
  <c r="CF295" i="1"/>
  <c r="CF296" i="1"/>
  <c r="CF289" i="1"/>
  <c r="CF312" i="1"/>
  <c r="BM309" i="1"/>
  <c r="BY297" i="1"/>
  <c r="BY294" i="1"/>
  <c r="CG307" i="1"/>
  <c r="CI308" i="1"/>
  <c r="CI304" i="1"/>
  <c r="CI300" i="1"/>
  <c r="CI296" i="1"/>
  <c r="CI292" i="1"/>
  <c r="CI288" i="1"/>
  <c r="CC305" i="1"/>
  <c r="CC293" i="1"/>
  <c r="CC312" i="1"/>
  <c r="AQ299" i="1"/>
  <c r="AO299" i="1"/>
  <c r="BJ302" i="1"/>
  <c r="BY295" i="1"/>
  <c r="CC292" i="1"/>
  <c r="CC290" i="1"/>
  <c r="BU300" i="1"/>
  <c r="CG296" i="1"/>
  <c r="CG301" i="1"/>
  <c r="BY304" i="1"/>
  <c r="BM306" i="1"/>
  <c r="BQ305" i="1"/>
  <c r="CC310" i="1"/>
  <c r="BU308" i="1"/>
  <c r="CG291" i="1"/>
  <c r="BY291" i="1"/>
  <c r="BY303" i="1"/>
  <c r="BM305" i="1"/>
  <c r="BQ304" i="1"/>
  <c r="CC311" i="1"/>
  <c r="CG289" i="1"/>
  <c r="CG299" i="1"/>
  <c r="BY299" i="1"/>
  <c r="BM288" i="1"/>
  <c r="BQ289" i="1"/>
  <c r="BQ293" i="1"/>
  <c r="BQ291" i="1"/>
  <c r="BQ290" i="1"/>
  <c r="BL310" i="1"/>
  <c r="BL308" i="1"/>
  <c r="BL303" i="1"/>
  <c r="BL298" i="1"/>
  <c r="BL290" i="1"/>
  <c r="BP308" i="1"/>
  <c r="BP306" i="1"/>
  <c r="BP300" i="1"/>
  <c r="BP291" i="1"/>
  <c r="BP290" i="1"/>
  <c r="BT308" i="1"/>
  <c r="BT303" i="1"/>
  <c r="BT296" i="1"/>
  <c r="BT295" i="1"/>
  <c r="BT288" i="1"/>
  <c r="CB309" i="1"/>
  <c r="CB304" i="1"/>
  <c r="CB298" i="1"/>
  <c r="CB299" i="1"/>
  <c r="CB288" i="1"/>
  <c r="CF311" i="1"/>
  <c r="CF304" i="1"/>
  <c r="CF300" i="1"/>
  <c r="CF293" i="1"/>
  <c r="CF294" i="1"/>
  <c r="BM296" i="1"/>
  <c r="BY311" i="1"/>
  <c r="CG300" i="1"/>
  <c r="CG298" i="1"/>
  <c r="CI311" i="1"/>
  <c r="CI307" i="1"/>
  <c r="CI303" i="1"/>
  <c r="CI312" i="1"/>
  <c r="CI299" i="1"/>
  <c r="CI295" i="1"/>
  <c r="CC298" i="1"/>
  <c r="BF296" i="1"/>
  <c r="BC299" i="1"/>
  <c r="CH270" i="1"/>
  <c r="CD278" i="1"/>
  <c r="CD262" i="1"/>
  <c r="BZ267" i="1"/>
  <c r="BV275" i="1"/>
  <c r="BV259" i="1"/>
  <c r="BR267" i="1"/>
  <c r="BN279" i="1"/>
  <c r="BN275" i="1"/>
  <c r="BN271" i="1"/>
  <c r="BN267" i="1"/>
  <c r="BN263" i="1"/>
  <c r="BN259" i="1"/>
  <c r="BJ279" i="1"/>
  <c r="BJ275" i="1"/>
  <c r="BJ271" i="1"/>
  <c r="BJ267" i="1"/>
  <c r="BJ263" i="1"/>
  <c r="BJ259" i="1"/>
  <c r="BF267" i="1"/>
  <c r="AP260" i="1"/>
  <c r="AO260" i="1"/>
  <c r="AO268" i="1"/>
  <c r="AP268" i="1"/>
  <c r="BD260" i="1"/>
  <c r="AQ260" i="1"/>
  <c r="AG260" i="1"/>
  <c r="AW260" i="1"/>
  <c r="AM268" i="1"/>
  <c r="CH266" i="1"/>
  <c r="CD274" i="1"/>
  <c r="BZ279" i="1"/>
  <c r="BZ263" i="1"/>
  <c r="BV271" i="1"/>
  <c r="BR279" i="1"/>
  <c r="BR263" i="1"/>
  <c r="BN278" i="1"/>
  <c r="BN274" i="1"/>
  <c r="BN270" i="1"/>
  <c r="BN266" i="1"/>
  <c r="BN262" i="1"/>
  <c r="BN258" i="1"/>
  <c r="BN281" i="1"/>
  <c r="BJ278" i="1"/>
  <c r="BJ274" i="1"/>
  <c r="BJ270" i="1"/>
  <c r="BJ266" i="1"/>
  <c r="BJ262" i="1"/>
  <c r="BJ258" i="1"/>
  <c r="AB62" i="8"/>
  <c r="BD268" i="1"/>
  <c r="AM260" i="1"/>
  <c r="AR268" i="1"/>
  <c r="AL268" i="1"/>
  <c r="CA281" i="1"/>
  <c r="CH278" i="1"/>
  <c r="CH262" i="1"/>
  <c r="CD270" i="1"/>
  <c r="BZ275" i="1"/>
  <c r="BZ259" i="1"/>
  <c r="BV267" i="1"/>
  <c r="BR275" i="1"/>
  <c r="BN277" i="1"/>
  <c r="BN273" i="1"/>
  <c r="BN269" i="1"/>
  <c r="BN265" i="1"/>
  <c r="BN261" i="1"/>
  <c r="BJ277" i="1"/>
  <c r="BJ273" i="1"/>
  <c r="BJ269" i="1"/>
  <c r="BJ265" i="1"/>
  <c r="BJ261" i="1"/>
  <c r="AC62" i="8"/>
  <c r="AV268" i="1"/>
  <c r="CG250" i="1"/>
  <c r="AQ237" i="1"/>
  <c r="AH237" i="1"/>
  <c r="AI237" i="1"/>
  <c r="AH229" i="1"/>
  <c r="AX229" i="1"/>
  <c r="AT229" i="1"/>
  <c r="BQ250" i="1"/>
  <c r="BG227" i="1"/>
  <c r="AL229" i="1"/>
  <c r="AR229" i="1"/>
  <c r="AR237" i="1"/>
  <c r="CJ201" i="1"/>
  <c r="CJ199" i="1"/>
  <c r="CJ195" i="1"/>
  <c r="CJ203" i="1"/>
  <c r="CJ207" i="1"/>
  <c r="CJ204" i="1"/>
  <c r="CJ200" i="1"/>
  <c r="CJ205" i="1"/>
  <c r="CJ218" i="1"/>
  <c r="CJ196" i="1"/>
  <c r="CJ206" i="1"/>
  <c r="CJ217" i="1"/>
  <c r="CJ214" i="1"/>
  <c r="CJ211" i="1"/>
  <c r="CJ197" i="1"/>
  <c r="CJ215" i="1"/>
  <c r="D13" i="11"/>
  <c r="CJ208" i="1"/>
  <c r="CJ216" i="1"/>
  <c r="CJ213" i="1"/>
  <c r="CJ209" i="1"/>
  <c r="CJ212" i="1"/>
  <c r="CK207" i="1"/>
  <c r="CK210" i="1"/>
  <c r="BL216" i="1"/>
  <c r="BL212" i="1"/>
  <c r="BL197" i="1"/>
  <c r="BL209" i="1"/>
  <c r="BL199" i="1"/>
  <c r="BL198" i="1"/>
  <c r="BP216" i="1"/>
  <c r="BP212" i="1"/>
  <c r="BP198" i="1"/>
  <c r="BP209" i="1"/>
  <c r="BP200" i="1"/>
  <c r="BP195" i="1"/>
  <c r="BT195" i="1"/>
  <c r="BT213" i="1"/>
  <c r="BT199" i="1"/>
  <c r="BT209" i="1"/>
  <c r="BT201" i="1"/>
  <c r="BT196" i="1"/>
  <c r="BX204" i="1"/>
  <c r="BX213" i="1"/>
  <c r="BX200" i="1"/>
  <c r="BX209" i="1"/>
  <c r="BX202" i="1"/>
  <c r="BX197" i="1"/>
  <c r="CB218" i="1"/>
  <c r="CB213" i="1"/>
  <c r="CB201" i="1"/>
  <c r="CB209" i="1"/>
  <c r="CB199" i="1"/>
  <c r="CB198" i="1"/>
  <c r="CF217" i="1"/>
  <c r="CF213" i="1"/>
  <c r="CF202" i="1"/>
  <c r="CF209" i="1"/>
  <c r="CF200" i="1"/>
  <c r="CF195" i="1"/>
  <c r="AX198" i="1"/>
  <c r="AP206" i="1"/>
  <c r="BD198" i="1"/>
  <c r="CK203" i="1"/>
  <c r="CJ198" i="1"/>
  <c r="CK195" i="1"/>
  <c r="CK199" i="1"/>
  <c r="CK206" i="1"/>
  <c r="CK211" i="1"/>
  <c r="AB30" i="5"/>
  <c r="BL217" i="1"/>
  <c r="BL214" i="1"/>
  <c r="BL196" i="1"/>
  <c r="BL211" i="1"/>
  <c r="BL207" i="1"/>
  <c r="BL206" i="1"/>
  <c r="BP217" i="1"/>
  <c r="BP214" i="1"/>
  <c r="BP197" i="1"/>
  <c r="BP211" i="1"/>
  <c r="BP207" i="1"/>
  <c r="BP203" i="1"/>
  <c r="BT203" i="1"/>
  <c r="BT215" i="1"/>
  <c r="BT206" i="1"/>
  <c r="BT211" i="1"/>
  <c r="BT207" i="1"/>
  <c r="BT204" i="1"/>
  <c r="BX218" i="1"/>
  <c r="BX215" i="1"/>
  <c r="BX211" i="1"/>
  <c r="BX195" i="1"/>
  <c r="BX207" i="1"/>
  <c r="BX205" i="1"/>
  <c r="CB197" i="1"/>
  <c r="CB215" i="1"/>
  <c r="CB211" i="1"/>
  <c r="CB196" i="1"/>
  <c r="CB219" i="1"/>
  <c r="CB207" i="1"/>
  <c r="CB206" i="1"/>
  <c r="CF216" i="1"/>
  <c r="CF215" i="1"/>
  <c r="CF211" i="1"/>
  <c r="CF197" i="1"/>
  <c r="CF207" i="1"/>
  <c r="CF203" i="1"/>
  <c r="AZ198" i="1"/>
  <c r="AJ198" i="1"/>
  <c r="BE206" i="1"/>
  <c r="AO206" i="1"/>
  <c r="AX206" i="1"/>
  <c r="BB198" i="1"/>
  <c r="CK202" i="1"/>
  <c r="BL218" i="1"/>
  <c r="BL213" i="1"/>
  <c r="BL205" i="1"/>
  <c r="BL210" i="1"/>
  <c r="BL203" i="1"/>
  <c r="BP218" i="1"/>
  <c r="BP213" i="1"/>
  <c r="BP206" i="1"/>
  <c r="BP210" i="1"/>
  <c r="BP204" i="1"/>
  <c r="BT217" i="1"/>
  <c r="BT214" i="1"/>
  <c r="BT198" i="1"/>
  <c r="BT210" i="1"/>
  <c r="BT205" i="1"/>
  <c r="BX217" i="1"/>
  <c r="BX214" i="1"/>
  <c r="BX199" i="1"/>
  <c r="BX210" i="1"/>
  <c r="BX206" i="1"/>
  <c r="CB217" i="1"/>
  <c r="CB214" i="1"/>
  <c r="CB200" i="1"/>
  <c r="CB210" i="1"/>
  <c r="CB203" i="1"/>
  <c r="CF206" i="1"/>
  <c r="CF214" i="1"/>
  <c r="CF201" i="1"/>
  <c r="CF210" i="1"/>
  <c r="CF204" i="1"/>
  <c r="AV206" i="1"/>
  <c r="BA206" i="1"/>
  <c r="AK206" i="1"/>
  <c r="BG173" i="1"/>
  <c r="BL188" i="1"/>
  <c r="CG181" i="1"/>
  <c r="CC171" i="1"/>
  <c r="CC166" i="1"/>
  <c r="BY181" i="1"/>
  <c r="BU169" i="1"/>
  <c r="BU164" i="1"/>
  <c r="BQ181" i="1"/>
  <c r="BM171" i="1"/>
  <c r="BM166" i="1"/>
  <c r="AM175" i="1"/>
  <c r="AR167" i="1"/>
  <c r="AW167" i="1"/>
  <c r="BN188" i="1"/>
  <c r="CG174" i="1"/>
  <c r="CG177" i="1"/>
  <c r="CC185" i="1"/>
  <c r="BY164" i="1"/>
  <c r="BY177" i="1"/>
  <c r="BU185" i="1"/>
  <c r="BQ170" i="1"/>
  <c r="BQ177" i="1"/>
  <c r="BM185" i="1"/>
  <c r="AP167" i="1"/>
  <c r="BG165" i="1"/>
  <c r="AL175" i="1"/>
  <c r="CG168" i="1"/>
  <c r="BY170" i="1"/>
  <c r="BQ168" i="1"/>
  <c r="CB188" i="1"/>
  <c r="AY167" i="1"/>
  <c r="BE175" i="1"/>
  <c r="AO175" i="1"/>
  <c r="AH167" i="1"/>
  <c r="AZ167" i="1"/>
  <c r="AC157" i="1"/>
  <c r="CK143" i="1"/>
  <c r="AC30" i="5"/>
  <c r="CI145" i="1"/>
  <c r="CI144" i="1"/>
  <c r="CI136" i="1"/>
  <c r="CE146" i="1"/>
  <c r="CE144" i="1"/>
  <c r="CE136" i="1"/>
  <c r="CA147" i="1"/>
  <c r="CA146" i="1"/>
  <c r="CA136" i="1"/>
  <c r="BW146" i="1"/>
  <c r="BW144" i="1"/>
  <c r="BW136" i="1"/>
  <c r="BS145" i="1"/>
  <c r="BS146" i="1"/>
  <c r="BS136" i="1"/>
  <c r="BO146" i="1"/>
  <c r="BO144" i="1"/>
  <c r="BO136" i="1"/>
  <c r="BK147" i="1"/>
  <c r="BK144" i="1"/>
  <c r="BK136" i="1"/>
  <c r="BA144" i="1"/>
  <c r="AK144" i="1"/>
  <c r="CI156" i="1"/>
  <c r="CI143" i="1"/>
  <c r="CI135" i="1"/>
  <c r="CE155" i="1"/>
  <c r="CE143" i="1"/>
  <c r="CE135" i="1"/>
  <c r="CA145" i="1"/>
  <c r="CA143" i="1"/>
  <c r="CA135" i="1"/>
  <c r="BW155" i="1"/>
  <c r="BW143" i="1"/>
  <c r="BW135" i="1"/>
  <c r="BS156" i="1"/>
  <c r="BS143" i="1"/>
  <c r="BS135" i="1"/>
  <c r="BO155" i="1"/>
  <c r="BO143" i="1"/>
  <c r="BO135" i="1"/>
  <c r="BK145" i="1"/>
  <c r="BK143" i="1"/>
  <c r="BK135" i="1"/>
  <c r="AU144" i="1"/>
  <c r="AZ144" i="1"/>
  <c r="AY136" i="1"/>
  <c r="AI136" i="1"/>
  <c r="AN136" i="1"/>
  <c r="BF135" i="1"/>
  <c r="BA136" i="1"/>
  <c r="AS136" i="1"/>
  <c r="BF134" i="1"/>
  <c r="AR136" i="1"/>
  <c r="AG144" i="1"/>
  <c r="AL144" i="1"/>
  <c r="AR144" i="1"/>
  <c r="AW144" i="1"/>
  <c r="CI153" i="1"/>
  <c r="CI152" i="1"/>
  <c r="CE156" i="1"/>
  <c r="CE151" i="1"/>
  <c r="CA155" i="1"/>
  <c r="CA156" i="1"/>
  <c r="BW154" i="1"/>
  <c r="BW151" i="1"/>
  <c r="BS153" i="1"/>
  <c r="BS155" i="1"/>
  <c r="BO156" i="1"/>
  <c r="BO151" i="1"/>
  <c r="BK155" i="1"/>
  <c r="BK152" i="1"/>
  <c r="AI144" i="1"/>
  <c r="BG133" i="1"/>
  <c r="AG136" i="1"/>
  <c r="AX144" i="1"/>
  <c r="CF126" i="1"/>
  <c r="BX126" i="1"/>
  <c r="AU105" i="1"/>
  <c r="AF105" i="1"/>
  <c r="AV105" i="1"/>
  <c r="BG104" i="1"/>
  <c r="AK105" i="1"/>
  <c r="AW105" i="1"/>
  <c r="BF103" i="1"/>
  <c r="AS105" i="1"/>
  <c r="AX105" i="1"/>
  <c r="BD105" i="1"/>
  <c r="AR113" i="1"/>
  <c r="AZ113" i="1"/>
  <c r="AL113" i="1"/>
  <c r="BB113" i="1"/>
  <c r="AB126" i="1"/>
  <c r="CJ116" i="1"/>
  <c r="AQ113" i="1"/>
  <c r="BY82" i="1"/>
  <c r="CG80" i="1"/>
  <c r="BQ91" i="1"/>
  <c r="BQ72" i="1"/>
  <c r="CC80" i="1"/>
  <c r="BU91" i="1"/>
  <c r="BU72" i="1"/>
  <c r="BM80" i="1"/>
  <c r="BY94" i="1"/>
  <c r="BY78" i="1"/>
  <c r="CG87" i="1"/>
  <c r="CG76" i="1"/>
  <c r="BQ86" i="1"/>
  <c r="CC86" i="1"/>
  <c r="CC76" i="1"/>
  <c r="BU85" i="1"/>
  <c r="BM86" i="1"/>
  <c r="BM76" i="1"/>
  <c r="AT74" i="1"/>
  <c r="BV47" i="1"/>
  <c r="CG63" i="1"/>
  <c r="CG51" i="1"/>
  <c r="CG44" i="1"/>
  <c r="CC63" i="1"/>
  <c r="CC52" i="1"/>
  <c r="CC44" i="1"/>
  <c r="BY62" i="1"/>
  <c r="BY58" i="1"/>
  <c r="BY44" i="1"/>
  <c r="BU61" i="1"/>
  <c r="BU55" i="1"/>
  <c r="BU44" i="1"/>
  <c r="BQ51" i="1"/>
  <c r="BQ53" i="1"/>
  <c r="BQ44" i="1"/>
  <c r="BM55" i="1"/>
  <c r="BM52" i="1"/>
  <c r="BM44" i="1"/>
  <c r="CH51" i="1"/>
  <c r="BN63" i="1"/>
  <c r="CG62" i="1"/>
  <c r="CG56" i="1"/>
  <c r="CC62" i="1"/>
  <c r="CC50" i="1"/>
  <c r="BY61" i="1"/>
  <c r="BY54" i="1"/>
  <c r="BU60" i="1"/>
  <c r="BU53" i="1"/>
  <c r="BQ63" i="1"/>
  <c r="BQ56" i="1"/>
  <c r="BM63" i="1"/>
  <c r="BM59" i="1"/>
  <c r="AZ43" i="1"/>
  <c r="CD55" i="1"/>
  <c r="BJ57" i="1"/>
  <c r="C20" i="11"/>
  <c r="C28" i="11"/>
  <c r="C19" i="11"/>
  <c r="C16" i="11"/>
  <c r="C26" i="11"/>
  <c r="C22" i="11"/>
  <c r="C21" i="11"/>
  <c r="BZ16" i="1"/>
  <c r="BN22" i="1"/>
  <c r="AC61" i="9"/>
  <c r="AN12" i="1"/>
  <c r="AR12" i="1"/>
  <c r="AX12" i="1"/>
  <c r="AH20" i="1"/>
  <c r="AP20" i="1"/>
  <c r="AT20" i="1"/>
  <c r="AX20" i="1"/>
  <c r="BB20" i="1"/>
  <c r="BL11" i="1"/>
  <c r="BR22" i="1"/>
  <c r="CH21" i="1"/>
  <c r="CD11" i="1"/>
  <c r="BJ20" i="1"/>
  <c r="BV11" i="1"/>
  <c r="CF9" i="1"/>
  <c r="BP31" i="1"/>
  <c r="CD16" i="1"/>
  <c r="BZ26" i="1"/>
  <c r="BZ14" i="1"/>
  <c r="BR27" i="1"/>
  <c r="BJ27" i="1"/>
  <c r="BJ14" i="1"/>
  <c r="CH17" i="1"/>
  <c r="CH16" i="1"/>
  <c r="BV14" i="1"/>
  <c r="BN20" i="1"/>
  <c r="BN18" i="1"/>
  <c r="CD20" i="1"/>
  <c r="BZ29" i="1"/>
  <c r="BZ11" i="1"/>
  <c r="BR14" i="1"/>
  <c r="BJ16" i="1"/>
  <c r="BJ11" i="1"/>
  <c r="CH14" i="1"/>
  <c r="CH11" i="1"/>
  <c r="BV15" i="1"/>
  <c r="BN32" i="1"/>
  <c r="BN11" i="1"/>
  <c r="AT12" i="1"/>
  <c r="CB20" i="1"/>
  <c r="CD27" i="1"/>
  <c r="CD15" i="1"/>
  <c r="BZ22" i="1"/>
  <c r="BR13" i="1"/>
  <c r="BR16" i="1"/>
  <c r="BJ19" i="1"/>
  <c r="CA9" i="1"/>
  <c r="CH20" i="1"/>
  <c r="BV21" i="1"/>
  <c r="BV13" i="1"/>
  <c r="BN31" i="1"/>
  <c r="AM919" i="1"/>
  <c r="AS919" i="1"/>
  <c r="BG942" i="1"/>
  <c r="BC919" i="1"/>
  <c r="AF911" i="1"/>
  <c r="AQ880" i="1"/>
  <c r="CG899" i="1"/>
  <c r="CG895" i="1"/>
  <c r="CG891" i="1"/>
  <c r="CG887" i="1"/>
  <c r="CG883" i="1"/>
  <c r="CG879" i="1"/>
  <c r="CC887" i="1"/>
  <c r="BY899" i="1"/>
  <c r="BY895" i="1"/>
  <c r="BY891" i="1"/>
  <c r="BY887" i="1"/>
  <c r="BY883" i="1"/>
  <c r="BY879" i="1"/>
  <c r="BU887" i="1"/>
  <c r="BQ899" i="1"/>
  <c r="BQ895" i="1"/>
  <c r="BQ891" i="1"/>
  <c r="BQ887" i="1"/>
  <c r="BQ883" i="1"/>
  <c r="BQ879" i="1"/>
  <c r="BM887" i="1"/>
  <c r="AM888" i="1"/>
  <c r="BF885" i="1"/>
  <c r="AR880" i="1"/>
  <c r="CG898" i="1"/>
  <c r="CG894" i="1"/>
  <c r="CG890" i="1"/>
  <c r="CG886" i="1"/>
  <c r="CG882" i="1"/>
  <c r="CG878" i="1"/>
  <c r="CG901" i="1"/>
  <c r="CC886" i="1"/>
  <c r="BY898" i="1"/>
  <c r="BY894" i="1"/>
  <c r="BY890" i="1"/>
  <c r="BY886" i="1"/>
  <c r="BY882" i="1"/>
  <c r="BY878" i="1"/>
  <c r="BU894" i="1"/>
  <c r="BQ898" i="1"/>
  <c r="BQ894" i="1"/>
  <c r="BQ890" i="1"/>
  <c r="BQ886" i="1"/>
  <c r="BQ882" i="1"/>
  <c r="BQ878" i="1"/>
  <c r="BM886" i="1"/>
  <c r="AY888" i="1"/>
  <c r="BE888" i="1"/>
  <c r="CG897" i="1"/>
  <c r="CG893" i="1"/>
  <c r="CG889" i="1"/>
  <c r="CG885" i="1"/>
  <c r="CG881" i="1"/>
  <c r="CC889" i="1"/>
  <c r="BY897" i="1"/>
  <c r="BY893" i="1"/>
  <c r="BY889" i="1"/>
  <c r="BY885" i="1"/>
  <c r="BY881" i="1"/>
  <c r="BU897" i="1"/>
  <c r="BU881" i="1"/>
  <c r="BQ897" i="1"/>
  <c r="BQ893" i="1"/>
  <c r="BQ889" i="1"/>
  <c r="BQ885" i="1"/>
  <c r="BQ901" i="1"/>
  <c r="BQ881" i="1"/>
  <c r="BM889" i="1"/>
  <c r="BY858" i="1"/>
  <c r="BQ866" i="1"/>
  <c r="BQ850" i="1"/>
  <c r="CE870" i="1"/>
  <c r="CC860" i="1"/>
  <c r="BM868" i="1"/>
  <c r="BM852" i="1"/>
  <c r="CH852" i="1"/>
  <c r="CH864" i="1"/>
  <c r="CH863" i="1"/>
  <c r="CH856" i="1"/>
  <c r="CD869" i="1"/>
  <c r="CD864" i="1"/>
  <c r="CD863" i="1"/>
  <c r="CD860" i="1"/>
  <c r="CD850" i="1"/>
  <c r="BZ866" i="1"/>
  <c r="BZ858" i="1"/>
  <c r="BZ862" i="1"/>
  <c r="BZ854" i="1"/>
  <c r="BV857" i="1"/>
  <c r="BV865" i="1"/>
  <c r="BV863" i="1"/>
  <c r="BV858" i="1"/>
  <c r="BV852" i="1"/>
  <c r="BR848" i="1"/>
  <c r="BR864" i="1"/>
  <c r="BR862" i="1"/>
  <c r="BR852" i="1"/>
  <c r="BN858" i="1"/>
  <c r="BN868" i="1"/>
  <c r="BN859" i="1"/>
  <c r="BN861" i="1"/>
  <c r="BN854" i="1"/>
  <c r="BJ848" i="1"/>
  <c r="BJ870" i="1"/>
  <c r="BJ867" i="1"/>
  <c r="BJ862" i="1"/>
  <c r="BJ859" i="1"/>
  <c r="BJ849" i="1"/>
  <c r="CG854" i="1"/>
  <c r="BU862" i="1"/>
  <c r="BU846" i="1"/>
  <c r="AI849" i="1"/>
  <c r="BY854" i="1"/>
  <c r="BQ862" i="1"/>
  <c r="BQ846" i="1"/>
  <c r="CI870" i="1"/>
  <c r="CC856" i="1"/>
  <c r="BM864" i="1"/>
  <c r="BM848" i="1"/>
  <c r="BM870" i="1"/>
  <c r="CH868" i="1"/>
  <c r="CH860" i="1"/>
  <c r="CH862" i="1"/>
  <c r="CD868" i="1"/>
  <c r="CD859" i="1"/>
  <c r="CD861" i="1"/>
  <c r="CD853" i="1"/>
  <c r="BZ864" i="1"/>
  <c r="BZ848" i="1"/>
  <c r="BZ861" i="1"/>
  <c r="BV869" i="1"/>
  <c r="BV864" i="1"/>
  <c r="BV861" i="1"/>
  <c r="BV851" i="1"/>
  <c r="BR868" i="1"/>
  <c r="BR859" i="1"/>
  <c r="BR861" i="1"/>
  <c r="BN857" i="1"/>
  <c r="BN867" i="1"/>
  <c r="BN852" i="1"/>
  <c r="BN860" i="1"/>
  <c r="BJ846" i="1"/>
  <c r="BJ866" i="1"/>
  <c r="BJ860" i="1"/>
  <c r="CG868" i="1"/>
  <c r="CG850" i="1"/>
  <c r="BU858" i="1"/>
  <c r="AU849" i="1"/>
  <c r="AK849" i="1"/>
  <c r="BC849" i="1"/>
  <c r="AM849" i="1"/>
  <c r="AR849" i="1"/>
  <c r="AW849" i="1"/>
  <c r="BC857" i="1"/>
  <c r="AH849" i="1"/>
  <c r="BD849" i="1"/>
  <c r="BB857" i="1"/>
  <c r="BG825" i="1"/>
  <c r="BG826" i="1"/>
  <c r="AO818" i="1"/>
  <c r="BM815" i="1"/>
  <c r="BM819" i="1"/>
  <c r="BM823" i="1"/>
  <c r="BM827" i="1"/>
  <c r="BM832" i="1"/>
  <c r="BM838" i="1"/>
  <c r="BM816" i="1"/>
  <c r="BM820" i="1"/>
  <c r="BM824" i="1"/>
  <c r="BM828" i="1"/>
  <c r="BM836" i="1"/>
  <c r="BM831" i="1"/>
  <c r="BQ815" i="1"/>
  <c r="BQ819" i="1"/>
  <c r="BQ823" i="1"/>
  <c r="BQ827" i="1"/>
  <c r="BQ831" i="1"/>
  <c r="BQ835" i="1"/>
  <c r="BQ816" i="1"/>
  <c r="BQ820" i="1"/>
  <c r="BQ824" i="1"/>
  <c r="BQ828" i="1"/>
  <c r="BQ832" i="1"/>
  <c r="BQ836" i="1"/>
  <c r="BU818" i="1"/>
  <c r="BU822" i="1"/>
  <c r="BU826" i="1"/>
  <c r="BU830" i="1"/>
  <c r="BU834" i="1"/>
  <c r="BU838" i="1"/>
  <c r="BU815" i="1"/>
  <c r="BU819" i="1"/>
  <c r="BU823" i="1"/>
  <c r="BU827" i="1"/>
  <c r="BU831" i="1"/>
  <c r="BU835" i="1"/>
  <c r="BY817" i="1"/>
  <c r="BY821" i="1"/>
  <c r="BY825" i="1"/>
  <c r="BY829" i="1"/>
  <c r="BY833" i="1"/>
  <c r="BY837" i="1"/>
  <c r="BY818" i="1"/>
  <c r="BY822" i="1"/>
  <c r="BY826" i="1"/>
  <c r="BY830" i="1"/>
  <c r="BY834" i="1"/>
  <c r="BY838" i="1"/>
  <c r="CC816" i="1"/>
  <c r="CC820" i="1"/>
  <c r="CC824" i="1"/>
  <c r="CC828" i="1"/>
  <c r="CC831" i="1"/>
  <c r="CC838" i="1"/>
  <c r="CC817" i="1"/>
  <c r="CC821" i="1"/>
  <c r="CC825" i="1"/>
  <c r="CC829" i="1"/>
  <c r="CC835" i="1"/>
  <c r="CC830" i="1"/>
  <c r="CG816" i="1"/>
  <c r="CG820" i="1"/>
  <c r="CG824" i="1"/>
  <c r="CG828" i="1"/>
  <c r="CG832" i="1"/>
  <c r="CG836" i="1"/>
  <c r="CG817" i="1"/>
  <c r="CG821" i="1"/>
  <c r="CG825" i="1"/>
  <c r="CG829" i="1"/>
  <c r="CG833" i="1"/>
  <c r="CG837" i="1"/>
  <c r="AB839" i="1"/>
  <c r="BF825" i="1"/>
  <c r="BB826" i="1"/>
  <c r="AS826" i="1"/>
  <c r="BD826" i="1"/>
  <c r="CI839" i="1"/>
  <c r="BO839" i="1"/>
  <c r="CG838" i="1"/>
  <c r="CG830" i="1"/>
  <c r="CG822" i="1"/>
  <c r="CC834" i="1"/>
  <c r="CC832" i="1"/>
  <c r="CC822" i="1"/>
  <c r="BY831" i="1"/>
  <c r="BY823" i="1"/>
  <c r="BY815" i="1"/>
  <c r="BU832" i="1"/>
  <c r="BU824" i="1"/>
  <c r="BU816" i="1"/>
  <c r="BQ833" i="1"/>
  <c r="BQ825" i="1"/>
  <c r="BQ817" i="1"/>
  <c r="BM833" i="1"/>
  <c r="BM825" i="1"/>
  <c r="BM817" i="1"/>
  <c r="BJ823" i="1"/>
  <c r="BJ816" i="1"/>
  <c r="BJ832" i="1"/>
  <c r="BJ838" i="1"/>
  <c r="BJ822" i="1"/>
  <c r="BJ827" i="1"/>
  <c r="BJ820" i="1"/>
  <c r="BJ834" i="1"/>
  <c r="BJ817" i="1"/>
  <c r="BN816" i="1"/>
  <c r="BN829" i="1"/>
  <c r="BN831" i="1"/>
  <c r="BN837" i="1"/>
  <c r="BN820" i="1"/>
  <c r="BN817" i="1"/>
  <c r="BN833" i="1"/>
  <c r="BN838" i="1"/>
  <c r="BR820" i="1"/>
  <c r="BR825" i="1"/>
  <c r="BR818" i="1"/>
  <c r="BR832" i="1"/>
  <c r="BR836" i="1"/>
  <c r="BR815" i="1"/>
  <c r="BR824" i="1"/>
  <c r="BR827" i="1"/>
  <c r="BR826" i="1"/>
  <c r="BR833" i="1"/>
  <c r="BR837" i="1"/>
  <c r="BR822" i="1"/>
  <c r="BV825" i="1"/>
  <c r="BV828" i="1"/>
  <c r="BV831" i="1"/>
  <c r="BV836" i="1"/>
  <c r="BV823" i="1"/>
  <c r="BV818" i="1"/>
  <c r="BV815" i="1"/>
  <c r="BV832" i="1"/>
  <c r="BV837" i="1"/>
  <c r="BZ823" i="1"/>
  <c r="BZ820" i="1"/>
  <c r="BZ834" i="1"/>
  <c r="BZ817" i="1"/>
  <c r="BZ822" i="1"/>
  <c r="BZ827" i="1"/>
  <c r="BZ830" i="1"/>
  <c r="BZ836" i="1"/>
  <c r="BZ824" i="1"/>
  <c r="CD819" i="1"/>
  <c r="CD818" i="1"/>
  <c r="CD824" i="1"/>
  <c r="CD828" i="1"/>
  <c r="CD832" i="1"/>
  <c r="CD836" i="1"/>
  <c r="CD823" i="1"/>
  <c r="CD839" i="1"/>
  <c r="CD820" i="1"/>
  <c r="CD825" i="1"/>
  <c r="CD829" i="1"/>
  <c r="CD833" i="1"/>
  <c r="CD837" i="1"/>
  <c r="CH816" i="1"/>
  <c r="CH825" i="1"/>
  <c r="CH830" i="1"/>
  <c r="CH835" i="1"/>
  <c r="CH819" i="1"/>
  <c r="CH820" i="1"/>
  <c r="CH828" i="1"/>
  <c r="CH831" i="1"/>
  <c r="CH836" i="1"/>
  <c r="CH823" i="1"/>
  <c r="AC839" i="1"/>
  <c r="BF826" i="1"/>
  <c r="BF815" i="1"/>
  <c r="AF818" i="1"/>
  <c r="CG835" i="1"/>
  <c r="CG827" i="1"/>
  <c r="CG819" i="1"/>
  <c r="CC833" i="1"/>
  <c r="CC827" i="1"/>
  <c r="CC819" i="1"/>
  <c r="BY836" i="1"/>
  <c r="BY828" i="1"/>
  <c r="BY820" i="1"/>
  <c r="BY839" i="1"/>
  <c r="BU837" i="1"/>
  <c r="BU829" i="1"/>
  <c r="BU821" i="1"/>
  <c r="BQ838" i="1"/>
  <c r="BQ830" i="1"/>
  <c r="BQ822" i="1"/>
  <c r="BM834" i="1"/>
  <c r="BM830" i="1"/>
  <c r="BM822" i="1"/>
  <c r="BG817" i="1"/>
  <c r="BB818" i="1"/>
  <c r="AF826" i="1"/>
  <c r="CA839" i="1"/>
  <c r="AN826" i="1"/>
  <c r="AI818" i="1"/>
  <c r="AY826" i="1"/>
  <c r="AJ826" i="1"/>
  <c r="AN818" i="1"/>
  <c r="BF816" i="1"/>
  <c r="BG816" i="1"/>
  <c r="BG818" i="1"/>
  <c r="BF817" i="1"/>
  <c r="BF818" i="1"/>
  <c r="CD31" i="1"/>
  <c r="CD26" i="1"/>
  <c r="CD18" i="1"/>
  <c r="BZ15" i="1"/>
  <c r="BZ25" i="1"/>
  <c r="BZ17" i="1"/>
  <c r="BR30" i="1"/>
  <c r="BR25" i="1"/>
  <c r="BR19" i="1"/>
  <c r="BJ31" i="1"/>
  <c r="BJ25" i="1"/>
  <c r="BJ17" i="1"/>
  <c r="CH30" i="1"/>
  <c r="CH32" i="1"/>
  <c r="CH19" i="1"/>
  <c r="BV32" i="1"/>
  <c r="BV28" i="1"/>
  <c r="BV20" i="1"/>
  <c r="BN28" i="1"/>
  <c r="BN27" i="1"/>
  <c r="BN14" i="1"/>
  <c r="CF27" i="1"/>
  <c r="BX10" i="1"/>
  <c r="CD23" i="1"/>
  <c r="CD32" i="1"/>
  <c r="CD13" i="1"/>
  <c r="CD22" i="1"/>
  <c r="CD19" i="1"/>
  <c r="CD12" i="1"/>
  <c r="BZ30" i="1"/>
  <c r="BZ31" i="1"/>
  <c r="BZ20" i="1"/>
  <c r="BZ21" i="1"/>
  <c r="BZ18" i="1"/>
  <c r="BZ12" i="1"/>
  <c r="BR32" i="1"/>
  <c r="BR29" i="1"/>
  <c r="BR28" i="1"/>
  <c r="BR21" i="1"/>
  <c r="BR20" i="1"/>
  <c r="BR12" i="1"/>
  <c r="BJ22" i="1"/>
  <c r="BJ24" i="1"/>
  <c r="BJ26" i="1"/>
  <c r="BJ21" i="1"/>
  <c r="BJ18" i="1"/>
  <c r="BJ12" i="1"/>
  <c r="CE31" i="1"/>
  <c r="CH25" i="1"/>
  <c r="CH24" i="1"/>
  <c r="CH22" i="1"/>
  <c r="CH23" i="1"/>
  <c r="CH13" i="1"/>
  <c r="CH12" i="1"/>
  <c r="BV31" i="1"/>
  <c r="BV26" i="1"/>
  <c r="BV19" i="1"/>
  <c r="BV22" i="1"/>
  <c r="BV17" i="1"/>
  <c r="BV12" i="1"/>
  <c r="BN29" i="1"/>
  <c r="BN17" i="1"/>
  <c r="BN21" i="1"/>
  <c r="BN24" i="1"/>
  <c r="BN15" i="1"/>
  <c r="BN12" i="1"/>
  <c r="BA20" i="1"/>
  <c r="BE20" i="1"/>
  <c r="CD28" i="1"/>
  <c r="CD17" i="1"/>
  <c r="CD10" i="1"/>
  <c r="BZ27" i="1"/>
  <c r="BZ28" i="1"/>
  <c r="BZ10" i="1"/>
  <c r="BR18" i="1"/>
  <c r="BR26" i="1"/>
  <c r="BR10" i="1"/>
  <c r="BJ32" i="1"/>
  <c r="BJ28" i="1"/>
  <c r="BJ10" i="1"/>
  <c r="CH31" i="1"/>
  <c r="CH18" i="1"/>
  <c r="CH10" i="1"/>
  <c r="BV29" i="1"/>
  <c r="BV27" i="1"/>
  <c r="BV10" i="1"/>
  <c r="BN30" i="1"/>
  <c r="BN16" i="1"/>
  <c r="BN10" i="1"/>
  <c r="CD29" i="1"/>
  <c r="CD21" i="1"/>
  <c r="CD24" i="1"/>
  <c r="CD25" i="1"/>
  <c r="CD14" i="1"/>
  <c r="BZ32" i="1"/>
  <c r="BZ24" i="1"/>
  <c r="BZ23" i="1"/>
  <c r="BZ19" i="1"/>
  <c r="BZ13" i="1"/>
  <c r="BR31" i="1"/>
  <c r="BR24" i="1"/>
  <c r="BR23" i="1"/>
  <c r="BR17" i="1"/>
  <c r="BR15" i="1"/>
  <c r="BJ29" i="1"/>
  <c r="BJ30" i="1"/>
  <c r="BJ23" i="1"/>
  <c r="BJ15" i="1"/>
  <c r="BJ13" i="1"/>
  <c r="BK20" i="1"/>
  <c r="CH28" i="1"/>
  <c r="CH29" i="1"/>
  <c r="CH27" i="1"/>
  <c r="CH26" i="1"/>
  <c r="CH15" i="1"/>
  <c r="BV30" i="1"/>
  <c r="BV25" i="1"/>
  <c r="BV24" i="1"/>
  <c r="BV18" i="1"/>
  <c r="BV16" i="1"/>
  <c r="BN23" i="1"/>
  <c r="BN25" i="1"/>
  <c r="BN26" i="1"/>
  <c r="BN19" i="1"/>
  <c r="BN13" i="1"/>
  <c r="AL12" i="1"/>
  <c r="AP12" i="1"/>
  <c r="BB12" i="1"/>
  <c r="AN20" i="1"/>
  <c r="AV20" i="1"/>
  <c r="BD20" i="1"/>
  <c r="AY20" i="1"/>
  <c r="BC20" i="1"/>
  <c r="AB61" i="9"/>
  <c r="AC62" i="10"/>
  <c r="AB62" i="10"/>
  <c r="AC30" i="10"/>
  <c r="AB30" i="10"/>
  <c r="AB61" i="8"/>
  <c r="CK770" i="1"/>
  <c r="CI766" i="1"/>
  <c r="CI776" i="1"/>
  <c r="CI762" i="1"/>
  <c r="CI759" i="1"/>
  <c r="CI765" i="1"/>
  <c r="CI763" i="1"/>
  <c r="CE776" i="1"/>
  <c r="CE767" i="1"/>
  <c r="CE757" i="1"/>
  <c r="CE762" i="1"/>
  <c r="CE764" i="1"/>
  <c r="CE755" i="1"/>
  <c r="CA768" i="1"/>
  <c r="CA755" i="1"/>
  <c r="CA772" i="1"/>
  <c r="CA761" i="1"/>
  <c r="CA767" i="1"/>
  <c r="CA754" i="1"/>
  <c r="BW774" i="1"/>
  <c r="BW770" i="1"/>
  <c r="BW766" i="1"/>
  <c r="BW761" i="1"/>
  <c r="BW756" i="1"/>
  <c r="BW753" i="1"/>
  <c r="BS768" i="1"/>
  <c r="BS773" i="1"/>
  <c r="BS770" i="1"/>
  <c r="BS758" i="1"/>
  <c r="BS769" i="1"/>
  <c r="BS756" i="1"/>
  <c r="BO754" i="1"/>
  <c r="BO769" i="1"/>
  <c r="BO756" i="1"/>
  <c r="BO766" i="1"/>
  <c r="BO761" i="1"/>
  <c r="BO759" i="1"/>
  <c r="BK761" i="1"/>
  <c r="BK773" i="1"/>
  <c r="BK760" i="1"/>
  <c r="BK756" i="1"/>
  <c r="BK755" i="1"/>
  <c r="BK754" i="1"/>
  <c r="CK766" i="1"/>
  <c r="AJ764" i="1"/>
  <c r="BD756" i="1"/>
  <c r="AO764" i="1"/>
  <c r="AX764" i="1"/>
  <c r="AN756" i="1"/>
  <c r="AR756" i="1"/>
  <c r="BG754" i="1"/>
  <c r="AY756" i="1"/>
  <c r="BG755" i="1"/>
  <c r="AY764" i="1"/>
  <c r="BF762" i="1"/>
  <c r="BG762" i="1"/>
  <c r="CI773" i="1"/>
  <c r="CI772" i="1"/>
  <c r="CI775" i="1"/>
  <c r="CI761" i="1"/>
  <c r="CI758" i="1"/>
  <c r="CI764" i="1"/>
  <c r="CE772" i="1"/>
  <c r="CE775" i="1"/>
  <c r="CE766" i="1"/>
  <c r="CE754" i="1"/>
  <c r="CE761" i="1"/>
  <c r="CE763" i="1"/>
  <c r="CA771" i="1"/>
  <c r="CA774" i="1"/>
  <c r="CA776" i="1"/>
  <c r="CA760" i="1"/>
  <c r="CA759" i="1"/>
  <c r="CA764" i="1"/>
  <c r="BW773" i="1"/>
  <c r="BW769" i="1"/>
  <c r="BW765" i="1"/>
  <c r="BW760" i="1"/>
  <c r="BW755" i="1"/>
  <c r="BW764" i="1"/>
  <c r="BS767" i="1"/>
  <c r="BS776" i="1"/>
  <c r="BS762" i="1"/>
  <c r="BS755" i="1"/>
  <c r="BS765" i="1"/>
  <c r="BS763" i="1"/>
  <c r="BO771" i="1"/>
  <c r="BO776" i="1"/>
  <c r="BO753" i="1"/>
  <c r="BO765" i="1"/>
  <c r="BO762" i="1"/>
  <c r="BO755" i="1"/>
  <c r="BK771" i="1"/>
  <c r="BK770" i="1"/>
  <c r="BK757" i="1"/>
  <c r="BK753" i="1"/>
  <c r="BK767" i="1"/>
  <c r="BK765" i="1"/>
  <c r="AS764" i="1"/>
  <c r="AN764" i="1"/>
  <c r="AO756" i="1"/>
  <c r="BF763" i="1"/>
  <c r="BF764" i="1"/>
  <c r="BD764" i="1"/>
  <c r="BF753" i="1"/>
  <c r="AQ756" i="1"/>
  <c r="AX756" i="1"/>
  <c r="BG763" i="1"/>
  <c r="BN777" i="1"/>
  <c r="CI768" i="1"/>
  <c r="CI757" i="1"/>
  <c r="CI774" i="1"/>
  <c r="CI753" i="1"/>
  <c r="CI755" i="1"/>
  <c r="CE771" i="1"/>
  <c r="CE774" i="1"/>
  <c r="CE765" i="1"/>
  <c r="CE773" i="1"/>
  <c r="CE756" i="1"/>
  <c r="CA770" i="1"/>
  <c r="CA766" i="1"/>
  <c r="CA775" i="1"/>
  <c r="CA757" i="1"/>
  <c r="CA756" i="1"/>
  <c r="BW776" i="1"/>
  <c r="BW772" i="1"/>
  <c r="BW768" i="1"/>
  <c r="BW763" i="1"/>
  <c r="BW759" i="1"/>
  <c r="BS764" i="1"/>
  <c r="BS766" i="1"/>
  <c r="BS775" i="1"/>
  <c r="BS759" i="1"/>
  <c r="BS757" i="1"/>
  <c r="BO760" i="1"/>
  <c r="BO772" i="1"/>
  <c r="BO775" i="1"/>
  <c r="BO773" i="1"/>
  <c r="BO764" i="1"/>
  <c r="BK774" i="1"/>
  <c r="BK776" i="1"/>
  <c r="BK769" i="1"/>
  <c r="BK772" i="1"/>
  <c r="BK764" i="1"/>
  <c r="AV764" i="1"/>
  <c r="AP756" i="1"/>
  <c r="BL786" i="1"/>
  <c r="BT786" i="1"/>
  <c r="BT788" i="1"/>
  <c r="BT796" i="1"/>
  <c r="BX794" i="1"/>
  <c r="BT799" i="1"/>
  <c r="BT803" i="1"/>
  <c r="BT790" i="1"/>
  <c r="BL794" i="1"/>
  <c r="BL790" i="1"/>
  <c r="BL789" i="1"/>
  <c r="BL805" i="1"/>
  <c r="CH807" i="1"/>
  <c r="CH803" i="1"/>
  <c r="CH799" i="1"/>
  <c r="CH795" i="1"/>
  <c r="CH791" i="1"/>
  <c r="CH787" i="1"/>
  <c r="CD795" i="1"/>
  <c r="BT801" i="1"/>
  <c r="BL796" i="1"/>
  <c r="BB795" i="1"/>
  <c r="BP798" i="1"/>
  <c r="BT806" i="1"/>
  <c r="BL785" i="1"/>
  <c r="BT794" i="1"/>
  <c r="BT792" i="1"/>
  <c r="BT787" i="1"/>
  <c r="BT797" i="1"/>
  <c r="BT802" i="1"/>
  <c r="BL791" i="1"/>
  <c r="BL787" i="1"/>
  <c r="BL807" i="1"/>
  <c r="BL801" i="1"/>
  <c r="CH806" i="1"/>
  <c r="CH802" i="1"/>
  <c r="CH798" i="1"/>
  <c r="CH794" i="1"/>
  <c r="CH790" i="1"/>
  <c r="CH786" i="1"/>
  <c r="CD798" i="1"/>
  <c r="BL799" i="1"/>
  <c r="BB787" i="1"/>
  <c r="BP803" i="1"/>
  <c r="BL804" i="1"/>
  <c r="BL798" i="1"/>
  <c r="BT800" i="1"/>
  <c r="BX789" i="1"/>
  <c r="BX792" i="1"/>
  <c r="BT789" i="1"/>
  <c r="BT807" i="1"/>
  <c r="BT784" i="1"/>
  <c r="BL802" i="1"/>
  <c r="BL784" i="1"/>
  <c r="BL795" i="1"/>
  <c r="CH805" i="1"/>
  <c r="CH801" i="1"/>
  <c r="CH797" i="1"/>
  <c r="CH793" i="1"/>
  <c r="CH789" i="1"/>
  <c r="CD797" i="1"/>
  <c r="BZ736" i="1"/>
  <c r="BZ733" i="1"/>
  <c r="BZ722" i="1"/>
  <c r="BZ738" i="1"/>
  <c r="BW745" i="1"/>
  <c r="BW741" i="1"/>
  <c r="BW737" i="1"/>
  <c r="BW733" i="1"/>
  <c r="BW729" i="1"/>
  <c r="BW725" i="1"/>
  <c r="BS742" i="1"/>
  <c r="BS738" i="1"/>
  <c r="BS734" i="1"/>
  <c r="BS730" i="1"/>
  <c r="BS726" i="1"/>
  <c r="BS722" i="1"/>
  <c r="BO733" i="1"/>
  <c r="BL743" i="1"/>
  <c r="BL724" i="1"/>
  <c r="BZ735" i="1"/>
  <c r="BY746" i="1"/>
  <c r="AQ733" i="1"/>
  <c r="AF733" i="1"/>
  <c r="AH733" i="1"/>
  <c r="BG731" i="1"/>
  <c r="BB733" i="1"/>
  <c r="BF732" i="1"/>
  <c r="BZ740" i="1"/>
  <c r="BF730" i="1"/>
  <c r="BZ737" i="1"/>
  <c r="BZ726" i="1"/>
  <c r="BZ742" i="1"/>
  <c r="BW744" i="1"/>
  <c r="BW740" i="1"/>
  <c r="BW736" i="1"/>
  <c r="BW732" i="1"/>
  <c r="BW728" i="1"/>
  <c r="BW724" i="1"/>
  <c r="BS745" i="1"/>
  <c r="BS741" i="1"/>
  <c r="BS737" i="1"/>
  <c r="BS733" i="1"/>
  <c r="BS729" i="1"/>
  <c r="BS725" i="1"/>
  <c r="BO745" i="1"/>
  <c r="BO729" i="1"/>
  <c r="BL739" i="1"/>
  <c r="BL727" i="1"/>
  <c r="BZ731" i="1"/>
  <c r="BE733" i="1"/>
  <c r="BF724" i="1"/>
  <c r="BF723" i="1"/>
  <c r="AK725" i="1"/>
  <c r="AY725" i="1"/>
  <c r="AP733" i="1"/>
  <c r="AZ733" i="1"/>
  <c r="BG724" i="1"/>
  <c r="BZ728" i="1"/>
  <c r="BZ744" i="1"/>
  <c r="BZ725" i="1"/>
  <c r="BZ741" i="1"/>
  <c r="BZ730" i="1"/>
  <c r="BW743" i="1"/>
  <c r="BW739" i="1"/>
  <c r="BW735" i="1"/>
  <c r="BW731" i="1"/>
  <c r="BW727" i="1"/>
  <c r="BS744" i="1"/>
  <c r="BS740" i="1"/>
  <c r="BS736" i="1"/>
  <c r="BS732" i="1"/>
  <c r="BS728" i="1"/>
  <c r="BO741" i="1"/>
  <c r="BO725" i="1"/>
  <c r="BL735" i="1"/>
  <c r="BZ743" i="1"/>
  <c r="BZ727" i="1"/>
  <c r="AM725" i="1"/>
  <c r="AS733" i="1"/>
  <c r="BC725" i="1"/>
  <c r="AV725" i="1"/>
  <c r="AG725" i="1"/>
  <c r="AM733" i="1"/>
  <c r="AJ733" i="1"/>
  <c r="AL702" i="1"/>
  <c r="AN694" i="1"/>
  <c r="BM692" i="1"/>
  <c r="BM696" i="1"/>
  <c r="BM700" i="1"/>
  <c r="BM704" i="1"/>
  <c r="BM708" i="1"/>
  <c r="BM712" i="1"/>
  <c r="BM693" i="1"/>
  <c r="BM697" i="1"/>
  <c r="BM701" i="1"/>
  <c r="BM705" i="1"/>
  <c r="BM709" i="1"/>
  <c r="BM713" i="1"/>
  <c r="BQ691" i="1"/>
  <c r="BQ695" i="1"/>
  <c r="BQ699" i="1"/>
  <c r="BQ703" i="1"/>
  <c r="BQ707" i="1"/>
  <c r="BQ711" i="1"/>
  <c r="BQ692" i="1"/>
  <c r="BQ696" i="1"/>
  <c r="BQ700" i="1"/>
  <c r="BQ704" i="1"/>
  <c r="BQ708" i="1"/>
  <c r="BQ712" i="1"/>
  <c r="BU694" i="1"/>
  <c r="BU698" i="1"/>
  <c r="BU702" i="1"/>
  <c r="BU706" i="1"/>
  <c r="BU710" i="1"/>
  <c r="BU714" i="1"/>
  <c r="BU691" i="1"/>
  <c r="BU695" i="1"/>
  <c r="BU699" i="1"/>
  <c r="BU703" i="1"/>
  <c r="BU707" i="1"/>
  <c r="BU711" i="1"/>
  <c r="BY694" i="1"/>
  <c r="BY698" i="1"/>
  <c r="BY702" i="1"/>
  <c r="BY706" i="1"/>
  <c r="BY710" i="1"/>
  <c r="BY714" i="1"/>
  <c r="BY691" i="1"/>
  <c r="BY695" i="1"/>
  <c r="BY699" i="1"/>
  <c r="BY703" i="1"/>
  <c r="BY707" i="1"/>
  <c r="BY711" i="1"/>
  <c r="CC693" i="1"/>
  <c r="CC697" i="1"/>
  <c r="CC701" i="1"/>
  <c r="CC705" i="1"/>
  <c r="CC709" i="1"/>
  <c r="CC713" i="1"/>
  <c r="CC694" i="1"/>
  <c r="CC698" i="1"/>
  <c r="CC702" i="1"/>
  <c r="CC706" i="1"/>
  <c r="CC710" i="1"/>
  <c r="CC714" i="1"/>
  <c r="CG692" i="1"/>
  <c r="CG696" i="1"/>
  <c r="CG700" i="1"/>
  <c r="CG704" i="1"/>
  <c r="CG708" i="1"/>
  <c r="CG712" i="1"/>
  <c r="CG693" i="1"/>
  <c r="CG697" i="1"/>
  <c r="CG701" i="1"/>
  <c r="CG705" i="1"/>
  <c r="CG709" i="1"/>
  <c r="CG713" i="1"/>
  <c r="AS694" i="1"/>
  <c r="BJ693" i="1"/>
  <c r="BJ697" i="1"/>
  <c r="BJ701" i="1"/>
  <c r="BJ705" i="1"/>
  <c r="BJ709" i="1"/>
  <c r="BJ713" i="1"/>
  <c r="BJ694" i="1"/>
  <c r="BJ698" i="1"/>
  <c r="BJ702" i="1"/>
  <c r="BJ706" i="1"/>
  <c r="BJ710" i="1"/>
  <c r="BJ714" i="1"/>
  <c r="BN692" i="1"/>
  <c r="BN696" i="1"/>
  <c r="BN700" i="1"/>
  <c r="BN704" i="1"/>
  <c r="BN708" i="1"/>
  <c r="BN712" i="1"/>
  <c r="BN693" i="1"/>
  <c r="BN697" i="1"/>
  <c r="BN701" i="1"/>
  <c r="BN705" i="1"/>
  <c r="BN709" i="1"/>
  <c r="BN713" i="1"/>
  <c r="BR692" i="1"/>
  <c r="BR696" i="1"/>
  <c r="BR700" i="1"/>
  <c r="BR704" i="1"/>
  <c r="BR708" i="1"/>
  <c r="BR712" i="1"/>
  <c r="BR693" i="1"/>
  <c r="BR697" i="1"/>
  <c r="BR701" i="1"/>
  <c r="BR705" i="1"/>
  <c r="BR709" i="1"/>
  <c r="BR713" i="1"/>
  <c r="BV691" i="1"/>
  <c r="BV695" i="1"/>
  <c r="BV699" i="1"/>
  <c r="BV703" i="1"/>
  <c r="BV707" i="1"/>
  <c r="BV711" i="1"/>
  <c r="BV692" i="1"/>
  <c r="BV696" i="1"/>
  <c r="BV700" i="1"/>
  <c r="BV704" i="1"/>
  <c r="BV708" i="1"/>
  <c r="BV712" i="1"/>
  <c r="BZ694" i="1"/>
  <c r="BZ698" i="1"/>
  <c r="BZ702" i="1"/>
  <c r="BZ706" i="1"/>
  <c r="BZ710" i="1"/>
  <c r="BZ714" i="1"/>
  <c r="BZ691" i="1"/>
  <c r="BZ695" i="1"/>
  <c r="BZ699" i="1"/>
  <c r="BZ703" i="1"/>
  <c r="BZ707" i="1"/>
  <c r="BZ711" i="1"/>
  <c r="CD693" i="1"/>
  <c r="CD697" i="1"/>
  <c r="CD701" i="1"/>
  <c r="CD705" i="1"/>
  <c r="CD709" i="1"/>
  <c r="CD713" i="1"/>
  <c r="CD694" i="1"/>
  <c r="CD698" i="1"/>
  <c r="CD702" i="1"/>
  <c r="CD706" i="1"/>
  <c r="CD710" i="1"/>
  <c r="CH693" i="1"/>
  <c r="CH697" i="1"/>
  <c r="CH701" i="1"/>
  <c r="BD694" i="1"/>
  <c r="CJ705" i="1"/>
  <c r="CJ701" i="1"/>
  <c r="BG691" i="1"/>
  <c r="BF692" i="1"/>
  <c r="AY702" i="1"/>
  <c r="BG701" i="1"/>
  <c r="AQ702" i="1"/>
  <c r="AF694" i="1"/>
  <c r="AI694" i="1"/>
  <c r="AY694" i="1"/>
  <c r="BB694" i="1"/>
  <c r="AC715" i="1"/>
  <c r="CK700" i="1"/>
  <c r="AU694" i="1"/>
  <c r="BA694" i="1"/>
  <c r="AR702" i="1"/>
  <c r="AX702" i="1"/>
  <c r="AF702" i="1"/>
  <c r="BF700" i="1"/>
  <c r="BG700" i="1"/>
  <c r="BG702" i="1"/>
  <c r="AT694" i="1"/>
  <c r="AM702" i="1"/>
  <c r="BU663" i="1"/>
  <c r="BU667" i="1"/>
  <c r="BU671" i="1"/>
  <c r="BU675" i="1"/>
  <c r="BU679" i="1"/>
  <c r="BU683" i="1"/>
  <c r="BU660" i="1"/>
  <c r="BU664" i="1"/>
  <c r="BU668" i="1"/>
  <c r="BU672" i="1"/>
  <c r="BU676" i="1"/>
  <c r="BU680" i="1"/>
  <c r="BX667" i="1"/>
  <c r="BX660" i="1"/>
  <c r="BX671" i="1"/>
  <c r="BX675" i="1"/>
  <c r="BU677" i="1"/>
  <c r="BU669" i="1"/>
  <c r="BU661" i="1"/>
  <c r="BQ678" i="1"/>
  <c r="BQ670" i="1"/>
  <c r="BM679" i="1"/>
  <c r="BM671" i="1"/>
  <c r="BM663" i="1"/>
  <c r="BX663" i="1"/>
  <c r="CI662" i="1"/>
  <c r="BK684" i="1"/>
  <c r="BJ660" i="1"/>
  <c r="BJ664" i="1"/>
  <c r="BJ668" i="1"/>
  <c r="BJ672" i="1"/>
  <c r="BJ676" i="1"/>
  <c r="BJ680" i="1"/>
  <c r="BJ661" i="1"/>
  <c r="BJ665" i="1"/>
  <c r="BJ669" i="1"/>
  <c r="BJ673" i="1"/>
  <c r="BJ677" i="1"/>
  <c r="BJ681" i="1"/>
  <c r="BN663" i="1"/>
  <c r="BN667" i="1"/>
  <c r="BN671" i="1"/>
  <c r="BN675" i="1"/>
  <c r="BN679" i="1"/>
  <c r="BN683" i="1"/>
  <c r="BN660" i="1"/>
  <c r="BN664" i="1"/>
  <c r="BN668" i="1"/>
  <c r="BN672" i="1"/>
  <c r="BN676" i="1"/>
  <c r="BN680" i="1"/>
  <c r="AZ663" i="1"/>
  <c r="BQ660" i="1"/>
  <c r="BQ664" i="1"/>
  <c r="BQ668" i="1"/>
  <c r="BQ672" i="1"/>
  <c r="BQ676" i="1"/>
  <c r="BQ680" i="1"/>
  <c r="BQ661" i="1"/>
  <c r="BQ665" i="1"/>
  <c r="BQ669" i="1"/>
  <c r="BQ673" i="1"/>
  <c r="BQ677" i="1"/>
  <c r="BQ681" i="1"/>
  <c r="CB667" i="1"/>
  <c r="CB665" i="1"/>
  <c r="CB664" i="1"/>
  <c r="CB661" i="1"/>
  <c r="AU663" i="1"/>
  <c r="BX673" i="1"/>
  <c r="BX665" i="1"/>
  <c r="BX668" i="1"/>
  <c r="CB683" i="1"/>
  <c r="BX679" i="1"/>
  <c r="BU682" i="1"/>
  <c r="BU674" i="1"/>
  <c r="BU666" i="1"/>
  <c r="BQ683" i="1"/>
  <c r="BQ675" i="1"/>
  <c r="BQ667" i="1"/>
  <c r="BM676" i="1"/>
  <c r="BM668" i="1"/>
  <c r="BO684" i="1"/>
  <c r="BG660" i="1"/>
  <c r="AG663" i="1"/>
  <c r="BM661" i="1"/>
  <c r="BM665" i="1"/>
  <c r="BM669" i="1"/>
  <c r="BM673" i="1"/>
  <c r="BM677" i="1"/>
  <c r="BM681" i="1"/>
  <c r="BM662" i="1"/>
  <c r="BM666" i="1"/>
  <c r="BM670" i="1"/>
  <c r="BM674" i="1"/>
  <c r="BM678" i="1"/>
  <c r="BM682" i="1"/>
  <c r="BX676" i="1"/>
  <c r="BX680" i="1"/>
  <c r="BX661" i="1"/>
  <c r="BX670" i="1"/>
  <c r="BX674" i="1"/>
  <c r="CI664" i="1"/>
  <c r="CI667" i="1"/>
  <c r="CI673" i="1"/>
  <c r="BX677" i="1"/>
  <c r="CB673" i="1"/>
  <c r="BX678" i="1"/>
  <c r="BX683" i="1"/>
  <c r="BU681" i="1"/>
  <c r="BU673" i="1"/>
  <c r="BU665" i="1"/>
  <c r="BQ682" i="1"/>
  <c r="BQ674" i="1"/>
  <c r="BQ666" i="1"/>
  <c r="BM683" i="1"/>
  <c r="BM675" i="1"/>
  <c r="BM667" i="1"/>
  <c r="BX664" i="1"/>
  <c r="CI677" i="1"/>
  <c r="BW684" i="1"/>
  <c r="BP666" i="1"/>
  <c r="BP676" i="1"/>
  <c r="BP681" i="1"/>
  <c r="BP671" i="1"/>
  <c r="BP670" i="1"/>
  <c r="BP674" i="1"/>
  <c r="BT667" i="1"/>
  <c r="BT665" i="1"/>
  <c r="BT666" i="1"/>
  <c r="BT672" i="1"/>
  <c r="BT660" i="1"/>
  <c r="BT680" i="1"/>
  <c r="BT683" i="1"/>
  <c r="BT661" i="1"/>
  <c r="BX666" i="1"/>
  <c r="CA666" i="1"/>
  <c r="CA663" i="1"/>
  <c r="CA671" i="1"/>
  <c r="CA675" i="1"/>
  <c r="CA679" i="1"/>
  <c r="CA683" i="1"/>
  <c r="CA660" i="1"/>
  <c r="CA668" i="1"/>
  <c r="CA665" i="1"/>
  <c r="CA672" i="1"/>
  <c r="CA676" i="1"/>
  <c r="CA680" i="1"/>
  <c r="CE661" i="1"/>
  <c r="CE669" i="1"/>
  <c r="CE670" i="1"/>
  <c r="CE677" i="1"/>
  <c r="CE673" i="1"/>
  <c r="CE679" i="1"/>
  <c r="CE663" i="1"/>
  <c r="CE671" i="1"/>
  <c r="CE672" i="1"/>
  <c r="CE660" i="1"/>
  <c r="CE675" i="1"/>
  <c r="CE681" i="1"/>
  <c r="CH661" i="1"/>
  <c r="CH665" i="1"/>
  <c r="CH669" i="1"/>
  <c r="CH673" i="1"/>
  <c r="CH677" i="1"/>
  <c r="CH681" i="1"/>
  <c r="CH662" i="1"/>
  <c r="CH666" i="1"/>
  <c r="CH670" i="1"/>
  <c r="CH674" i="1"/>
  <c r="CH678" i="1"/>
  <c r="CH682" i="1"/>
  <c r="AC684" i="1"/>
  <c r="CK664" i="1"/>
  <c r="BG661" i="1"/>
  <c r="BE663" i="1"/>
  <c r="BD663" i="1"/>
  <c r="AB684" i="1"/>
  <c r="CJ668" i="1"/>
  <c r="AO671" i="1"/>
  <c r="BF669" i="1"/>
  <c r="AV663" i="1"/>
  <c r="BG662" i="1"/>
  <c r="BF662" i="1"/>
  <c r="BA663" i="1"/>
  <c r="BE671" i="1"/>
  <c r="BF661" i="1"/>
  <c r="AW663" i="1"/>
  <c r="AT671" i="1"/>
  <c r="AH663" i="1"/>
  <c r="AM663" i="1"/>
  <c r="BF660" i="1"/>
  <c r="BF663" i="1"/>
  <c r="BG670" i="1"/>
  <c r="AH671" i="1"/>
  <c r="BG668" i="1"/>
  <c r="BT653" i="1"/>
  <c r="CB653" i="1"/>
  <c r="BG637" i="1"/>
  <c r="BG640" i="1"/>
  <c r="AJ632" i="1"/>
  <c r="AH640" i="1"/>
  <c r="AG640" i="1"/>
  <c r="CK631" i="1"/>
  <c r="CK645" i="1"/>
  <c r="CK637" i="1"/>
  <c r="CK647" i="1"/>
  <c r="CK636" i="1"/>
  <c r="CK633" i="1"/>
  <c r="CK629" i="1"/>
  <c r="BJ630" i="1"/>
  <c r="BJ637" i="1"/>
  <c r="BJ651" i="1"/>
  <c r="BJ647" i="1"/>
  <c r="BJ643" i="1"/>
  <c r="BJ632" i="1"/>
  <c r="BN631" i="1"/>
  <c r="BN634" i="1"/>
  <c r="BN650" i="1"/>
  <c r="BN646" i="1"/>
  <c r="BN642" i="1"/>
  <c r="BN629" i="1"/>
  <c r="BR650" i="1"/>
  <c r="BR646" i="1"/>
  <c r="BR642" i="1"/>
  <c r="BR638" i="1"/>
  <c r="BR633" i="1"/>
  <c r="BR634" i="1"/>
  <c r="BV634" i="1"/>
  <c r="BV640" i="1"/>
  <c r="BV651" i="1"/>
  <c r="BV647" i="1"/>
  <c r="BV643" i="1"/>
  <c r="BV635" i="1"/>
  <c r="BZ638" i="1"/>
  <c r="BZ631" i="1"/>
  <c r="BZ652" i="1"/>
  <c r="BZ648" i="1"/>
  <c r="BZ644" i="1"/>
  <c r="BZ640" i="1"/>
  <c r="CD640" i="1"/>
  <c r="CD631" i="1"/>
  <c r="CD630" i="1"/>
  <c r="CD649" i="1"/>
  <c r="CD645" i="1"/>
  <c r="CD641" i="1"/>
  <c r="CH637" i="1"/>
  <c r="CH636" i="1"/>
  <c r="CH635" i="1"/>
  <c r="CH649" i="1"/>
  <c r="CH645" i="1"/>
  <c r="CH641" i="1"/>
  <c r="BF629" i="1"/>
  <c r="BF632" i="1"/>
  <c r="AL632" i="1"/>
  <c r="BC640" i="1"/>
  <c r="AN640" i="1"/>
  <c r="BD640" i="1"/>
  <c r="CK644" i="1"/>
  <c r="CK641" i="1"/>
  <c r="CK652" i="1"/>
  <c r="AB653" i="1"/>
  <c r="CJ641" i="1"/>
  <c r="BJ638" i="1"/>
  <c r="BJ639" i="1"/>
  <c r="BJ633" i="1"/>
  <c r="BJ650" i="1"/>
  <c r="BJ646" i="1"/>
  <c r="BJ642" i="1"/>
  <c r="BN632" i="1"/>
  <c r="BN640" i="1"/>
  <c r="BN630" i="1"/>
  <c r="BN649" i="1"/>
  <c r="BN645" i="1"/>
  <c r="BN641" i="1"/>
  <c r="BR649" i="1"/>
  <c r="BR645" i="1"/>
  <c r="BR641" i="1"/>
  <c r="BR637" i="1"/>
  <c r="BR632" i="1"/>
  <c r="BR630" i="1"/>
  <c r="BV633" i="1"/>
  <c r="BV636" i="1"/>
  <c r="BV650" i="1"/>
  <c r="BV646" i="1"/>
  <c r="BV642" i="1"/>
  <c r="BV631" i="1"/>
  <c r="BZ635" i="1"/>
  <c r="BZ637" i="1"/>
  <c r="BZ651" i="1"/>
  <c r="BZ647" i="1"/>
  <c r="BZ643" i="1"/>
  <c r="BZ636" i="1"/>
  <c r="CD639" i="1"/>
  <c r="CD632" i="1"/>
  <c r="CD652" i="1"/>
  <c r="CD648" i="1"/>
  <c r="CD644" i="1"/>
  <c r="CD637" i="1"/>
  <c r="CH652" i="1"/>
  <c r="CH629" i="1"/>
  <c r="CH631" i="1"/>
  <c r="CH648" i="1"/>
  <c r="CH644" i="1"/>
  <c r="CH638" i="1"/>
  <c r="BG631" i="1"/>
  <c r="AK632" i="1"/>
  <c r="BC632" i="1"/>
  <c r="BD632" i="1"/>
  <c r="AF640" i="1"/>
  <c r="BG629" i="1"/>
  <c r="BF638" i="1"/>
  <c r="BF640" i="1"/>
  <c r="CK648" i="1"/>
  <c r="CK640" i="1"/>
  <c r="CK639" i="1"/>
  <c r="BJ631" i="1"/>
  <c r="BJ635" i="1"/>
  <c r="BJ629" i="1"/>
  <c r="BJ649" i="1"/>
  <c r="BJ645" i="1"/>
  <c r="BN639" i="1"/>
  <c r="BN636" i="1"/>
  <c r="BN652" i="1"/>
  <c r="BN648" i="1"/>
  <c r="BN644" i="1"/>
  <c r="BR652" i="1"/>
  <c r="BR648" i="1"/>
  <c r="BR644" i="1"/>
  <c r="BR640" i="1"/>
  <c r="BR636" i="1"/>
  <c r="BV638" i="1"/>
  <c r="BV629" i="1"/>
  <c r="BV632" i="1"/>
  <c r="BV649" i="1"/>
  <c r="BV645" i="1"/>
  <c r="BZ634" i="1"/>
  <c r="BZ633" i="1"/>
  <c r="BZ650" i="1"/>
  <c r="BZ646" i="1"/>
  <c r="BZ642" i="1"/>
  <c r="CD636" i="1"/>
  <c r="CD638" i="1"/>
  <c r="CD651" i="1"/>
  <c r="CD647" i="1"/>
  <c r="CD643" i="1"/>
  <c r="CH640" i="1"/>
  <c r="CH633" i="1"/>
  <c r="CH651" i="1"/>
  <c r="CH647" i="1"/>
  <c r="CH643" i="1"/>
  <c r="AB25" i="8"/>
  <c r="AC22" i="8"/>
  <c r="AC20" i="8"/>
  <c r="AC16" i="8"/>
  <c r="AC12" i="8"/>
  <c r="AC10" i="8"/>
  <c r="CF622" i="1"/>
  <c r="BG600" i="1"/>
  <c r="BR613" i="1"/>
  <c r="BR619" i="1"/>
  <c r="BR618" i="1"/>
  <c r="BR600" i="1"/>
  <c r="BR609" i="1"/>
  <c r="BR599" i="1"/>
  <c r="CD618" i="1"/>
  <c r="CD608" i="1"/>
  <c r="CD617" i="1"/>
  <c r="CD611" i="1"/>
  <c r="CD606" i="1"/>
  <c r="CD605" i="1"/>
  <c r="BV620" i="1"/>
  <c r="BV618" i="1"/>
  <c r="BV617" i="1"/>
  <c r="BV609" i="1"/>
  <c r="BV608" i="1"/>
  <c r="BV603" i="1"/>
  <c r="BJ619" i="1"/>
  <c r="BJ615" i="1"/>
  <c r="BJ614" i="1"/>
  <c r="BJ610" i="1"/>
  <c r="BJ609" i="1"/>
  <c r="BJ604" i="1"/>
  <c r="CH620" i="1"/>
  <c r="CH619" i="1"/>
  <c r="CH618" i="1"/>
  <c r="CH604" i="1"/>
  <c r="CH600" i="1"/>
  <c r="CH599" i="1"/>
  <c r="BZ607" i="1"/>
  <c r="BZ599" i="1"/>
  <c r="BZ619" i="1"/>
  <c r="BZ602" i="1"/>
  <c r="BZ598" i="1"/>
  <c r="BZ601" i="1"/>
  <c r="BN618" i="1"/>
  <c r="BN604" i="1"/>
  <c r="BN619" i="1"/>
  <c r="BN607" i="1"/>
  <c r="BN608" i="1"/>
  <c r="BN598" i="1"/>
  <c r="AC622" i="1"/>
  <c r="CK617" i="1"/>
  <c r="BD609" i="1"/>
  <c r="AT609" i="1"/>
  <c r="AM609" i="1"/>
  <c r="AO609" i="1"/>
  <c r="BG598" i="1"/>
  <c r="BF600" i="1"/>
  <c r="BA601" i="1"/>
  <c r="AZ609" i="1"/>
  <c r="AB21" i="8"/>
  <c r="AC14" i="8"/>
  <c r="BR605" i="1"/>
  <c r="BR617" i="1"/>
  <c r="BR616" i="1"/>
  <c r="BR612" i="1"/>
  <c r="BR601" i="1"/>
  <c r="BR606" i="1"/>
  <c r="CD616" i="1"/>
  <c r="CD614" i="1"/>
  <c r="CD615" i="1"/>
  <c r="CD607" i="1"/>
  <c r="CD602" i="1"/>
  <c r="CD601" i="1"/>
  <c r="BV614" i="1"/>
  <c r="BV616" i="1"/>
  <c r="BV615" i="1"/>
  <c r="BV611" i="1"/>
  <c r="BV604" i="1"/>
  <c r="BV599" i="1"/>
  <c r="BJ611" i="1"/>
  <c r="BJ606" i="1"/>
  <c r="BJ613" i="1"/>
  <c r="BJ602" i="1"/>
  <c r="BJ605" i="1"/>
  <c r="BJ600" i="1"/>
  <c r="CH609" i="1"/>
  <c r="CH617" i="1"/>
  <c r="CH616" i="1"/>
  <c r="CH612" i="1"/>
  <c r="CH605" i="1"/>
  <c r="CH606" i="1"/>
  <c r="BZ621" i="1"/>
  <c r="BZ615" i="1"/>
  <c r="BZ618" i="1"/>
  <c r="BZ612" i="1"/>
  <c r="BZ603" i="1"/>
  <c r="BZ608" i="1"/>
  <c r="BN616" i="1"/>
  <c r="BN614" i="1"/>
  <c r="BN617" i="1"/>
  <c r="BN613" i="1"/>
  <c r="BN600" i="1"/>
  <c r="BN609" i="1"/>
  <c r="BA609" i="1"/>
  <c r="AH601" i="1"/>
  <c r="AS609" i="1"/>
  <c r="AT601" i="1"/>
  <c r="AN601" i="1"/>
  <c r="BF599" i="1"/>
  <c r="BG599" i="1"/>
  <c r="BE601" i="1"/>
  <c r="BG608" i="1"/>
  <c r="AC26" i="8"/>
  <c r="AB17" i="8"/>
  <c r="AB13" i="8"/>
  <c r="AB9" i="8"/>
  <c r="AC8" i="8"/>
  <c r="CB622" i="1"/>
  <c r="BT622" i="1"/>
  <c r="BF606" i="1"/>
  <c r="BR620" i="1"/>
  <c r="BR608" i="1"/>
  <c r="BR614" i="1"/>
  <c r="BR610" i="1"/>
  <c r="BR607" i="1"/>
  <c r="CD619" i="1"/>
  <c r="CD603" i="1"/>
  <c r="CD612" i="1"/>
  <c r="CD613" i="1"/>
  <c r="CD599" i="1"/>
  <c r="BV598" i="1"/>
  <c r="BV619" i="1"/>
  <c r="BV610" i="1"/>
  <c r="BV613" i="1"/>
  <c r="BV605" i="1"/>
  <c r="BJ603" i="1"/>
  <c r="BJ620" i="1"/>
  <c r="BJ618" i="1"/>
  <c r="BJ598" i="1"/>
  <c r="BJ607" i="1"/>
  <c r="CH613" i="1"/>
  <c r="CH615" i="1"/>
  <c r="CH614" i="1"/>
  <c r="CH610" i="1"/>
  <c r="CH607" i="1"/>
  <c r="BZ617" i="1"/>
  <c r="BZ613" i="1"/>
  <c r="BZ616" i="1"/>
  <c r="BZ610" i="1"/>
  <c r="BZ609" i="1"/>
  <c r="BN612" i="1"/>
  <c r="BN599" i="1"/>
  <c r="BN615" i="1"/>
  <c r="BN611" i="1"/>
  <c r="BN606" i="1"/>
  <c r="AB622" i="1"/>
  <c r="CJ604" i="1"/>
  <c r="AU601" i="1"/>
  <c r="BG607" i="1"/>
  <c r="AX609" i="1"/>
  <c r="AP601" i="1"/>
  <c r="BF598" i="1"/>
  <c r="CE591" i="1"/>
  <c r="BY591" i="1"/>
  <c r="BQ591" i="1"/>
  <c r="CH590" i="1"/>
  <c r="CH586" i="1"/>
  <c r="CH585" i="1"/>
  <c r="CH581" i="1"/>
  <c r="CH572" i="1"/>
  <c r="CH568" i="1"/>
  <c r="CD590" i="1"/>
  <c r="CD586" i="1"/>
  <c r="CD585" i="1"/>
  <c r="CD581" i="1"/>
  <c r="CD572" i="1"/>
  <c r="CD568" i="1"/>
  <c r="BZ588" i="1"/>
  <c r="BZ577" i="1"/>
  <c r="BZ584" i="1"/>
  <c r="BZ580" i="1"/>
  <c r="BZ572" i="1"/>
  <c r="BZ568" i="1"/>
  <c r="BV589" i="1"/>
  <c r="BV574" i="1"/>
  <c r="BV584" i="1"/>
  <c r="BV580" i="1"/>
  <c r="BV572" i="1"/>
  <c r="BV568" i="1"/>
  <c r="BR589" i="1"/>
  <c r="BR576" i="1"/>
  <c r="BR584" i="1"/>
  <c r="BR580" i="1"/>
  <c r="BR572" i="1"/>
  <c r="BR568" i="1"/>
  <c r="BN589" i="1"/>
  <c r="BN578" i="1"/>
  <c r="BN584" i="1"/>
  <c r="BN580" i="1"/>
  <c r="BN572" i="1"/>
  <c r="BN568" i="1"/>
  <c r="BJ590" i="1"/>
  <c r="BJ577" i="1"/>
  <c r="BJ585" i="1"/>
  <c r="BJ581" i="1"/>
  <c r="BJ572" i="1"/>
  <c r="BJ568" i="1"/>
  <c r="AB591" i="1"/>
  <c r="AT578" i="1"/>
  <c r="AM578" i="1"/>
  <c r="AY570" i="1"/>
  <c r="AF570" i="1"/>
  <c r="AU578" i="1"/>
  <c r="BG577" i="1"/>
  <c r="BE570" i="1"/>
  <c r="AR570" i="1"/>
  <c r="AR578" i="1"/>
  <c r="BG570" i="1"/>
  <c r="BD570" i="1"/>
  <c r="CH589" i="1"/>
  <c r="CH575" i="1"/>
  <c r="CH584" i="1"/>
  <c r="CH580" i="1"/>
  <c r="CH571" i="1"/>
  <c r="CH567" i="1"/>
  <c r="CD589" i="1"/>
  <c r="CD578" i="1"/>
  <c r="CD584" i="1"/>
  <c r="CD580" i="1"/>
  <c r="CD571" i="1"/>
  <c r="CD567" i="1"/>
  <c r="BZ587" i="1"/>
  <c r="BZ576" i="1"/>
  <c r="BZ583" i="1"/>
  <c r="BZ579" i="1"/>
  <c r="BZ571" i="1"/>
  <c r="BZ567" i="1"/>
  <c r="BV588" i="1"/>
  <c r="BV576" i="1"/>
  <c r="BV583" i="1"/>
  <c r="BV579" i="1"/>
  <c r="BV571" i="1"/>
  <c r="BV567" i="1"/>
  <c r="BR588" i="1"/>
  <c r="BR578" i="1"/>
  <c r="BR583" i="1"/>
  <c r="BR579" i="1"/>
  <c r="BR571" i="1"/>
  <c r="BR567" i="1"/>
  <c r="BN588" i="1"/>
  <c r="BN577" i="1"/>
  <c r="BN583" i="1"/>
  <c r="BN579" i="1"/>
  <c r="BN571" i="1"/>
  <c r="BN567" i="1"/>
  <c r="BJ589" i="1"/>
  <c r="BJ576" i="1"/>
  <c r="BJ584" i="1"/>
  <c r="BJ580" i="1"/>
  <c r="BJ571" i="1"/>
  <c r="BJ567" i="1"/>
  <c r="AC591" i="1"/>
  <c r="CK583" i="1"/>
  <c r="AP578" i="1"/>
  <c r="BD578" i="1"/>
  <c r="AO578" i="1"/>
  <c r="AJ570" i="1"/>
  <c r="AT570" i="1"/>
  <c r="AM570" i="1"/>
  <c r="BC578" i="1"/>
  <c r="BG576" i="1"/>
  <c r="CH573" i="1"/>
  <c r="CH588" i="1"/>
  <c r="CH578" i="1"/>
  <c r="CH583" i="1"/>
  <c r="CH579" i="1"/>
  <c r="CD575" i="1"/>
  <c r="CD588" i="1"/>
  <c r="CD577" i="1"/>
  <c r="CD583" i="1"/>
  <c r="CD579" i="1"/>
  <c r="BZ590" i="1"/>
  <c r="BZ586" i="1"/>
  <c r="BZ574" i="1"/>
  <c r="BZ582" i="1"/>
  <c r="BZ575" i="1"/>
  <c r="BV577" i="1"/>
  <c r="BV587" i="1"/>
  <c r="BV575" i="1"/>
  <c r="BV582" i="1"/>
  <c r="BV578" i="1"/>
  <c r="BR575" i="1"/>
  <c r="BR587" i="1"/>
  <c r="BR574" i="1"/>
  <c r="BR582" i="1"/>
  <c r="BR577" i="1"/>
  <c r="BN574" i="1"/>
  <c r="BN587" i="1"/>
  <c r="BN575" i="1"/>
  <c r="BN582" i="1"/>
  <c r="BN576" i="1"/>
  <c r="BJ575" i="1"/>
  <c r="BJ588" i="1"/>
  <c r="BJ574" i="1"/>
  <c r="BJ583" i="1"/>
  <c r="BJ579" i="1"/>
  <c r="BF569" i="1"/>
  <c r="AU570" i="1"/>
  <c r="BF567" i="1"/>
  <c r="AI570" i="1"/>
  <c r="AN570" i="1"/>
  <c r="BF568" i="1"/>
  <c r="BC570" i="1"/>
  <c r="AG570" i="1"/>
  <c r="BF575" i="1"/>
  <c r="AF578" i="1"/>
  <c r="AB560" i="1"/>
  <c r="BG544" i="1"/>
  <c r="AP539" i="1"/>
  <c r="AV539" i="1"/>
  <c r="AH539" i="1"/>
  <c r="AQ547" i="1"/>
  <c r="BF546" i="1"/>
  <c r="BQ560" i="1"/>
  <c r="CJ556" i="1"/>
  <c r="CJ552" i="1"/>
  <c r="AU547" i="1"/>
  <c r="AU539" i="1"/>
  <c r="BG537" i="1"/>
  <c r="AT547" i="1"/>
  <c r="AI547" i="1"/>
  <c r="CE560" i="1"/>
  <c r="BK560" i="1"/>
  <c r="BF538" i="1"/>
  <c r="BA539" i="1"/>
  <c r="AN539" i="1"/>
  <c r="AV547" i="1"/>
  <c r="AY547" i="1"/>
  <c r="BY560" i="1"/>
  <c r="BG546" i="1"/>
  <c r="AM547" i="1"/>
  <c r="AX539" i="1"/>
  <c r="AJ539" i="1"/>
  <c r="AN547" i="1"/>
  <c r="AW516" i="1"/>
  <c r="CE522" i="1"/>
  <c r="CE509" i="1"/>
  <c r="CE523" i="1"/>
  <c r="CE521" i="1"/>
  <c r="CB514" i="1"/>
  <c r="CB505" i="1"/>
  <c r="CB516" i="1"/>
  <c r="CB523" i="1"/>
  <c r="CB507" i="1"/>
  <c r="BX527" i="1"/>
  <c r="BT506" i="1"/>
  <c r="BT528" i="1"/>
  <c r="BT512" i="1"/>
  <c r="BT519" i="1"/>
  <c r="CE518" i="1"/>
  <c r="BN526" i="1"/>
  <c r="BN522" i="1"/>
  <c r="BN518" i="1"/>
  <c r="BN514" i="1"/>
  <c r="BN510" i="1"/>
  <c r="BN506" i="1"/>
  <c r="BJ526" i="1"/>
  <c r="BJ522" i="1"/>
  <c r="BJ518" i="1"/>
  <c r="BJ514" i="1"/>
  <c r="BJ510" i="1"/>
  <c r="BJ506" i="1"/>
  <c r="BT526" i="1"/>
  <c r="BT510" i="1"/>
  <c r="BQ527" i="1"/>
  <c r="BQ519" i="1"/>
  <c r="BQ522" i="1"/>
  <c r="BQ516" i="1"/>
  <c r="BQ512" i="1"/>
  <c r="BQ508" i="1"/>
  <c r="CB526" i="1"/>
  <c r="CB510" i="1"/>
  <c r="AC529" i="1"/>
  <c r="CK516" i="1"/>
  <c r="AU516" i="1"/>
  <c r="BF514" i="1"/>
  <c r="BF505" i="1"/>
  <c r="BA508" i="1"/>
  <c r="BF507" i="1"/>
  <c r="BC516" i="1"/>
  <c r="AN516" i="1"/>
  <c r="BV529" i="1"/>
  <c r="CE510" i="1"/>
  <c r="CE525" i="1"/>
  <c r="CE505" i="1"/>
  <c r="CE516" i="1"/>
  <c r="CE526" i="1"/>
  <c r="BG513" i="1"/>
  <c r="BG516" i="1"/>
  <c r="CB506" i="1"/>
  <c r="CB528" i="1"/>
  <c r="CB512" i="1"/>
  <c r="CB519" i="1"/>
  <c r="BX522" i="1"/>
  <c r="BX511" i="1"/>
  <c r="BT521" i="1"/>
  <c r="BT524" i="1"/>
  <c r="BT508" i="1"/>
  <c r="BT515" i="1"/>
  <c r="CE506" i="1"/>
  <c r="CE515" i="1"/>
  <c r="BN525" i="1"/>
  <c r="BN521" i="1"/>
  <c r="BN517" i="1"/>
  <c r="BN513" i="1"/>
  <c r="BN509" i="1"/>
  <c r="BN505" i="1"/>
  <c r="BJ525" i="1"/>
  <c r="BJ521" i="1"/>
  <c r="BJ517" i="1"/>
  <c r="BJ513" i="1"/>
  <c r="BJ509" i="1"/>
  <c r="BJ505" i="1"/>
  <c r="BT525" i="1"/>
  <c r="BT509" i="1"/>
  <c r="CG529" i="1"/>
  <c r="CC529" i="1"/>
  <c r="BY529" i="1"/>
  <c r="BQ525" i="1"/>
  <c r="BQ528" i="1"/>
  <c r="BQ520" i="1"/>
  <c r="BQ515" i="1"/>
  <c r="BQ511" i="1"/>
  <c r="BQ507" i="1"/>
  <c r="CB525" i="1"/>
  <c r="CB509" i="1"/>
  <c r="BC508" i="1"/>
  <c r="AH508" i="1"/>
  <c r="AT508" i="1"/>
  <c r="BF506" i="1"/>
  <c r="BF513" i="1"/>
  <c r="AZ516" i="1"/>
  <c r="AS516" i="1"/>
  <c r="BD516" i="1"/>
  <c r="BM529" i="1"/>
  <c r="BG505" i="1"/>
  <c r="AR516" i="1"/>
  <c r="BF515" i="1"/>
  <c r="CE519" i="1"/>
  <c r="CE517" i="1"/>
  <c r="CE528" i="1"/>
  <c r="CE512" i="1"/>
  <c r="CB521" i="1"/>
  <c r="CB524" i="1"/>
  <c r="CB508" i="1"/>
  <c r="CB515" i="1"/>
  <c r="BX513" i="1"/>
  <c r="BT522" i="1"/>
  <c r="BT513" i="1"/>
  <c r="BT520" i="1"/>
  <c r="BT527" i="1"/>
  <c r="BT511" i="1"/>
  <c r="CE514" i="1"/>
  <c r="CE507" i="1"/>
  <c r="BN528" i="1"/>
  <c r="BN524" i="1"/>
  <c r="BN520" i="1"/>
  <c r="BN516" i="1"/>
  <c r="BN512" i="1"/>
  <c r="BJ528" i="1"/>
  <c r="BJ524" i="1"/>
  <c r="BJ520" i="1"/>
  <c r="BJ516" i="1"/>
  <c r="BJ512" i="1"/>
  <c r="BQ523" i="1"/>
  <c r="BQ526" i="1"/>
  <c r="BQ518" i="1"/>
  <c r="BQ514" i="1"/>
  <c r="BQ510" i="1"/>
  <c r="BX525" i="1"/>
  <c r="AB529" i="1"/>
  <c r="CJ513" i="1"/>
  <c r="AM516" i="1"/>
  <c r="AR508" i="1"/>
  <c r="AY508" i="1"/>
  <c r="AX508" i="1"/>
  <c r="BG507" i="1"/>
  <c r="AK516" i="1"/>
  <c r="BA516" i="1"/>
  <c r="BL498" i="1"/>
  <c r="BR498" i="1"/>
  <c r="CH498" i="1"/>
  <c r="BF482" i="1"/>
  <c r="AG485" i="1"/>
  <c r="AZ485" i="1"/>
  <c r="AR477" i="1"/>
  <c r="AT485" i="1"/>
  <c r="AX477" i="1"/>
  <c r="CC498" i="1"/>
  <c r="AL477" i="1"/>
  <c r="CI480" i="1"/>
  <c r="CI497" i="1"/>
  <c r="CI478" i="1"/>
  <c r="CI490" i="1"/>
  <c r="CI486" i="1"/>
  <c r="CI479" i="1"/>
  <c r="CE481" i="1"/>
  <c r="CE474" i="1"/>
  <c r="CE494" i="1"/>
  <c r="CE492" i="1"/>
  <c r="CE488" i="1"/>
  <c r="CE482" i="1"/>
  <c r="BX488" i="1"/>
  <c r="BX494" i="1"/>
  <c r="BX491" i="1"/>
  <c r="BX480" i="1"/>
  <c r="BX483" i="1"/>
  <c r="BX475" i="1"/>
  <c r="BT491" i="1"/>
  <c r="BP493" i="1"/>
  <c r="BP496" i="1"/>
  <c r="BP494" i="1"/>
  <c r="BP484" i="1"/>
  <c r="BP476" i="1"/>
  <c r="BP479" i="1"/>
  <c r="BM494" i="1"/>
  <c r="BM490" i="1"/>
  <c r="BM486" i="1"/>
  <c r="BM482" i="1"/>
  <c r="BM478" i="1"/>
  <c r="BM474" i="1"/>
  <c r="CB486" i="1"/>
  <c r="CB495" i="1"/>
  <c r="CB488" i="1"/>
  <c r="CB479" i="1"/>
  <c r="CB482" i="1"/>
  <c r="CB474" i="1"/>
  <c r="AJ485" i="1"/>
  <c r="AV477" i="1"/>
  <c r="AO485" i="1"/>
  <c r="BE485" i="1"/>
  <c r="AP477" i="1"/>
  <c r="BB485" i="1"/>
  <c r="CI482" i="1"/>
  <c r="CI496" i="1"/>
  <c r="CI493" i="1"/>
  <c r="CI489" i="1"/>
  <c r="CI485" i="1"/>
  <c r="CI477" i="1"/>
  <c r="CE483" i="1"/>
  <c r="CE497" i="1"/>
  <c r="CE485" i="1"/>
  <c r="CE491" i="1"/>
  <c r="CE487" i="1"/>
  <c r="CE480" i="1"/>
  <c r="BX497" i="1"/>
  <c r="BX490" i="1"/>
  <c r="BX487" i="1"/>
  <c r="BX478" i="1"/>
  <c r="BX481" i="1"/>
  <c r="BX474" i="1"/>
  <c r="BT483" i="1"/>
  <c r="BP491" i="1"/>
  <c r="BP495" i="1"/>
  <c r="BP490" i="1"/>
  <c r="BP482" i="1"/>
  <c r="BP485" i="1"/>
  <c r="BP477" i="1"/>
  <c r="BM497" i="1"/>
  <c r="BM493" i="1"/>
  <c r="BM489" i="1"/>
  <c r="BM485" i="1"/>
  <c r="BM481" i="1"/>
  <c r="BM477" i="1"/>
  <c r="CB489" i="1"/>
  <c r="CB493" i="1"/>
  <c r="CB494" i="1"/>
  <c r="CB485" i="1"/>
  <c r="CB477" i="1"/>
  <c r="CB480" i="1"/>
  <c r="AP485" i="1"/>
  <c r="CI484" i="1"/>
  <c r="CI495" i="1"/>
  <c r="CI492" i="1"/>
  <c r="CI488" i="1"/>
  <c r="CI483" i="1"/>
  <c r="CE475" i="1"/>
  <c r="CE496" i="1"/>
  <c r="CE477" i="1"/>
  <c r="CE490" i="1"/>
  <c r="CE486" i="1"/>
  <c r="BX489" i="1"/>
  <c r="BX496" i="1"/>
  <c r="BX486" i="1"/>
  <c r="BX484" i="1"/>
  <c r="BX476" i="1"/>
  <c r="BT492" i="1"/>
  <c r="BT484" i="1"/>
  <c r="BP487" i="1"/>
  <c r="BP492" i="1"/>
  <c r="BP486" i="1"/>
  <c r="BP480" i="1"/>
  <c r="BP483" i="1"/>
  <c r="BM496" i="1"/>
  <c r="BM492" i="1"/>
  <c r="BM488" i="1"/>
  <c r="BM484" i="1"/>
  <c r="BM480" i="1"/>
  <c r="CB492" i="1"/>
  <c r="CB497" i="1"/>
  <c r="CB491" i="1"/>
  <c r="CB483" i="1"/>
  <c r="CB475" i="1"/>
  <c r="BG483" i="1"/>
  <c r="BF483" i="1"/>
  <c r="AN477" i="1"/>
  <c r="BD477" i="1"/>
  <c r="BN498" i="1"/>
  <c r="AM477" i="1"/>
  <c r="AI477" i="1"/>
  <c r="AK477" i="1"/>
  <c r="BF475" i="1"/>
  <c r="AI485" i="1"/>
  <c r="AQ485" i="1"/>
  <c r="AM485" i="1"/>
  <c r="AC498" i="1"/>
  <c r="CK494" i="1"/>
  <c r="AK485" i="1"/>
  <c r="BF476" i="1"/>
  <c r="BB477" i="1"/>
  <c r="BG475" i="1"/>
  <c r="AU485" i="1"/>
  <c r="AH485" i="1"/>
  <c r="BF484" i="1"/>
  <c r="BA485" i="1"/>
  <c r="BY498" i="1"/>
  <c r="BV498" i="1"/>
  <c r="CD498" i="1"/>
  <c r="AR485" i="1"/>
  <c r="AS477" i="1"/>
  <c r="BC477" i="1"/>
  <c r="AN485" i="1"/>
  <c r="BG484" i="1"/>
  <c r="BK498" i="1"/>
  <c r="AB498" i="1"/>
  <c r="CJ487" i="1"/>
  <c r="AQ477" i="1"/>
  <c r="BF474" i="1"/>
  <c r="BF477" i="1"/>
  <c r="BG476" i="1"/>
  <c r="AF485" i="1"/>
  <c r="AS485" i="1"/>
  <c r="AY485" i="1"/>
  <c r="BV436" i="1"/>
  <c r="CH420" i="1"/>
  <c r="CH434" i="1"/>
  <c r="CH415" i="1"/>
  <c r="CD420" i="1"/>
  <c r="CD429" i="1"/>
  <c r="CD419" i="1"/>
  <c r="CH431" i="1"/>
  <c r="CD433" i="1"/>
  <c r="CD425" i="1"/>
  <c r="CH429" i="1"/>
  <c r="CH432" i="1"/>
  <c r="G20" i="11"/>
  <c r="BT434" i="1"/>
  <c r="BT418" i="1"/>
  <c r="BP426" i="1"/>
  <c r="BL435" i="1"/>
  <c r="BL431" i="1"/>
  <c r="BL427" i="1"/>
  <c r="BL423" i="1"/>
  <c r="BL419" i="1"/>
  <c r="BL415" i="1"/>
  <c r="CA431" i="1"/>
  <c r="CA434" i="1"/>
  <c r="CA426" i="1"/>
  <c r="CA423" i="1"/>
  <c r="CA419" i="1"/>
  <c r="CA415" i="1"/>
  <c r="CA412" i="1"/>
  <c r="BO436" i="1"/>
  <c r="BW431" i="1"/>
  <c r="CH435" i="1"/>
  <c r="CH416" i="1"/>
  <c r="CH427" i="1"/>
  <c r="CD435" i="1"/>
  <c r="CD416" i="1"/>
  <c r="CD434" i="1"/>
  <c r="CD415" i="1"/>
  <c r="CD418" i="1"/>
  <c r="CD422" i="1"/>
  <c r="CD417" i="1"/>
  <c r="CH433" i="1"/>
  <c r="CH425" i="1"/>
  <c r="BT430" i="1"/>
  <c r="BT414" i="1"/>
  <c r="BP422" i="1"/>
  <c r="BL434" i="1"/>
  <c r="BL430" i="1"/>
  <c r="BL426" i="1"/>
  <c r="BL422" i="1"/>
  <c r="BL418" i="1"/>
  <c r="BL414" i="1"/>
  <c r="CA425" i="1"/>
  <c r="CA433" i="1"/>
  <c r="CA424" i="1"/>
  <c r="CA422" i="1"/>
  <c r="CA418" i="1"/>
  <c r="CA414" i="1"/>
  <c r="CH421" i="1"/>
  <c r="CE436" i="1"/>
  <c r="BW420" i="1"/>
  <c r="AT415" i="1"/>
  <c r="AS423" i="1"/>
  <c r="BA415" i="1"/>
  <c r="BB415" i="1"/>
  <c r="BG413" i="1"/>
  <c r="AL415" i="1"/>
  <c r="AR415" i="1"/>
  <c r="AT423" i="1"/>
  <c r="BD423" i="1"/>
  <c r="BG421" i="1"/>
  <c r="AB12" i="9"/>
  <c r="CH428" i="1"/>
  <c r="CH412" i="1"/>
  <c r="CH423" i="1"/>
  <c r="CD428" i="1"/>
  <c r="CD427" i="1"/>
  <c r="BR436" i="1"/>
  <c r="CD432" i="1"/>
  <c r="CD421" i="1"/>
  <c r="CD414" i="1"/>
  <c r="CH422" i="1"/>
  <c r="BU436" i="1"/>
  <c r="CF436" i="1"/>
  <c r="BP434" i="1"/>
  <c r="BL433" i="1"/>
  <c r="BL429" i="1"/>
  <c r="BL425" i="1"/>
  <c r="BL421" i="1"/>
  <c r="BL417" i="1"/>
  <c r="CA430" i="1"/>
  <c r="CA429" i="1"/>
  <c r="CA427" i="1"/>
  <c r="CA421" i="1"/>
  <c r="CA417" i="1"/>
  <c r="CD430" i="1"/>
  <c r="BW430" i="1"/>
  <c r="AN423" i="1"/>
  <c r="AZ423" i="1"/>
  <c r="AG423" i="1"/>
  <c r="AS415" i="1"/>
  <c r="BB423" i="1"/>
  <c r="X24" i="10"/>
  <c r="BA446" i="1"/>
  <c r="AN454" i="1"/>
  <c r="BO443" i="1"/>
  <c r="BO450" i="1"/>
  <c r="BO466" i="1"/>
  <c r="CD443" i="1"/>
  <c r="CD450" i="1"/>
  <c r="CD454" i="1"/>
  <c r="CD458" i="1"/>
  <c r="CD462" i="1"/>
  <c r="CD466" i="1"/>
  <c r="BO455" i="1"/>
  <c r="BK456" i="1"/>
  <c r="BO460" i="1"/>
  <c r="BK445" i="1"/>
  <c r="BO453" i="1"/>
  <c r="CB467" i="1"/>
  <c r="CD463" i="1"/>
  <c r="CD452" i="1"/>
  <c r="BO446" i="1"/>
  <c r="CH463" i="1"/>
  <c r="CH452" i="1"/>
  <c r="BL447" i="1"/>
  <c r="BL454" i="1"/>
  <c r="BL460" i="1"/>
  <c r="BL465" i="1"/>
  <c r="BL445" i="1"/>
  <c r="BL459" i="1"/>
  <c r="CE443" i="1"/>
  <c r="CE458" i="1"/>
  <c r="CE461" i="1"/>
  <c r="CE445" i="1"/>
  <c r="AQ454" i="1"/>
  <c r="BK447" i="1"/>
  <c r="BK463" i="1"/>
  <c r="BO459" i="1"/>
  <c r="BW455" i="1"/>
  <c r="CA451" i="1"/>
  <c r="CE447" i="1"/>
  <c r="CE463" i="1"/>
  <c r="BK444" i="1"/>
  <c r="BK460" i="1"/>
  <c r="BO448" i="1"/>
  <c r="BO464" i="1"/>
  <c r="BW452" i="1"/>
  <c r="CA456" i="1"/>
  <c r="CE448" i="1"/>
  <c r="CE464" i="1"/>
  <c r="BK449" i="1"/>
  <c r="BK465" i="1"/>
  <c r="BO457" i="1"/>
  <c r="BW445" i="1"/>
  <c r="BW461" i="1"/>
  <c r="CA457" i="1"/>
  <c r="CE453" i="1"/>
  <c r="CI465" i="1"/>
  <c r="BP458" i="1"/>
  <c r="BP448" i="1"/>
  <c r="CD461" i="1"/>
  <c r="CD456" i="1"/>
  <c r="CD451" i="1"/>
  <c r="CD446" i="1"/>
  <c r="BT457" i="1"/>
  <c r="BT465" i="1"/>
  <c r="BT456" i="1"/>
  <c r="BL461" i="1"/>
  <c r="BL466" i="1"/>
  <c r="BL464" i="1"/>
  <c r="BL449" i="1"/>
  <c r="BL443" i="1"/>
  <c r="CE454" i="1"/>
  <c r="BW462" i="1"/>
  <c r="BO462" i="1"/>
  <c r="BK466" i="1"/>
  <c r="CH461" i="1"/>
  <c r="CH456" i="1"/>
  <c r="CH451" i="1"/>
  <c r="AK454" i="1"/>
  <c r="BB446" i="1"/>
  <c r="AY446" i="1"/>
  <c r="BD454" i="1"/>
  <c r="AI454" i="1"/>
  <c r="BK443" i="1"/>
  <c r="BK458" i="1"/>
  <c r="CH443" i="1"/>
  <c r="CH450" i="1"/>
  <c r="CH454" i="1"/>
  <c r="CH458" i="1"/>
  <c r="CH462" i="1"/>
  <c r="CH466" i="1"/>
  <c r="BK459" i="1"/>
  <c r="BG451" i="1"/>
  <c r="BO444" i="1"/>
  <c r="BK461" i="1"/>
  <c r="BS465" i="1"/>
  <c r="CD457" i="1"/>
  <c r="CD447" i="1"/>
  <c r="BK450" i="1"/>
  <c r="CH457" i="1"/>
  <c r="CH447" i="1"/>
  <c r="BT449" i="1"/>
  <c r="BT452" i="1"/>
  <c r="BT458" i="1"/>
  <c r="BT464" i="1"/>
  <c r="BT447" i="1"/>
  <c r="BT461" i="1"/>
  <c r="CA443" i="1"/>
  <c r="CA450" i="1"/>
  <c r="CA466" i="1"/>
  <c r="CA453" i="1"/>
  <c r="BK451" i="1"/>
  <c r="BO447" i="1"/>
  <c r="BO463" i="1"/>
  <c r="BW459" i="1"/>
  <c r="CA455" i="1"/>
  <c r="CE451" i="1"/>
  <c r="CI447" i="1"/>
  <c r="BK448" i="1"/>
  <c r="BK464" i="1"/>
  <c r="BO452" i="1"/>
  <c r="BS464" i="1"/>
  <c r="BW456" i="1"/>
  <c r="CA444" i="1"/>
  <c r="CA460" i="1"/>
  <c r="CE452" i="1"/>
  <c r="CI452" i="1"/>
  <c r="BK453" i="1"/>
  <c r="BO445" i="1"/>
  <c r="BO461" i="1"/>
  <c r="BW449" i="1"/>
  <c r="BW465" i="1"/>
  <c r="CA461" i="1"/>
  <c r="CE457" i="1"/>
  <c r="BP465" i="1"/>
  <c r="CD465" i="1"/>
  <c r="CD460" i="1"/>
  <c r="CD455" i="1"/>
  <c r="CD449" i="1"/>
  <c r="CD445" i="1"/>
  <c r="BT466" i="1"/>
  <c r="BT455" i="1"/>
  <c r="BT446" i="1"/>
  <c r="BT451" i="1"/>
  <c r="BT453" i="1"/>
  <c r="BL457" i="1"/>
  <c r="BL452" i="1"/>
  <c r="BL462" i="1"/>
  <c r="BL450" i="1"/>
  <c r="CE450" i="1"/>
  <c r="CA454" i="1"/>
  <c r="BW454" i="1"/>
  <c r="BO458" i="1"/>
  <c r="BK462" i="1"/>
  <c r="CH465" i="1"/>
  <c r="CH460" i="1"/>
  <c r="CH455" i="1"/>
  <c r="CH449" i="1"/>
  <c r="CH445" i="1"/>
  <c r="BN443" i="1"/>
  <c r="BN450" i="1"/>
  <c r="BN454" i="1"/>
  <c r="BN458" i="1"/>
  <c r="BN462" i="1"/>
  <c r="BN466" i="1"/>
  <c r="BR444" i="1"/>
  <c r="BR447" i="1"/>
  <c r="BR451" i="1"/>
  <c r="BR455" i="1"/>
  <c r="BR459" i="1"/>
  <c r="BR463" i="1"/>
  <c r="BV444" i="1"/>
  <c r="BV447" i="1"/>
  <c r="BV451" i="1"/>
  <c r="BV455" i="1"/>
  <c r="BV459" i="1"/>
  <c r="BV463" i="1"/>
  <c r="BY443" i="1"/>
  <c r="BY447" i="1"/>
  <c r="BY451" i="1"/>
  <c r="BY464" i="1"/>
  <c r="BY455" i="1"/>
  <c r="BY463" i="1"/>
  <c r="CC444" i="1"/>
  <c r="CC459" i="1"/>
  <c r="CG445" i="1"/>
  <c r="CG448" i="1"/>
  <c r="CG452" i="1"/>
  <c r="CG465" i="1"/>
  <c r="CG462" i="1"/>
  <c r="CG461" i="1"/>
  <c r="AY454" i="1"/>
  <c r="AP446" i="1"/>
  <c r="BG452" i="1"/>
  <c r="BC454" i="1"/>
  <c r="AO446" i="1"/>
  <c r="BD446" i="1"/>
  <c r="AT446" i="1"/>
  <c r="AH446" i="1"/>
  <c r="AF454" i="1"/>
  <c r="AP454" i="1"/>
  <c r="AZ454" i="1"/>
  <c r="BE454" i="1"/>
  <c r="BX467" i="1"/>
  <c r="BG444" i="1"/>
  <c r="AI446" i="1"/>
  <c r="AU446" i="1"/>
  <c r="AZ446" i="1"/>
  <c r="BA454" i="1"/>
  <c r="BG391" i="1"/>
  <c r="CC405" i="1"/>
  <c r="CD401" i="1"/>
  <c r="CD394" i="1"/>
  <c r="CD398" i="1"/>
  <c r="CD391" i="1"/>
  <c r="CD387" i="1"/>
  <c r="CD383" i="1"/>
  <c r="CA384" i="1"/>
  <c r="CA383" i="1"/>
  <c r="CA403" i="1"/>
  <c r="CA399" i="1"/>
  <c r="CA395" i="1"/>
  <c r="CA385" i="1"/>
  <c r="BW383" i="1"/>
  <c r="BW389" i="1"/>
  <c r="BW403" i="1"/>
  <c r="BW399" i="1"/>
  <c r="BW395" i="1"/>
  <c r="BW388" i="1"/>
  <c r="BS382" i="1"/>
  <c r="BS381" i="1"/>
  <c r="BS403" i="1"/>
  <c r="BS399" i="1"/>
  <c r="BS395" i="1"/>
  <c r="BS387" i="1"/>
  <c r="BO385" i="1"/>
  <c r="BO384" i="1"/>
  <c r="BO403" i="1"/>
  <c r="BO399" i="1"/>
  <c r="BO395" i="1"/>
  <c r="BO386" i="1"/>
  <c r="BK392" i="1"/>
  <c r="BK383" i="1"/>
  <c r="BK403" i="1"/>
  <c r="BK399" i="1"/>
  <c r="BK395" i="1"/>
  <c r="BK385" i="1"/>
  <c r="CH401" i="1"/>
  <c r="CH404" i="1"/>
  <c r="CH399" i="1"/>
  <c r="CH390" i="1"/>
  <c r="CH386" i="1"/>
  <c r="CH382" i="1"/>
  <c r="BC392" i="1"/>
  <c r="BA384" i="1"/>
  <c r="AL384" i="1"/>
  <c r="BA392" i="1"/>
  <c r="AB23" i="8"/>
  <c r="AB15" i="8"/>
  <c r="AB11" i="8"/>
  <c r="AR384" i="1"/>
  <c r="BF391" i="1"/>
  <c r="BT405" i="1"/>
  <c r="CD404" i="1"/>
  <c r="CD403" i="1"/>
  <c r="CD395" i="1"/>
  <c r="CD390" i="1"/>
  <c r="CD386" i="1"/>
  <c r="CD382" i="1"/>
  <c r="CA390" i="1"/>
  <c r="CA386" i="1"/>
  <c r="CA402" i="1"/>
  <c r="CA398" i="1"/>
  <c r="CA394" i="1"/>
  <c r="CA381" i="1"/>
  <c r="BW390" i="1"/>
  <c r="BW385" i="1"/>
  <c r="BW402" i="1"/>
  <c r="BW398" i="1"/>
  <c r="BW394" i="1"/>
  <c r="BW384" i="1"/>
  <c r="BS386" i="1"/>
  <c r="BS388" i="1"/>
  <c r="BS402" i="1"/>
  <c r="BS398" i="1"/>
  <c r="BS394" i="1"/>
  <c r="BS383" i="1"/>
  <c r="BO381" i="1"/>
  <c r="BO387" i="1"/>
  <c r="BO402" i="1"/>
  <c r="BO398" i="1"/>
  <c r="BO394" i="1"/>
  <c r="BO382" i="1"/>
  <c r="BK388" i="1"/>
  <c r="BK386" i="1"/>
  <c r="BK402" i="1"/>
  <c r="BK398" i="1"/>
  <c r="BK394" i="1"/>
  <c r="BK381" i="1"/>
  <c r="CH397" i="1"/>
  <c r="CH400" i="1"/>
  <c r="CH394" i="1"/>
  <c r="CH389" i="1"/>
  <c r="CH385" i="1"/>
  <c r="CH381" i="1"/>
  <c r="AO392" i="1"/>
  <c r="AP384" i="1"/>
  <c r="BD392" i="1"/>
  <c r="CD400" i="1"/>
  <c r="CD399" i="1"/>
  <c r="CD393" i="1"/>
  <c r="CD389" i="1"/>
  <c r="CD385" i="1"/>
  <c r="BJ405" i="1"/>
  <c r="CA388" i="1"/>
  <c r="CA391" i="1"/>
  <c r="CA382" i="1"/>
  <c r="CA401" i="1"/>
  <c r="CA397" i="1"/>
  <c r="BW391" i="1"/>
  <c r="BW386" i="1"/>
  <c r="BW381" i="1"/>
  <c r="BW401" i="1"/>
  <c r="BW397" i="1"/>
  <c r="BS392" i="1"/>
  <c r="BS389" i="1"/>
  <c r="BS384" i="1"/>
  <c r="BS401" i="1"/>
  <c r="BS397" i="1"/>
  <c r="BO391" i="1"/>
  <c r="BO392" i="1"/>
  <c r="BO383" i="1"/>
  <c r="BO401" i="1"/>
  <c r="BO397" i="1"/>
  <c r="BK390" i="1"/>
  <c r="BK391" i="1"/>
  <c r="BK382" i="1"/>
  <c r="BK401" i="1"/>
  <c r="BK397" i="1"/>
  <c r="CH402" i="1"/>
  <c r="CH395" i="1"/>
  <c r="CH396" i="1"/>
  <c r="CH392" i="1"/>
  <c r="CH388" i="1"/>
  <c r="BE392" i="1"/>
  <c r="AK384" i="1"/>
  <c r="AZ392" i="1"/>
  <c r="AU353" i="1"/>
  <c r="BS363" i="1"/>
  <c r="BS358" i="1"/>
  <c r="AB374" i="1"/>
  <c r="BS359" i="1"/>
  <c r="BP373" i="1"/>
  <c r="BP369" i="1"/>
  <c r="BP365" i="1"/>
  <c r="BP361" i="1"/>
  <c r="BP357" i="1"/>
  <c r="BP353" i="1"/>
  <c r="BL372" i="1"/>
  <c r="BL356" i="1"/>
  <c r="CG359" i="1"/>
  <c r="CG372" i="1"/>
  <c r="CG362" i="1"/>
  <c r="CG352" i="1"/>
  <c r="CG360" i="1"/>
  <c r="CG350" i="1"/>
  <c r="BS366" i="1"/>
  <c r="CC368" i="1"/>
  <c r="CC373" i="1"/>
  <c r="CC369" i="1"/>
  <c r="CC366" i="1"/>
  <c r="CC353" i="1"/>
  <c r="BZ370" i="1"/>
  <c r="BZ366" i="1"/>
  <c r="BZ362" i="1"/>
  <c r="BZ358" i="1"/>
  <c r="BZ354" i="1"/>
  <c r="BZ350" i="1"/>
  <c r="AZ361" i="1"/>
  <c r="AH361" i="1"/>
  <c r="BF352" i="1"/>
  <c r="BF353" i="1"/>
  <c r="AV361" i="1"/>
  <c r="BF350" i="1"/>
  <c r="BE353" i="1"/>
  <c r="AW361" i="1"/>
  <c r="CJ363" i="1"/>
  <c r="BS367" i="1"/>
  <c r="BS364" i="1"/>
  <c r="BG351" i="1"/>
  <c r="BG353" i="1"/>
  <c r="BS365" i="1"/>
  <c r="BP372" i="1"/>
  <c r="BP368" i="1"/>
  <c r="BP364" i="1"/>
  <c r="BP360" i="1"/>
  <c r="BP356" i="1"/>
  <c r="BP352" i="1"/>
  <c r="BL368" i="1"/>
  <c r="BL352" i="1"/>
  <c r="CG368" i="1"/>
  <c r="CG371" i="1"/>
  <c r="CG364" i="1"/>
  <c r="CG357" i="1"/>
  <c r="CG358" i="1"/>
  <c r="CG355" i="1"/>
  <c r="BS362" i="1"/>
  <c r="CC364" i="1"/>
  <c r="CC372" i="1"/>
  <c r="CC365" i="1"/>
  <c r="CC362" i="1"/>
  <c r="CC352" i="1"/>
  <c r="CC358" i="1"/>
  <c r="BZ373" i="1"/>
  <c r="BZ369" i="1"/>
  <c r="BZ365" i="1"/>
  <c r="BZ361" i="1"/>
  <c r="BZ357" i="1"/>
  <c r="BZ353" i="1"/>
  <c r="AM353" i="1"/>
  <c r="BG359" i="1"/>
  <c r="BF359" i="1"/>
  <c r="BD361" i="1"/>
  <c r="AM361" i="1"/>
  <c r="BG352" i="1"/>
  <c r="AQ361" i="1"/>
  <c r="AP361" i="1"/>
  <c r="AW353" i="1"/>
  <c r="BB353" i="1"/>
  <c r="AY361" i="1"/>
  <c r="BS361" i="1"/>
  <c r="BS350" i="1"/>
  <c r="BS368" i="1"/>
  <c r="CA374" i="1"/>
  <c r="CI374" i="1"/>
  <c r="BS351" i="1"/>
  <c r="BS369" i="1"/>
  <c r="BP371" i="1"/>
  <c r="BP367" i="1"/>
  <c r="BP363" i="1"/>
  <c r="BP359" i="1"/>
  <c r="BP355" i="1"/>
  <c r="BL364" i="1"/>
  <c r="CG369" i="1"/>
  <c r="CG356" i="1"/>
  <c r="CG370" i="1"/>
  <c r="CG367" i="1"/>
  <c r="CG353" i="1"/>
  <c r="CG354" i="1"/>
  <c r="BS370" i="1"/>
  <c r="BS356" i="1"/>
  <c r="CC351" i="1"/>
  <c r="CC374" i="1"/>
  <c r="CC371" i="1"/>
  <c r="CC360" i="1"/>
  <c r="CC361" i="1"/>
  <c r="CC359" i="1"/>
  <c r="BZ372" i="1"/>
  <c r="BZ368" i="1"/>
  <c r="BZ364" i="1"/>
  <c r="BZ360" i="1"/>
  <c r="BZ356" i="1"/>
  <c r="AC374" i="1"/>
  <c r="CK366" i="1"/>
  <c r="AY353" i="1"/>
  <c r="BG358" i="1"/>
  <c r="BG350" i="1"/>
  <c r="BD353" i="1"/>
  <c r="AO361" i="1"/>
  <c r="BM324" i="1"/>
  <c r="BM319" i="1"/>
  <c r="BM327" i="1"/>
  <c r="BM335" i="1"/>
  <c r="BM332" i="1"/>
  <c r="BM340" i="1"/>
  <c r="BM322" i="1"/>
  <c r="BM330" i="1"/>
  <c r="BM325" i="1"/>
  <c r="BM333" i="1"/>
  <c r="BM341" i="1"/>
  <c r="BM338" i="1"/>
  <c r="BQ324" i="1"/>
  <c r="BQ319" i="1"/>
  <c r="BQ327" i="1"/>
  <c r="BQ335" i="1"/>
  <c r="BQ332" i="1"/>
  <c r="BQ340" i="1"/>
  <c r="BQ322" i="1"/>
  <c r="BQ330" i="1"/>
  <c r="BQ325" i="1"/>
  <c r="BQ333" i="1"/>
  <c r="BQ341" i="1"/>
  <c r="BQ338" i="1"/>
  <c r="BU324" i="1"/>
  <c r="BU319" i="1"/>
  <c r="BU327" i="1"/>
  <c r="BU335" i="1"/>
  <c r="BU332" i="1"/>
  <c r="BU340" i="1"/>
  <c r="BU322" i="1"/>
  <c r="BU330" i="1"/>
  <c r="BU325" i="1"/>
  <c r="BU333" i="1"/>
  <c r="BU341" i="1"/>
  <c r="BU338" i="1"/>
  <c r="BY324" i="1"/>
  <c r="BY319" i="1"/>
  <c r="BY327" i="1"/>
  <c r="BY335" i="1"/>
  <c r="BY332" i="1"/>
  <c r="BY340" i="1"/>
  <c r="BY322" i="1"/>
  <c r="BY330" i="1"/>
  <c r="BY325" i="1"/>
  <c r="BY333" i="1"/>
  <c r="BY341" i="1"/>
  <c r="BY338" i="1"/>
  <c r="CC324" i="1"/>
  <c r="CC319" i="1"/>
  <c r="CC327" i="1"/>
  <c r="CC335" i="1"/>
  <c r="CC334" i="1"/>
  <c r="CC340" i="1"/>
  <c r="CC322" i="1"/>
  <c r="CC330" i="1"/>
  <c r="CC325" i="1"/>
  <c r="CC333" i="1"/>
  <c r="CC332" i="1"/>
  <c r="CC341" i="1"/>
  <c r="CG324" i="1"/>
  <c r="CG319" i="1"/>
  <c r="CG327" i="1"/>
  <c r="CG335" i="1"/>
  <c r="CG334" i="1"/>
  <c r="CG341" i="1"/>
  <c r="CG322" i="1"/>
  <c r="CG330" i="1"/>
  <c r="CG325" i="1"/>
  <c r="CG333" i="1"/>
  <c r="CG332" i="1"/>
  <c r="CG340" i="1"/>
  <c r="BF320" i="1"/>
  <c r="BB322" i="1"/>
  <c r="BG320" i="1"/>
  <c r="CK336" i="1"/>
  <c r="CG338" i="1"/>
  <c r="CG328" i="1"/>
  <c r="CC331" i="1"/>
  <c r="BY336" i="1"/>
  <c r="BY328" i="1"/>
  <c r="BU331" i="1"/>
  <c r="BQ336" i="1"/>
  <c r="BQ328" i="1"/>
  <c r="BM331" i="1"/>
  <c r="CK320" i="1"/>
  <c r="CG336" i="1"/>
  <c r="CG329" i="1"/>
  <c r="CG326" i="1"/>
  <c r="CC336" i="1"/>
  <c r="CC329" i="1"/>
  <c r="CC326" i="1"/>
  <c r="BY334" i="1"/>
  <c r="BY329" i="1"/>
  <c r="BY326" i="1"/>
  <c r="BU334" i="1"/>
  <c r="BU329" i="1"/>
  <c r="BU326" i="1"/>
  <c r="BQ334" i="1"/>
  <c r="BQ329" i="1"/>
  <c r="BQ326" i="1"/>
  <c r="BM334" i="1"/>
  <c r="BM329" i="1"/>
  <c r="BM326" i="1"/>
  <c r="CK325" i="1"/>
  <c r="BG327" i="1"/>
  <c r="CG331" i="1"/>
  <c r="CC338" i="1"/>
  <c r="CC328" i="1"/>
  <c r="BY331" i="1"/>
  <c r="BU336" i="1"/>
  <c r="BU328" i="1"/>
  <c r="BQ331" i="1"/>
  <c r="BM336" i="1"/>
  <c r="BM328" i="1"/>
  <c r="AH330" i="1"/>
  <c r="CK324" i="1"/>
  <c r="AF322" i="1"/>
  <c r="CG339" i="1"/>
  <c r="CG323" i="1"/>
  <c r="CG320" i="1"/>
  <c r="CC339" i="1"/>
  <c r="CC323" i="1"/>
  <c r="CC320" i="1"/>
  <c r="BY339" i="1"/>
  <c r="BY323" i="1"/>
  <c r="BY320" i="1"/>
  <c r="BU339" i="1"/>
  <c r="BU323" i="1"/>
  <c r="BU320" i="1"/>
  <c r="BQ339" i="1"/>
  <c r="BQ323" i="1"/>
  <c r="BQ320" i="1"/>
  <c r="BM339" i="1"/>
  <c r="BM323" i="1"/>
  <c r="BM320" i="1"/>
  <c r="BL323" i="1"/>
  <c r="BL331" i="1"/>
  <c r="BL334" i="1"/>
  <c r="BL320" i="1"/>
  <c r="BL333" i="1"/>
  <c r="BL342" i="1"/>
  <c r="BL321" i="1"/>
  <c r="BL329" i="1"/>
  <c r="BL332" i="1"/>
  <c r="BL340" i="1"/>
  <c r="BL330" i="1"/>
  <c r="BL339" i="1"/>
  <c r="BP323" i="1"/>
  <c r="BP331" i="1"/>
  <c r="BP332" i="1"/>
  <c r="BP340" i="1"/>
  <c r="BP333" i="1"/>
  <c r="BP341" i="1"/>
  <c r="BP321" i="1"/>
  <c r="BP329" i="1"/>
  <c r="BP324" i="1"/>
  <c r="BP338" i="1"/>
  <c r="BP328" i="1"/>
  <c r="BP339" i="1"/>
  <c r="BT323" i="1"/>
  <c r="BT320" i="1"/>
  <c r="BT330" i="1"/>
  <c r="BT338" i="1"/>
  <c r="BT333" i="1"/>
  <c r="BT342" i="1"/>
  <c r="BT321" i="1"/>
  <c r="BT329" i="1"/>
  <c r="BT322" i="1"/>
  <c r="BT336" i="1"/>
  <c r="BT326" i="1"/>
  <c r="BT339" i="1"/>
  <c r="BX323" i="1"/>
  <c r="BX326" i="1"/>
  <c r="BX334" i="1"/>
  <c r="BX322" i="1"/>
  <c r="BX333" i="1"/>
  <c r="BX342" i="1"/>
  <c r="BX321" i="1"/>
  <c r="BX329" i="1"/>
  <c r="BX332" i="1"/>
  <c r="BX340" i="1"/>
  <c r="BX324" i="1"/>
  <c r="BX341" i="1"/>
  <c r="CB323" i="1"/>
  <c r="CB324" i="1"/>
  <c r="CB321" i="1"/>
  <c r="CB329" i="1"/>
  <c r="CB332" i="1"/>
  <c r="BG319" i="1"/>
  <c r="AY322" i="1"/>
  <c r="AJ322" i="1"/>
  <c r="AM322" i="1"/>
  <c r="AW330" i="1"/>
  <c r="BG328" i="1"/>
  <c r="AP330" i="1"/>
  <c r="AR322" i="1"/>
  <c r="AQ330" i="1"/>
  <c r="AP322" i="1"/>
  <c r="AO322" i="1"/>
  <c r="BF321" i="1"/>
  <c r="AZ330" i="1"/>
  <c r="BE330" i="1"/>
  <c r="AM330" i="1"/>
  <c r="AR330" i="1"/>
  <c r="AL330" i="1"/>
  <c r="BB330" i="1"/>
  <c r="AZ322" i="1"/>
  <c r="BF319" i="1"/>
  <c r="BG321" i="1"/>
  <c r="AV322" i="1"/>
  <c r="BF327" i="1"/>
  <c r="AS330" i="1"/>
  <c r="AX330" i="1"/>
  <c r="BG329" i="1"/>
  <c r="AB343" i="1"/>
  <c r="CJ330" i="1"/>
  <c r="CK337" i="1"/>
  <c r="CK333" i="1"/>
  <c r="CK329" i="1"/>
  <c r="CK321" i="1"/>
  <c r="AI299" i="1"/>
  <c r="BG288" i="1"/>
  <c r="AK299" i="1"/>
  <c r="AG299" i="1"/>
  <c r="BM290" i="1"/>
  <c r="BQ307" i="1"/>
  <c r="BM302" i="1"/>
  <c r="BM298" i="1"/>
  <c r="BQ309" i="1"/>
  <c r="BM297" i="1"/>
  <c r="BM292" i="1"/>
  <c r="BQ310" i="1"/>
  <c r="BW308" i="1"/>
  <c r="BW305" i="1"/>
  <c r="BW300" i="1"/>
  <c r="BW296" i="1"/>
  <c r="CE309" i="1"/>
  <c r="CE304" i="1"/>
  <c r="CE301" i="1"/>
  <c r="CE297" i="1"/>
  <c r="CE293" i="1"/>
  <c r="BQ299" i="1"/>
  <c r="BJ310" i="1"/>
  <c r="BP310" i="1"/>
  <c r="BP305" i="1"/>
  <c r="BP301" i="1"/>
  <c r="BP295" i="1"/>
  <c r="BP296" i="1"/>
  <c r="BT307" i="1"/>
  <c r="BT305" i="1"/>
  <c r="BT301" i="1"/>
  <c r="BT294" i="1"/>
  <c r="CB308" i="1"/>
  <c r="CB305" i="1"/>
  <c r="CB301" i="1"/>
  <c r="CB294" i="1"/>
  <c r="CB297" i="1"/>
  <c r="BM289" i="1"/>
  <c r="CD310" i="1"/>
  <c r="CD294" i="1"/>
  <c r="CH308" i="1"/>
  <c r="CH304" i="1"/>
  <c r="CH300" i="1"/>
  <c r="CH296" i="1"/>
  <c r="CH292" i="1"/>
  <c r="CH288" i="1"/>
  <c r="BS310" i="1"/>
  <c r="BS305" i="1"/>
  <c r="BS302" i="1"/>
  <c r="BS298" i="1"/>
  <c r="BS294" i="1"/>
  <c r="BS290" i="1"/>
  <c r="CA306" i="1"/>
  <c r="CA290" i="1"/>
  <c r="AF299" i="1"/>
  <c r="AY299" i="1"/>
  <c r="AR291" i="1"/>
  <c r="AU291" i="1"/>
  <c r="AY291" i="1"/>
  <c r="BF288" i="1"/>
  <c r="BF289" i="1"/>
  <c r="CH311" i="1"/>
  <c r="CH307" i="1"/>
  <c r="CH303" i="1"/>
  <c r="CH299" i="1"/>
  <c r="CH295" i="1"/>
  <c r="BS309" i="1"/>
  <c r="BS306" i="1"/>
  <c r="BS301" i="1"/>
  <c r="BS297" i="1"/>
  <c r="BS293" i="1"/>
  <c r="AW291" i="1"/>
  <c r="AT291" i="1"/>
  <c r="AZ299" i="1"/>
  <c r="AM299" i="1"/>
  <c r="BE299" i="1"/>
  <c r="AN291" i="1"/>
  <c r="BD291" i="1"/>
  <c r="AX299" i="1"/>
  <c r="AL299" i="1"/>
  <c r="BB299" i="1"/>
  <c r="CH277" i="1"/>
  <c r="CH273" i="1"/>
  <c r="CH269" i="1"/>
  <c r="CH265" i="1"/>
  <c r="CH261" i="1"/>
  <c r="CH257" i="1"/>
  <c r="CD277" i="1"/>
  <c r="CD273" i="1"/>
  <c r="CD269" i="1"/>
  <c r="CD265" i="1"/>
  <c r="CD261" i="1"/>
  <c r="CD258" i="1"/>
  <c r="BZ278" i="1"/>
  <c r="BZ274" i="1"/>
  <c r="BZ270" i="1"/>
  <c r="BZ266" i="1"/>
  <c r="BZ262" i="1"/>
  <c r="BZ258" i="1"/>
  <c r="BV278" i="1"/>
  <c r="BV274" i="1"/>
  <c r="BV270" i="1"/>
  <c r="BV266" i="1"/>
  <c r="BV262" i="1"/>
  <c r="BV258" i="1"/>
  <c r="BS265" i="1"/>
  <c r="BE268" i="1"/>
  <c r="BG265" i="1"/>
  <c r="AN268" i="1"/>
  <c r="AK268" i="1"/>
  <c r="AT268" i="1"/>
  <c r="AI260" i="1"/>
  <c r="BS274" i="1"/>
  <c r="BS273" i="1"/>
  <c r="BS268" i="1"/>
  <c r="BS278" i="1"/>
  <c r="BS259" i="1"/>
  <c r="BS266" i="1"/>
  <c r="BS280" i="1"/>
  <c r="CH280" i="1"/>
  <c r="CH276" i="1"/>
  <c r="CH272" i="1"/>
  <c r="CH268" i="1"/>
  <c r="CH264" i="1"/>
  <c r="CH260" i="1"/>
  <c r="CD280" i="1"/>
  <c r="CD276" i="1"/>
  <c r="CD272" i="1"/>
  <c r="CD268" i="1"/>
  <c r="CD264" i="1"/>
  <c r="CD260" i="1"/>
  <c r="CD257" i="1"/>
  <c r="BZ277" i="1"/>
  <c r="BZ273" i="1"/>
  <c r="BZ269" i="1"/>
  <c r="BZ265" i="1"/>
  <c r="BZ261" i="1"/>
  <c r="BZ257" i="1"/>
  <c r="BV277" i="1"/>
  <c r="BV273" i="1"/>
  <c r="BV269" i="1"/>
  <c r="BV265" i="1"/>
  <c r="BV261" i="1"/>
  <c r="BV257" i="1"/>
  <c r="BM281" i="1"/>
  <c r="AU268" i="1"/>
  <c r="AT260" i="1"/>
  <c r="AZ260" i="1"/>
  <c r="BE260" i="1"/>
  <c r="BC268" i="1"/>
  <c r="BS272" i="1"/>
  <c r="BS275" i="1"/>
  <c r="BS263" i="1"/>
  <c r="BS257" i="1"/>
  <c r="BS269" i="1"/>
  <c r="BS264" i="1"/>
  <c r="BS271" i="1"/>
  <c r="BS270" i="1"/>
  <c r="BS262" i="1"/>
  <c r="CH279" i="1"/>
  <c r="CH275" i="1"/>
  <c r="CH271" i="1"/>
  <c r="CH267" i="1"/>
  <c r="CH263" i="1"/>
  <c r="CD279" i="1"/>
  <c r="CD275" i="1"/>
  <c r="CD271" i="1"/>
  <c r="CD267" i="1"/>
  <c r="CD263" i="1"/>
  <c r="BZ280" i="1"/>
  <c r="BZ276" i="1"/>
  <c r="BZ272" i="1"/>
  <c r="BZ268" i="1"/>
  <c r="BZ264" i="1"/>
  <c r="BV280" i="1"/>
  <c r="BV276" i="1"/>
  <c r="BV272" i="1"/>
  <c r="BV268" i="1"/>
  <c r="BV264" i="1"/>
  <c r="AQ268" i="1"/>
  <c r="AU260" i="1"/>
  <c r="BG266" i="1"/>
  <c r="BB268" i="1"/>
  <c r="AV260" i="1"/>
  <c r="BB260" i="1"/>
  <c r="BC260" i="1"/>
  <c r="AO20" i="1"/>
  <c r="BW24" i="1"/>
  <c r="BO30" i="1"/>
  <c r="BK9" i="1"/>
  <c r="AS20" i="1"/>
  <c r="CI25" i="1"/>
  <c r="CA26" i="1"/>
  <c r="AW12" i="1"/>
  <c r="BA12" i="1"/>
  <c r="BG11" i="1"/>
  <c r="AC33" i="1"/>
  <c r="CK23" i="1"/>
  <c r="CI16" i="1"/>
  <c r="CA20" i="1"/>
  <c r="BS25" i="1"/>
  <c r="BK26" i="1"/>
  <c r="BF10" i="1"/>
  <c r="BD12" i="1"/>
  <c r="AS82" i="1"/>
  <c r="BY87" i="1"/>
  <c r="BY92" i="1"/>
  <c r="BY88" i="1"/>
  <c r="BY81" i="1"/>
  <c r="BY77" i="1"/>
  <c r="BY73" i="1"/>
  <c r="CG83" i="1"/>
  <c r="CG90" i="1"/>
  <c r="CG84" i="1"/>
  <c r="CG79" i="1"/>
  <c r="CG75" i="1"/>
  <c r="CG71" i="1"/>
  <c r="BQ94" i="1"/>
  <c r="BQ90" i="1"/>
  <c r="BQ84" i="1"/>
  <c r="BQ79" i="1"/>
  <c r="BQ75" i="1"/>
  <c r="BQ71" i="1"/>
  <c r="CC93" i="1"/>
  <c r="CC89" i="1"/>
  <c r="CC83" i="1"/>
  <c r="CC79" i="1"/>
  <c r="CC75" i="1"/>
  <c r="CC71" i="1"/>
  <c r="BU94" i="1"/>
  <c r="BU90" i="1"/>
  <c r="BU83" i="1"/>
  <c r="BU79" i="1"/>
  <c r="BU75" i="1"/>
  <c r="BU71" i="1"/>
  <c r="BM94" i="1"/>
  <c r="BM90" i="1"/>
  <c r="BM83" i="1"/>
  <c r="BM79" i="1"/>
  <c r="BM75" i="1"/>
  <c r="BM71" i="1"/>
  <c r="BY83" i="1"/>
  <c r="BY91" i="1"/>
  <c r="BY86" i="1"/>
  <c r="BY80" i="1"/>
  <c r="BY76" i="1"/>
  <c r="BY72" i="1"/>
  <c r="CG94" i="1"/>
  <c r="CG93" i="1"/>
  <c r="CG89" i="1"/>
  <c r="CG82" i="1"/>
  <c r="CG78" i="1"/>
  <c r="CG74" i="1"/>
  <c r="BQ85" i="1"/>
  <c r="BQ93" i="1"/>
  <c r="BQ89" i="1"/>
  <c r="BQ82" i="1"/>
  <c r="BQ78" i="1"/>
  <c r="BQ74" i="1"/>
  <c r="BR95" i="1"/>
  <c r="CC94" i="1"/>
  <c r="CC92" i="1"/>
  <c r="CC88" i="1"/>
  <c r="CC82" i="1"/>
  <c r="CC78" i="1"/>
  <c r="CC74" i="1"/>
  <c r="BU86" i="1"/>
  <c r="BU93" i="1"/>
  <c r="BU89" i="1"/>
  <c r="BU82" i="1"/>
  <c r="BU78" i="1"/>
  <c r="BU74" i="1"/>
  <c r="BM88" i="1"/>
  <c r="BM93" i="1"/>
  <c r="BM89" i="1"/>
  <c r="BM82" i="1"/>
  <c r="BM78" i="1"/>
  <c r="BM74" i="1"/>
  <c r="AQ82" i="1"/>
  <c r="AP82" i="1"/>
  <c r="BY85" i="1"/>
  <c r="BY90" i="1"/>
  <c r="BY84" i="1"/>
  <c r="BY79" i="1"/>
  <c r="BY75" i="1"/>
  <c r="CG85" i="1"/>
  <c r="CG92" i="1"/>
  <c r="CG88" i="1"/>
  <c r="CG81" i="1"/>
  <c r="CG77" i="1"/>
  <c r="BQ87" i="1"/>
  <c r="BQ92" i="1"/>
  <c r="BQ88" i="1"/>
  <c r="BQ81" i="1"/>
  <c r="BQ77" i="1"/>
  <c r="CC84" i="1"/>
  <c r="CC91" i="1"/>
  <c r="CC87" i="1"/>
  <c r="CC81" i="1"/>
  <c r="CC77" i="1"/>
  <c r="BU88" i="1"/>
  <c r="BU92" i="1"/>
  <c r="BU87" i="1"/>
  <c r="BU81" i="1"/>
  <c r="BU77" i="1"/>
  <c r="BM84" i="1"/>
  <c r="BM92" i="1"/>
  <c r="BM87" i="1"/>
  <c r="BM81" i="1"/>
  <c r="BM77" i="1"/>
  <c r="CI90" i="1"/>
  <c r="CI94" i="1"/>
  <c r="CI81" i="1"/>
  <c r="CI87" i="1"/>
  <c r="CI83" i="1"/>
  <c r="CI74" i="1"/>
  <c r="CE91" i="1"/>
  <c r="CE94" i="1"/>
  <c r="CE81" i="1"/>
  <c r="CE87" i="1"/>
  <c r="CE83" i="1"/>
  <c r="CE73" i="1"/>
  <c r="CA90" i="1"/>
  <c r="CA94" i="1"/>
  <c r="CA73" i="1"/>
  <c r="CA87" i="1"/>
  <c r="CA83" i="1"/>
  <c r="CA74" i="1"/>
  <c r="BW91" i="1"/>
  <c r="BW92" i="1"/>
  <c r="BW78" i="1"/>
  <c r="BW86" i="1"/>
  <c r="BW81" i="1"/>
  <c r="BW73" i="1"/>
  <c r="BS92" i="1"/>
  <c r="BS91" i="1"/>
  <c r="BS81" i="1"/>
  <c r="BS88" i="1"/>
  <c r="BS84" i="1"/>
  <c r="BS76" i="1"/>
  <c r="BO91" i="1"/>
  <c r="BO92" i="1"/>
  <c r="BO81" i="1"/>
  <c r="BO87" i="1"/>
  <c r="BO83" i="1"/>
  <c r="BO73" i="1"/>
  <c r="BK92" i="1"/>
  <c r="BK93" i="1"/>
  <c r="BK80" i="1"/>
  <c r="BK88" i="1"/>
  <c r="BK84" i="1"/>
  <c r="BK74" i="1"/>
  <c r="BN95" i="1"/>
  <c r="AP74" i="1"/>
  <c r="BF79" i="1"/>
  <c r="CI88" i="1"/>
  <c r="CI93" i="1"/>
  <c r="CI75" i="1"/>
  <c r="CI86" i="1"/>
  <c r="CI80" i="1"/>
  <c r="CI72" i="1"/>
  <c r="CE89" i="1"/>
  <c r="CE92" i="1"/>
  <c r="CE74" i="1"/>
  <c r="CE86" i="1"/>
  <c r="CE79" i="1"/>
  <c r="CE71" i="1"/>
  <c r="CA88" i="1"/>
  <c r="CA93" i="1"/>
  <c r="CA79" i="1"/>
  <c r="CA86" i="1"/>
  <c r="CA82" i="1"/>
  <c r="CA72" i="1"/>
  <c r="BW89" i="1"/>
  <c r="BW90" i="1"/>
  <c r="BW74" i="1"/>
  <c r="BW85" i="1"/>
  <c r="BW79" i="1"/>
  <c r="BW71" i="1"/>
  <c r="BS90" i="1"/>
  <c r="BS89" i="1"/>
  <c r="BS82" i="1"/>
  <c r="BS87" i="1"/>
  <c r="BS83" i="1"/>
  <c r="BS74" i="1"/>
  <c r="BO89" i="1"/>
  <c r="BO90" i="1"/>
  <c r="BO76" i="1"/>
  <c r="BO86" i="1"/>
  <c r="BO79" i="1"/>
  <c r="BO71" i="1"/>
  <c r="BK90" i="1"/>
  <c r="BK91" i="1"/>
  <c r="BK79" i="1"/>
  <c r="BK87" i="1"/>
  <c r="BK82" i="1"/>
  <c r="BK72" i="1"/>
  <c r="BF80" i="1"/>
  <c r="CI82" i="1"/>
  <c r="CI91" i="1"/>
  <c r="CI77" i="1"/>
  <c r="CI85" i="1"/>
  <c r="CI78" i="1"/>
  <c r="CE80" i="1"/>
  <c r="CE90" i="1"/>
  <c r="CE76" i="1"/>
  <c r="CE85" i="1"/>
  <c r="CE77" i="1"/>
  <c r="CA80" i="1"/>
  <c r="CA91" i="1"/>
  <c r="CA75" i="1"/>
  <c r="CA85" i="1"/>
  <c r="CA78" i="1"/>
  <c r="BW76" i="1"/>
  <c r="BW72" i="1"/>
  <c r="BW88" i="1"/>
  <c r="BW84" i="1"/>
  <c r="BW77" i="1"/>
  <c r="BS75" i="1"/>
  <c r="BS79" i="1"/>
  <c r="BS77" i="1"/>
  <c r="BS86" i="1"/>
  <c r="BS80" i="1"/>
  <c r="BO74" i="1"/>
  <c r="BO78" i="1"/>
  <c r="BO72" i="1"/>
  <c r="BO85" i="1"/>
  <c r="BO77" i="1"/>
  <c r="BK83" i="1"/>
  <c r="BK89" i="1"/>
  <c r="BK75" i="1"/>
  <c r="BK86" i="1"/>
  <c r="BK78" i="1"/>
  <c r="AO74" i="1"/>
  <c r="BF71" i="1"/>
  <c r="BC74" i="1"/>
  <c r="BF72" i="1"/>
  <c r="AR74" i="1"/>
  <c r="AG82" i="1"/>
  <c r="AL82" i="1"/>
  <c r="AR82" i="1"/>
  <c r="AW82" i="1"/>
  <c r="BB82" i="1"/>
  <c r="BG80" i="1"/>
  <c r="BA82" i="1"/>
  <c r="BF81" i="1"/>
  <c r="CA56" i="1"/>
  <c r="BS40" i="1"/>
  <c r="CI56" i="1"/>
  <c r="CA40" i="1"/>
  <c r="BO48" i="1"/>
  <c r="CI40" i="1"/>
  <c r="BW48" i="1"/>
  <c r="BK56" i="1"/>
  <c r="AW43" i="1"/>
  <c r="BC43" i="1"/>
  <c r="AT51" i="1"/>
  <c r="AS51" i="1"/>
  <c r="BF50" i="1"/>
  <c r="AB29" i="5"/>
  <c r="CI52" i="1"/>
  <c r="CE59" i="1"/>
  <c r="CE44" i="1"/>
  <c r="CA52" i="1"/>
  <c r="BW62" i="1"/>
  <c r="BW44" i="1"/>
  <c r="BS52" i="1"/>
  <c r="BO60" i="1"/>
  <c r="BO44" i="1"/>
  <c r="BK52" i="1"/>
  <c r="AU43" i="1"/>
  <c r="AF51" i="1"/>
  <c r="CI48" i="1"/>
  <c r="CE56" i="1"/>
  <c r="CE40" i="1"/>
  <c r="CA48" i="1"/>
  <c r="BW56" i="1"/>
  <c r="BW40" i="1"/>
  <c r="BS48" i="1"/>
  <c r="BO56" i="1"/>
  <c r="BO40" i="1"/>
  <c r="BK48" i="1"/>
  <c r="CI62" i="1"/>
  <c r="CA60" i="1"/>
  <c r="BS63" i="1"/>
  <c r="BK61" i="1"/>
  <c r="BK41" i="1"/>
  <c r="BK45" i="1"/>
  <c r="BK49" i="1"/>
  <c r="BK53" i="1"/>
  <c r="BK57" i="1"/>
  <c r="BK60" i="1"/>
  <c r="BK42" i="1"/>
  <c r="BK46" i="1"/>
  <c r="BK50" i="1"/>
  <c r="BK54" i="1"/>
  <c r="BK58" i="1"/>
  <c r="BK63" i="1"/>
  <c r="BK43" i="1"/>
  <c r="BK47" i="1"/>
  <c r="BK51" i="1"/>
  <c r="BK55" i="1"/>
  <c r="BK59" i="1"/>
  <c r="BK62" i="1"/>
  <c r="BO41" i="1"/>
  <c r="BO45" i="1"/>
  <c r="BO49" i="1"/>
  <c r="BO53" i="1"/>
  <c r="BO57" i="1"/>
  <c r="BO62" i="1"/>
  <c r="BO42" i="1"/>
  <c r="BO46" i="1"/>
  <c r="BO50" i="1"/>
  <c r="BO54" i="1"/>
  <c r="BO58" i="1"/>
  <c r="BO61" i="1"/>
  <c r="BO43" i="1"/>
  <c r="BO47" i="1"/>
  <c r="BO51" i="1"/>
  <c r="BO55" i="1"/>
  <c r="BO59" i="1"/>
  <c r="BO63" i="1"/>
  <c r="BS41" i="1"/>
  <c r="BS45" i="1"/>
  <c r="BS49" i="1"/>
  <c r="BS53" i="1"/>
  <c r="BS57" i="1"/>
  <c r="BS59" i="1"/>
  <c r="BS42" i="1"/>
  <c r="BS46" i="1"/>
  <c r="BS50" i="1"/>
  <c r="BS54" i="1"/>
  <c r="BS58" i="1"/>
  <c r="BS61" i="1"/>
  <c r="BS43" i="1"/>
  <c r="BS47" i="1"/>
  <c r="BS51" i="1"/>
  <c r="BS55" i="1"/>
  <c r="BS62" i="1"/>
  <c r="BS60" i="1"/>
  <c r="BW41" i="1"/>
  <c r="BW45" i="1"/>
  <c r="BW49" i="1"/>
  <c r="BW53" i="1"/>
  <c r="BW57" i="1"/>
  <c r="BW60" i="1"/>
  <c r="BW42" i="1"/>
  <c r="BW46" i="1"/>
  <c r="BW50" i="1"/>
  <c r="BW54" i="1"/>
  <c r="BW58" i="1"/>
  <c r="BW63" i="1"/>
  <c r="BW43" i="1"/>
  <c r="BW47" i="1"/>
  <c r="BW51" i="1"/>
  <c r="BW55" i="1"/>
  <c r="BW61" i="1"/>
  <c r="BW59" i="1"/>
  <c r="CA41" i="1"/>
  <c r="CA45" i="1"/>
  <c r="CA49" i="1"/>
  <c r="CA53" i="1"/>
  <c r="CA57" i="1"/>
  <c r="CA61" i="1"/>
  <c r="CA42" i="1"/>
  <c r="CA46" i="1"/>
  <c r="CA50" i="1"/>
  <c r="CA54" i="1"/>
  <c r="CA58" i="1"/>
  <c r="CA62" i="1"/>
  <c r="CA43" i="1"/>
  <c r="CA47" i="1"/>
  <c r="CA51" i="1"/>
  <c r="CA55" i="1"/>
  <c r="CA59" i="1"/>
  <c r="CA63" i="1"/>
  <c r="CE41" i="1"/>
  <c r="CE45" i="1"/>
  <c r="CE49" i="1"/>
  <c r="CE53" i="1"/>
  <c r="CE57" i="1"/>
  <c r="CE61" i="1"/>
  <c r="CE42" i="1"/>
  <c r="CE46" i="1"/>
  <c r="CE50" i="1"/>
  <c r="CE54" i="1"/>
  <c r="CE58" i="1"/>
  <c r="CE62" i="1"/>
  <c r="CE43" i="1"/>
  <c r="CE47" i="1"/>
  <c r="CE51" i="1"/>
  <c r="CE55" i="1"/>
  <c r="CE63" i="1"/>
  <c r="CE60" i="1"/>
  <c r="CI41" i="1"/>
  <c r="CI45" i="1"/>
  <c r="CI49" i="1"/>
  <c r="CI53" i="1"/>
  <c r="CI57" i="1"/>
  <c r="CI60" i="1"/>
  <c r="CI42" i="1"/>
  <c r="CI46" i="1"/>
  <c r="CI50" i="1"/>
  <c r="CI54" i="1"/>
  <c r="CI58" i="1"/>
  <c r="CI63" i="1"/>
  <c r="CI43" i="1"/>
  <c r="CI47" i="1"/>
  <c r="CI51" i="1"/>
  <c r="CI55" i="1"/>
  <c r="CI61" i="1"/>
  <c r="CI59" i="1"/>
  <c r="CB41" i="1"/>
  <c r="CB55" i="1"/>
  <c r="CB61" i="1"/>
  <c r="CB56" i="1"/>
  <c r="CB42" i="1"/>
  <c r="CB48" i="1"/>
  <c r="BT43" i="1"/>
  <c r="BT55" i="1"/>
  <c r="BT61" i="1"/>
  <c r="BT56" i="1"/>
  <c r="BT40" i="1"/>
  <c r="BT50" i="1"/>
  <c r="BL50" i="1"/>
  <c r="BL45" i="1"/>
  <c r="BL63" i="1"/>
  <c r="BL58" i="1"/>
  <c r="BL46" i="1"/>
  <c r="BL48" i="1"/>
  <c r="CF46" i="1"/>
  <c r="CF48" i="1"/>
  <c r="CF62" i="1"/>
  <c r="CF57" i="1"/>
  <c r="CF43" i="1"/>
  <c r="CF49" i="1"/>
  <c r="BP52" i="1"/>
  <c r="BP56" i="1"/>
  <c r="BP62" i="1"/>
  <c r="BP57" i="1"/>
  <c r="BP50" i="1"/>
  <c r="BP49" i="1"/>
  <c r="BX44" i="1"/>
  <c r="BX40" i="1"/>
  <c r="BX62" i="1"/>
  <c r="BX57" i="1"/>
  <c r="BX41" i="1"/>
  <c r="BX51" i="1"/>
  <c r="BG48" i="1"/>
  <c r="AM43" i="1"/>
  <c r="AN51" i="1"/>
  <c r="AL43" i="1"/>
  <c r="CB51" i="1"/>
  <c r="CB53" i="1"/>
  <c r="CB60" i="1"/>
  <c r="CB54" i="1"/>
  <c r="CB49" i="1"/>
  <c r="BT53" i="1"/>
  <c r="BT47" i="1"/>
  <c r="BT60" i="1"/>
  <c r="BT54" i="1"/>
  <c r="BT51" i="1"/>
  <c r="BL42" i="1"/>
  <c r="BL59" i="1"/>
  <c r="BL62" i="1"/>
  <c r="BL56" i="1"/>
  <c r="BL49" i="1"/>
  <c r="CF58" i="1"/>
  <c r="CF42" i="1"/>
  <c r="CF61" i="1"/>
  <c r="CF55" i="1"/>
  <c r="CF50" i="1"/>
  <c r="BP51" i="1"/>
  <c r="BP46" i="1"/>
  <c r="BP61" i="1"/>
  <c r="BP55" i="1"/>
  <c r="BP48" i="1"/>
  <c r="BX54" i="1"/>
  <c r="BX58" i="1"/>
  <c r="BX61" i="1"/>
  <c r="BX55" i="1"/>
  <c r="BX48" i="1"/>
  <c r="BD51" i="1"/>
  <c r="BB43" i="1"/>
  <c r="AR43" i="1"/>
  <c r="BF40" i="1"/>
  <c r="CG25" i="1"/>
  <c r="CG26" i="1"/>
  <c r="CG29" i="1"/>
  <c r="CG23" i="1"/>
  <c r="CG13" i="1"/>
  <c r="CG10" i="1"/>
  <c r="CC29" i="1"/>
  <c r="CC30" i="1"/>
  <c r="CC27" i="1"/>
  <c r="CC22" i="1"/>
  <c r="CC19" i="1"/>
  <c r="CC10" i="1"/>
  <c r="BY22" i="1"/>
  <c r="BY29" i="1"/>
  <c r="BY26" i="1"/>
  <c r="BY21" i="1"/>
  <c r="BY18" i="1"/>
  <c r="BY10" i="1"/>
  <c r="BU31" i="1"/>
  <c r="BU19" i="1"/>
  <c r="BU23" i="1"/>
  <c r="BU22" i="1"/>
  <c r="BU17" i="1"/>
  <c r="BU10" i="1"/>
  <c r="BQ24" i="1"/>
  <c r="BQ29" i="1"/>
  <c r="BQ19" i="1"/>
  <c r="BQ21" i="1"/>
  <c r="BQ16" i="1"/>
  <c r="BQ10" i="1"/>
  <c r="BM29" i="1"/>
  <c r="BM32" i="1"/>
  <c r="BM27" i="1"/>
  <c r="BM22" i="1"/>
  <c r="BM15" i="1"/>
  <c r="BM10" i="1"/>
  <c r="AM12" i="1"/>
  <c r="AM20" i="1"/>
  <c r="CG24" i="1"/>
  <c r="CG19" i="1"/>
  <c r="CG22" i="1"/>
  <c r="CG21" i="1"/>
  <c r="CG16" i="1"/>
  <c r="CG9" i="1"/>
  <c r="CC23" i="1"/>
  <c r="CC28" i="1"/>
  <c r="CC14" i="1"/>
  <c r="CC20" i="1"/>
  <c r="CC15" i="1"/>
  <c r="CC9" i="1"/>
  <c r="BY17" i="1"/>
  <c r="BY27" i="1"/>
  <c r="BY13" i="1"/>
  <c r="BY16" i="1"/>
  <c r="BY14" i="1"/>
  <c r="BY9" i="1"/>
  <c r="BU29" i="1"/>
  <c r="BU32" i="1"/>
  <c r="BU20" i="1"/>
  <c r="BU15" i="1"/>
  <c r="BU13" i="1"/>
  <c r="BU9" i="1"/>
  <c r="BQ26" i="1"/>
  <c r="BQ22" i="1"/>
  <c r="BQ27" i="1"/>
  <c r="BQ14" i="1"/>
  <c r="BQ13" i="1"/>
  <c r="BQ9" i="1"/>
  <c r="BM28" i="1"/>
  <c r="BM30" i="1"/>
  <c r="BM18" i="1"/>
  <c r="BM20" i="1"/>
  <c r="BM13" i="1"/>
  <c r="BM9" i="1"/>
  <c r="AF12" i="1"/>
  <c r="BC12" i="1"/>
  <c r="AI12" i="1"/>
  <c r="BG17" i="1"/>
  <c r="AI20" i="1"/>
  <c r="CG30" i="1"/>
  <c r="CG20" i="1"/>
  <c r="CG32" i="1"/>
  <c r="CG15" i="1"/>
  <c r="CG18" i="1"/>
  <c r="CC18" i="1"/>
  <c r="CC25" i="1"/>
  <c r="CC21" i="1"/>
  <c r="CC26" i="1"/>
  <c r="CC17" i="1"/>
  <c r="BY32" i="1"/>
  <c r="BY28" i="1"/>
  <c r="BY24" i="1"/>
  <c r="BY25" i="1"/>
  <c r="BY19" i="1"/>
  <c r="BU27" i="1"/>
  <c r="BU25" i="1"/>
  <c r="BU30" i="1"/>
  <c r="BU28" i="1"/>
  <c r="BU18" i="1"/>
  <c r="BQ32" i="1"/>
  <c r="BQ15" i="1"/>
  <c r="BQ18" i="1"/>
  <c r="BQ25" i="1"/>
  <c r="BQ17" i="1"/>
  <c r="BM14" i="1"/>
  <c r="BM23" i="1"/>
  <c r="BM25" i="1"/>
  <c r="BM26" i="1"/>
  <c r="BM16" i="1"/>
  <c r="AG12" i="1"/>
  <c r="AS12" i="1"/>
  <c r="AZ12" i="1"/>
  <c r="CF31" i="1"/>
  <c r="CF23" i="1"/>
  <c r="CB18" i="1"/>
  <c r="CB27" i="1"/>
  <c r="CB9" i="1"/>
  <c r="BX21" i="1"/>
  <c r="BT22" i="1"/>
  <c r="BP25" i="1"/>
  <c r="BL18" i="1"/>
  <c r="AU20" i="1"/>
  <c r="BF18" i="1"/>
  <c r="AR20" i="1"/>
  <c r="BF19" i="1"/>
  <c r="CF30" i="1"/>
  <c r="CF22" i="1"/>
  <c r="CB32" i="1"/>
  <c r="CB26" i="1"/>
  <c r="BX14" i="1"/>
  <c r="BX19" i="1"/>
  <c r="BT21" i="1"/>
  <c r="BP22" i="1"/>
  <c r="BL25" i="1"/>
  <c r="BG9" i="1"/>
  <c r="AQ12" i="1"/>
  <c r="BE12" i="1"/>
  <c r="BG10" i="1"/>
  <c r="AU12" i="1"/>
  <c r="AY12" i="1"/>
  <c r="AK12" i="1"/>
  <c r="AO12" i="1"/>
  <c r="AW20" i="1"/>
  <c r="CF15" i="1"/>
  <c r="CB19" i="1"/>
  <c r="BL14" i="1"/>
  <c r="AV12" i="1"/>
  <c r="BN219" i="1"/>
  <c r="BV219" i="1"/>
  <c r="AS198" i="1"/>
  <c r="AL198" i="1"/>
  <c r="AH206" i="1"/>
  <c r="AB26" i="9"/>
  <c r="AC25" i="9"/>
  <c r="AC21" i="9"/>
  <c r="Z31" i="9"/>
  <c r="Z87" i="9"/>
  <c r="AY198" i="1"/>
  <c r="BC198" i="1"/>
  <c r="CG219" i="1"/>
  <c r="AL206" i="1"/>
  <c r="AR206" i="1"/>
  <c r="AW206" i="1"/>
  <c r="BB206" i="1"/>
  <c r="BG234" i="1"/>
  <c r="CD250" i="1"/>
  <c r="CI250" i="1"/>
  <c r="BK250" i="1"/>
  <c r="CE246" i="1"/>
  <c r="CE242" i="1"/>
  <c r="CE238" i="1"/>
  <c r="CE234" i="1"/>
  <c r="CE230" i="1"/>
  <c r="CE226" i="1"/>
  <c r="BO246" i="1"/>
  <c r="BO242" i="1"/>
  <c r="BO238" i="1"/>
  <c r="BO234" i="1"/>
  <c r="BO230" i="1"/>
  <c r="BO226" i="1"/>
  <c r="CB248" i="1"/>
  <c r="CB245" i="1"/>
  <c r="CB237" i="1"/>
  <c r="CB242" i="1"/>
  <c r="CB238" i="1"/>
  <c r="CB230" i="1"/>
  <c r="BT250" i="1"/>
  <c r="BL246" i="1"/>
  <c r="BL235" i="1"/>
  <c r="BL233" i="1"/>
  <c r="BL242" i="1"/>
  <c r="BL238" i="1"/>
  <c r="AW229" i="1"/>
  <c r="AL237" i="1"/>
  <c r="BE229" i="1"/>
  <c r="CE249" i="1"/>
  <c r="CE245" i="1"/>
  <c r="CE241" i="1"/>
  <c r="CE237" i="1"/>
  <c r="CE233" i="1"/>
  <c r="CE229" i="1"/>
  <c r="BO249" i="1"/>
  <c r="BO245" i="1"/>
  <c r="BO241" i="1"/>
  <c r="BO237" i="1"/>
  <c r="BO233" i="1"/>
  <c r="BO229" i="1"/>
  <c r="CB244" i="1"/>
  <c r="CB235" i="1"/>
  <c r="CB233" i="1"/>
  <c r="CB241" i="1"/>
  <c r="CB236" i="1"/>
  <c r="CB228" i="1"/>
  <c r="BL248" i="1"/>
  <c r="BL231" i="1"/>
  <c r="BL229" i="1"/>
  <c r="BL241" i="1"/>
  <c r="BL236" i="1"/>
  <c r="BL230" i="1"/>
  <c r="BB237" i="1"/>
  <c r="AZ237" i="1"/>
  <c r="CH248" i="1"/>
  <c r="CE248" i="1"/>
  <c r="CE244" i="1"/>
  <c r="CE240" i="1"/>
  <c r="CE236" i="1"/>
  <c r="CE232" i="1"/>
  <c r="BO248" i="1"/>
  <c r="BO244" i="1"/>
  <c r="BO240" i="1"/>
  <c r="BO236" i="1"/>
  <c r="BO232" i="1"/>
  <c r="CB246" i="1"/>
  <c r="CB231" i="1"/>
  <c r="CB229" i="1"/>
  <c r="CB240" i="1"/>
  <c r="CB234" i="1"/>
  <c r="BL249" i="1"/>
  <c r="BL227" i="1"/>
  <c r="BL244" i="1"/>
  <c r="BL240" i="1"/>
  <c r="BL234" i="1"/>
  <c r="AY237" i="1"/>
  <c r="BA237" i="1"/>
  <c r="AY229" i="1"/>
  <c r="CI187" i="1"/>
  <c r="CI165" i="1"/>
  <c r="CI176" i="1"/>
  <c r="CI169" i="1"/>
  <c r="CI175" i="1"/>
  <c r="CI167" i="1"/>
  <c r="CE187" i="1"/>
  <c r="CE164" i="1"/>
  <c r="CE175" i="1"/>
  <c r="CE168" i="1"/>
  <c r="CE176" i="1"/>
  <c r="CE166" i="1"/>
  <c r="CA186" i="1"/>
  <c r="CA181" i="1"/>
  <c r="CA166" i="1"/>
  <c r="CA167" i="1"/>
  <c r="CA177" i="1"/>
  <c r="CA165" i="1"/>
  <c r="BW181" i="1"/>
  <c r="BW180" i="1"/>
  <c r="BW187" i="1"/>
  <c r="BW166" i="1"/>
  <c r="BW176" i="1"/>
  <c r="BW164" i="1"/>
  <c r="BS187" i="1"/>
  <c r="BS183" i="1"/>
  <c r="BS172" i="1"/>
  <c r="BS173" i="1"/>
  <c r="BS177" i="1"/>
  <c r="BS167" i="1"/>
  <c r="BO179" i="1"/>
  <c r="BO186" i="1"/>
  <c r="BO185" i="1"/>
  <c r="BO184" i="1"/>
  <c r="BO175" i="1"/>
  <c r="BO166" i="1"/>
  <c r="BK186" i="1"/>
  <c r="BK185" i="1"/>
  <c r="BK170" i="1"/>
  <c r="BK187" i="1"/>
  <c r="BK174" i="1"/>
  <c r="BK165" i="1"/>
  <c r="AF167" i="1"/>
  <c r="BC167" i="1"/>
  <c r="CF188" i="1"/>
  <c r="CI173" i="1"/>
  <c r="CI183" i="1"/>
  <c r="CI168" i="1"/>
  <c r="CI185" i="1"/>
  <c r="CI172" i="1"/>
  <c r="CI174" i="1"/>
  <c r="CE183" i="1"/>
  <c r="CE186" i="1"/>
  <c r="CE167" i="1"/>
  <c r="CE184" i="1"/>
  <c r="CE171" i="1"/>
  <c r="CE173" i="1"/>
  <c r="CA171" i="1"/>
  <c r="CA178" i="1"/>
  <c r="CA184" i="1"/>
  <c r="CA187" i="1"/>
  <c r="CA170" i="1"/>
  <c r="CA172" i="1"/>
  <c r="BW185" i="1"/>
  <c r="BW177" i="1"/>
  <c r="BW183" i="1"/>
  <c r="BW186" i="1"/>
  <c r="BW169" i="1"/>
  <c r="BW175" i="1"/>
  <c r="BS184" i="1"/>
  <c r="BS179" i="1"/>
  <c r="BS164" i="1"/>
  <c r="BS165" i="1"/>
  <c r="BS168" i="1"/>
  <c r="BS174" i="1"/>
  <c r="BO168" i="1"/>
  <c r="BO182" i="1"/>
  <c r="BO181" i="1"/>
  <c r="BO180" i="1"/>
  <c r="BO167" i="1"/>
  <c r="BO173" i="1"/>
  <c r="BK182" i="1"/>
  <c r="BK181" i="1"/>
  <c r="BK184" i="1"/>
  <c r="BK183" i="1"/>
  <c r="BK166" i="1"/>
  <c r="BK172" i="1"/>
  <c r="AU175" i="1"/>
  <c r="AV167" i="1"/>
  <c r="AX167" i="1"/>
  <c r="AG167" i="1"/>
  <c r="BG174" i="1"/>
  <c r="BF173" i="1"/>
  <c r="BF175" i="1"/>
  <c r="CI180" i="1"/>
  <c r="CI179" i="1"/>
  <c r="CI186" i="1"/>
  <c r="CI181" i="1"/>
  <c r="CI164" i="1"/>
  <c r="CE172" i="1"/>
  <c r="CE182" i="1"/>
  <c r="CE185" i="1"/>
  <c r="CE180" i="1"/>
  <c r="CE174" i="1"/>
  <c r="CA182" i="1"/>
  <c r="CA176" i="1"/>
  <c r="CA180" i="1"/>
  <c r="CA183" i="1"/>
  <c r="CA173" i="1"/>
  <c r="BW170" i="1"/>
  <c r="BW173" i="1"/>
  <c r="BW179" i="1"/>
  <c r="BW182" i="1"/>
  <c r="BW172" i="1"/>
  <c r="BS169" i="1"/>
  <c r="BS178" i="1"/>
  <c r="BS186" i="1"/>
  <c r="BS185" i="1"/>
  <c r="BS175" i="1"/>
  <c r="BO183" i="1"/>
  <c r="BO177" i="1"/>
  <c r="BO172" i="1"/>
  <c r="BO178" i="1"/>
  <c r="BO174" i="1"/>
  <c r="BK167" i="1"/>
  <c r="BK178" i="1"/>
  <c r="BK180" i="1"/>
  <c r="BK179" i="1"/>
  <c r="BK173" i="1"/>
  <c r="AC60" i="8"/>
  <c r="AS175" i="1"/>
  <c r="AJ167" i="1"/>
  <c r="AK167" i="1"/>
  <c r="BB167" i="1"/>
  <c r="BB175" i="1"/>
  <c r="AB60" i="8"/>
  <c r="BQ157" i="1"/>
  <c r="BB144" i="1"/>
  <c r="AZ136" i="1"/>
  <c r="AJ136" i="1"/>
  <c r="BF133" i="1"/>
  <c r="BF136" i="1"/>
  <c r="BG135" i="1"/>
  <c r="BC144" i="1"/>
  <c r="BF141" i="1"/>
  <c r="CK146" i="1"/>
  <c r="BK133" i="1"/>
  <c r="BK137" i="1"/>
  <c r="BK141" i="1"/>
  <c r="BK146" i="1"/>
  <c r="BK156" i="1"/>
  <c r="BK149" i="1"/>
  <c r="BK134" i="1"/>
  <c r="BK138" i="1"/>
  <c r="BK142" i="1"/>
  <c r="BK148" i="1"/>
  <c r="BK154" i="1"/>
  <c r="BK151" i="1"/>
  <c r="BO133" i="1"/>
  <c r="BO137" i="1"/>
  <c r="BO141" i="1"/>
  <c r="BO145" i="1"/>
  <c r="BO153" i="1"/>
  <c r="BO148" i="1"/>
  <c r="BO134" i="1"/>
  <c r="BO138" i="1"/>
  <c r="BO142" i="1"/>
  <c r="BO147" i="1"/>
  <c r="BO154" i="1"/>
  <c r="BO150" i="1"/>
  <c r="BS133" i="1"/>
  <c r="BS137" i="1"/>
  <c r="BS141" i="1"/>
  <c r="BS148" i="1"/>
  <c r="BS144" i="1"/>
  <c r="BS147" i="1"/>
  <c r="BS134" i="1"/>
  <c r="BS138" i="1"/>
  <c r="BS142" i="1"/>
  <c r="BS150" i="1"/>
  <c r="BS154" i="1"/>
  <c r="BS149" i="1"/>
  <c r="BW133" i="1"/>
  <c r="BW137" i="1"/>
  <c r="BW141" i="1"/>
  <c r="BW145" i="1"/>
  <c r="BW153" i="1"/>
  <c r="BW148" i="1"/>
  <c r="BW134" i="1"/>
  <c r="BW138" i="1"/>
  <c r="BW142" i="1"/>
  <c r="BW147" i="1"/>
  <c r="BW156" i="1"/>
  <c r="BW150" i="1"/>
  <c r="CA133" i="1"/>
  <c r="CA137" i="1"/>
  <c r="CA141" i="1"/>
  <c r="CA148" i="1"/>
  <c r="CA144" i="1"/>
  <c r="CA149" i="1"/>
  <c r="CA134" i="1"/>
  <c r="CA138" i="1"/>
  <c r="CA142" i="1"/>
  <c r="CA150" i="1"/>
  <c r="CA154" i="1"/>
  <c r="CA151" i="1"/>
  <c r="CE133" i="1"/>
  <c r="CE137" i="1"/>
  <c r="CE141" i="1"/>
  <c r="CE145" i="1"/>
  <c r="CE153" i="1"/>
  <c r="CE148" i="1"/>
  <c r="CE134" i="1"/>
  <c r="CE138" i="1"/>
  <c r="CE142" i="1"/>
  <c r="CE147" i="1"/>
  <c r="CE154" i="1"/>
  <c r="CE150" i="1"/>
  <c r="CI133" i="1"/>
  <c r="CI137" i="1"/>
  <c r="CI141" i="1"/>
  <c r="CI146" i="1"/>
  <c r="CI155" i="1"/>
  <c r="CI147" i="1"/>
  <c r="CI134" i="1"/>
  <c r="CI138" i="1"/>
  <c r="CI142" i="1"/>
  <c r="CI148" i="1"/>
  <c r="CI154" i="1"/>
  <c r="CI149" i="1"/>
  <c r="AT144" i="1"/>
  <c r="AH144" i="1"/>
  <c r="AQ144" i="1"/>
  <c r="AK136" i="1"/>
  <c r="AL136" i="1"/>
  <c r="CG157" i="1"/>
  <c r="BL133" i="1"/>
  <c r="BL137" i="1"/>
  <c r="BL141" i="1"/>
  <c r="BL145" i="1"/>
  <c r="BL149" i="1"/>
  <c r="BL153" i="1"/>
  <c r="BL134" i="1"/>
  <c r="BL138" i="1"/>
  <c r="BL142" i="1"/>
  <c r="BL146" i="1"/>
  <c r="BL150" i="1"/>
  <c r="BL156" i="1"/>
  <c r="BP133" i="1"/>
  <c r="BP137" i="1"/>
  <c r="BP141" i="1"/>
  <c r="BP145" i="1"/>
  <c r="BP149" i="1"/>
  <c r="BP153" i="1"/>
  <c r="BP134" i="1"/>
  <c r="BP138" i="1"/>
  <c r="BP142" i="1"/>
  <c r="BP146" i="1"/>
  <c r="BP150" i="1"/>
  <c r="BP154" i="1"/>
  <c r="BT133" i="1"/>
  <c r="BT137" i="1"/>
  <c r="BT141" i="1"/>
  <c r="BT145" i="1"/>
  <c r="BT149" i="1"/>
  <c r="BT153" i="1"/>
  <c r="BT134" i="1"/>
  <c r="BT138" i="1"/>
  <c r="BT142" i="1"/>
  <c r="BT146" i="1"/>
  <c r="BT150" i="1"/>
  <c r="BT154" i="1"/>
  <c r="BX133" i="1"/>
  <c r="BX137" i="1"/>
  <c r="BX134" i="1"/>
  <c r="BX138" i="1"/>
  <c r="BX142" i="1"/>
  <c r="BG141" i="1"/>
  <c r="AU136" i="1"/>
  <c r="AM144" i="1"/>
  <c r="AJ144" i="1"/>
  <c r="BG134" i="1"/>
  <c r="BC136" i="1"/>
  <c r="AM136" i="1"/>
  <c r="CK138" i="1"/>
  <c r="CK134" i="1"/>
  <c r="AB157" i="1"/>
  <c r="CJ133" i="1"/>
  <c r="BE136" i="1"/>
  <c r="AT136" i="1"/>
  <c r="BG142" i="1"/>
  <c r="BE144" i="1"/>
  <c r="BF143" i="1"/>
  <c r="CJ107" i="1"/>
  <c r="CJ102" i="1"/>
  <c r="CJ106" i="1"/>
  <c r="CJ114" i="1"/>
  <c r="CJ121" i="1"/>
  <c r="CJ103" i="1"/>
  <c r="AJ113" i="1"/>
  <c r="BG112" i="1"/>
  <c r="CJ104" i="1"/>
  <c r="CH115" i="1"/>
  <c r="CH125" i="1"/>
  <c r="CH121" i="1"/>
  <c r="CH117" i="1"/>
  <c r="CH113" i="1"/>
  <c r="CH103" i="1"/>
  <c r="CD114" i="1"/>
  <c r="CD125" i="1"/>
  <c r="CD121" i="1"/>
  <c r="CD116" i="1"/>
  <c r="CD105" i="1"/>
  <c r="CD103" i="1"/>
  <c r="BZ117" i="1"/>
  <c r="BZ106" i="1"/>
  <c r="BZ122" i="1"/>
  <c r="BZ118" i="1"/>
  <c r="BZ108" i="1"/>
  <c r="BZ103" i="1"/>
  <c r="BV116" i="1"/>
  <c r="BV105" i="1"/>
  <c r="BV122" i="1"/>
  <c r="BV118" i="1"/>
  <c r="BV107" i="1"/>
  <c r="BV103" i="1"/>
  <c r="BR115" i="1"/>
  <c r="BR125" i="1"/>
  <c r="BR121" i="1"/>
  <c r="BR117" i="1"/>
  <c r="BR113" i="1"/>
  <c r="BR103" i="1"/>
  <c r="BN114" i="1"/>
  <c r="BN125" i="1"/>
  <c r="BN121" i="1"/>
  <c r="BN116" i="1"/>
  <c r="BN105" i="1"/>
  <c r="BN103" i="1"/>
  <c r="BJ109" i="1"/>
  <c r="BJ124" i="1"/>
  <c r="BJ120" i="1"/>
  <c r="BJ114" i="1"/>
  <c r="BJ108" i="1"/>
  <c r="BJ103" i="1"/>
  <c r="AM105" i="1"/>
  <c r="BF104" i="1"/>
  <c r="BG111" i="1"/>
  <c r="BF112" i="1"/>
  <c r="BL126" i="1"/>
  <c r="CI126" i="1"/>
  <c r="CH107" i="1"/>
  <c r="CH124" i="1"/>
  <c r="CH120" i="1"/>
  <c r="CH111" i="1"/>
  <c r="CH109" i="1"/>
  <c r="CH102" i="1"/>
  <c r="CD106" i="1"/>
  <c r="CD124" i="1"/>
  <c r="CD120" i="1"/>
  <c r="CD110" i="1"/>
  <c r="CD112" i="1"/>
  <c r="CD102" i="1"/>
  <c r="BZ113" i="1"/>
  <c r="BZ125" i="1"/>
  <c r="BZ121" i="1"/>
  <c r="BZ115" i="1"/>
  <c r="BZ111" i="1"/>
  <c r="BZ102" i="1"/>
  <c r="BV112" i="1"/>
  <c r="BV125" i="1"/>
  <c r="BV121" i="1"/>
  <c r="BV114" i="1"/>
  <c r="BV110" i="1"/>
  <c r="BV102" i="1"/>
  <c r="BR111" i="1"/>
  <c r="BR124" i="1"/>
  <c r="BR120" i="1"/>
  <c r="BR107" i="1"/>
  <c r="BR109" i="1"/>
  <c r="BR102" i="1"/>
  <c r="BN110" i="1"/>
  <c r="BN124" i="1"/>
  <c r="BN120" i="1"/>
  <c r="BN106" i="1"/>
  <c r="BN112" i="1"/>
  <c r="BN102" i="1"/>
  <c r="BJ116" i="1"/>
  <c r="BJ123" i="1"/>
  <c r="BJ119" i="1"/>
  <c r="BJ113" i="1"/>
  <c r="BJ111" i="1"/>
  <c r="BJ102" i="1"/>
  <c r="BT126" i="1"/>
  <c r="BG102" i="1"/>
  <c r="AG113" i="1"/>
  <c r="AS113" i="1"/>
  <c r="AH105" i="1"/>
  <c r="BC105" i="1"/>
  <c r="BC113" i="1"/>
  <c r="AW113" i="1"/>
  <c r="CH112" i="1"/>
  <c r="CH114" i="1"/>
  <c r="CH123" i="1"/>
  <c r="CH119" i="1"/>
  <c r="CH110" i="1"/>
  <c r="CD111" i="1"/>
  <c r="CD117" i="1"/>
  <c r="CD123" i="1"/>
  <c r="CD119" i="1"/>
  <c r="CD113" i="1"/>
  <c r="BZ114" i="1"/>
  <c r="BZ105" i="1"/>
  <c r="BZ124" i="1"/>
  <c r="BZ120" i="1"/>
  <c r="BZ109" i="1"/>
  <c r="BV117" i="1"/>
  <c r="BV115" i="1"/>
  <c r="BV124" i="1"/>
  <c r="BV120" i="1"/>
  <c r="BV108" i="1"/>
  <c r="BR108" i="1"/>
  <c r="BR114" i="1"/>
  <c r="BR123" i="1"/>
  <c r="BR119" i="1"/>
  <c r="BR110" i="1"/>
  <c r="BN115" i="1"/>
  <c r="BN117" i="1"/>
  <c r="BN123" i="1"/>
  <c r="BN119" i="1"/>
  <c r="BN113" i="1"/>
  <c r="BJ106" i="1"/>
  <c r="BJ110" i="1"/>
  <c r="BJ122" i="1"/>
  <c r="BJ118" i="1"/>
  <c r="BJ105" i="1"/>
  <c r="CJ117" i="1"/>
  <c r="CJ113" i="1"/>
  <c r="CJ109" i="1"/>
  <c r="CJ105" i="1"/>
  <c r="BG103" i="1"/>
  <c r="BE113" i="1"/>
  <c r="CF92" i="1"/>
  <c r="CB87" i="1"/>
  <c r="CB78" i="1"/>
  <c r="BX93" i="1"/>
  <c r="BT85" i="1"/>
  <c r="BT78" i="1"/>
  <c r="BP93" i="1"/>
  <c r="BL87" i="1"/>
  <c r="BL78" i="1"/>
  <c r="AC95" i="1"/>
  <c r="CK91" i="1"/>
  <c r="BG79" i="1"/>
  <c r="AY82" i="1"/>
  <c r="AI82" i="1"/>
  <c r="AF82" i="1"/>
  <c r="AI74" i="1"/>
  <c r="AL74" i="1"/>
  <c r="BB74" i="1"/>
  <c r="BC82" i="1"/>
  <c r="AH82" i="1"/>
  <c r="AN82" i="1"/>
  <c r="AX82" i="1"/>
  <c r="BD82" i="1"/>
  <c r="BE82" i="1"/>
  <c r="BG72" i="1"/>
  <c r="CF88" i="1"/>
  <c r="CB82" i="1"/>
  <c r="CB74" i="1"/>
  <c r="BX89" i="1"/>
  <c r="BT80" i="1"/>
  <c r="BT74" i="1"/>
  <c r="BP89" i="1"/>
  <c r="BL84" i="1"/>
  <c r="BL74" i="1"/>
  <c r="AK74" i="1"/>
  <c r="AN74" i="1"/>
  <c r="BD74" i="1"/>
  <c r="AU74" i="1"/>
  <c r="AF74" i="1"/>
  <c r="AV74" i="1"/>
  <c r="AC29" i="5"/>
  <c r="CF84" i="1"/>
  <c r="CF78" i="1"/>
  <c r="CB92" i="1"/>
  <c r="BX86" i="1"/>
  <c r="BX78" i="1"/>
  <c r="BT94" i="1"/>
  <c r="BP88" i="1"/>
  <c r="BP78" i="1"/>
  <c r="BL92" i="1"/>
  <c r="AU82" i="1"/>
  <c r="BE74" i="1"/>
  <c r="AV82" i="1"/>
  <c r="BF73" i="1"/>
  <c r="AX74" i="1"/>
  <c r="AJ74" i="1"/>
  <c r="AZ74" i="1"/>
  <c r="AG74" i="1"/>
  <c r="CF962" i="1"/>
  <c r="CF958" i="1"/>
  <c r="CF954" i="1"/>
  <c r="CF946" i="1"/>
  <c r="CF942" i="1"/>
  <c r="CB962" i="1"/>
  <c r="CB954" i="1"/>
  <c r="CB950" i="1"/>
  <c r="BX962" i="1"/>
  <c r="BX958" i="1"/>
  <c r="BX954" i="1"/>
  <c r="BX950" i="1"/>
  <c r="BX946" i="1"/>
  <c r="BX942" i="1"/>
  <c r="BT962" i="1"/>
  <c r="BT954" i="1"/>
  <c r="BT950" i="1"/>
  <c r="BT946" i="1"/>
  <c r="BP962" i="1"/>
  <c r="BP958" i="1"/>
  <c r="BP954" i="1"/>
  <c r="BP950" i="1"/>
  <c r="BP946" i="1"/>
  <c r="BP942" i="1"/>
  <c r="BL962" i="1"/>
  <c r="BL954" i="1"/>
  <c r="BL950" i="1"/>
  <c r="AJ942" i="1"/>
  <c r="AT942" i="1"/>
  <c r="AO950" i="1"/>
  <c r="BE950" i="1"/>
  <c r="AV950" i="1"/>
  <c r="CF957" i="1"/>
  <c r="CF953" i="1"/>
  <c r="CF949" i="1"/>
  <c r="CF941" i="1"/>
  <c r="CB961" i="1"/>
  <c r="CB957" i="1"/>
  <c r="CB945" i="1"/>
  <c r="CB941" i="1"/>
  <c r="BX961" i="1"/>
  <c r="BX957" i="1"/>
  <c r="BX953" i="1"/>
  <c r="BX949" i="1"/>
  <c r="BX945" i="1"/>
  <c r="BX941" i="1"/>
  <c r="BT961" i="1"/>
  <c r="BT957" i="1"/>
  <c r="BT949" i="1"/>
  <c r="BT945" i="1"/>
  <c r="BT941" i="1"/>
  <c r="BP961" i="1"/>
  <c r="BP957" i="1"/>
  <c r="BP953" i="1"/>
  <c r="BP949" i="1"/>
  <c r="BP945" i="1"/>
  <c r="BP941" i="1"/>
  <c r="BL957" i="1"/>
  <c r="BL949" i="1"/>
  <c r="BL945" i="1"/>
  <c r="BU959" i="1"/>
  <c r="BU955" i="1"/>
  <c r="BU951" i="1"/>
  <c r="BU949" i="1"/>
  <c r="BM961" i="1"/>
  <c r="BM949" i="1"/>
  <c r="BM959" i="1"/>
  <c r="BM955" i="1"/>
  <c r="BM951" i="1"/>
  <c r="BM947" i="1"/>
  <c r="CC960" i="1"/>
  <c r="CC949" i="1"/>
  <c r="CC958" i="1"/>
  <c r="CC954" i="1"/>
  <c r="CC950" i="1"/>
  <c r="CC943" i="1"/>
  <c r="BY939" i="1"/>
  <c r="BY959" i="1"/>
  <c r="BY950" i="1"/>
  <c r="BQ961" i="1"/>
  <c r="BQ959" i="1"/>
  <c r="BQ955" i="1"/>
  <c r="BQ951" i="1"/>
  <c r="CF960" i="1"/>
  <c r="CF952" i="1"/>
  <c r="CF948" i="1"/>
  <c r="CF944" i="1"/>
  <c r="CB952" i="1"/>
  <c r="CB948" i="1"/>
  <c r="CB944" i="1"/>
  <c r="BX960" i="1"/>
  <c r="BX956" i="1"/>
  <c r="BX952" i="1"/>
  <c r="BX948" i="1"/>
  <c r="BX944" i="1"/>
  <c r="BT960" i="1"/>
  <c r="BT956" i="1"/>
  <c r="BT952" i="1"/>
  <c r="BT948" i="1"/>
  <c r="BT944" i="1"/>
  <c r="BP960" i="1"/>
  <c r="BP956" i="1"/>
  <c r="BP952" i="1"/>
  <c r="BP948" i="1"/>
  <c r="BP944" i="1"/>
  <c r="BP963" i="1"/>
  <c r="BL960" i="1"/>
  <c r="BL952" i="1"/>
  <c r="BL948" i="1"/>
  <c r="BL944" i="1"/>
  <c r="BU958" i="1"/>
  <c r="BU954" i="1"/>
  <c r="BU948" i="1"/>
  <c r="BM940" i="1"/>
  <c r="BM945" i="1"/>
  <c r="BM958" i="1"/>
  <c r="BM954" i="1"/>
  <c r="BM950" i="1"/>
  <c r="CC940" i="1"/>
  <c r="CC945" i="1"/>
  <c r="CC963" i="1"/>
  <c r="CC957" i="1"/>
  <c r="CC953" i="1"/>
  <c r="CC946" i="1"/>
  <c r="BY962" i="1"/>
  <c r="BY948" i="1"/>
  <c r="BY958" i="1"/>
  <c r="BY949" i="1"/>
  <c r="BQ945" i="1"/>
  <c r="BQ950" i="1"/>
  <c r="BQ958" i="1"/>
  <c r="BQ954" i="1"/>
  <c r="BQ947" i="1"/>
  <c r="AY950" i="1"/>
  <c r="AP942" i="1"/>
  <c r="AO942" i="1"/>
  <c r="AV43" i="1"/>
  <c r="BB51" i="1"/>
  <c r="E29" i="10"/>
  <c r="E61" i="10"/>
  <c r="AC61" i="10"/>
  <c r="AB64" i="1"/>
  <c r="CJ52" i="1"/>
  <c r="CH61" i="1"/>
  <c r="CH44" i="1"/>
  <c r="CD47" i="1"/>
  <c r="BZ47" i="1"/>
  <c r="BR61" i="1"/>
  <c r="BN57" i="1"/>
  <c r="BJ47" i="1"/>
  <c r="AC64" i="1"/>
  <c r="CK57" i="1"/>
  <c r="AJ43" i="1"/>
  <c r="AQ43" i="1"/>
  <c r="AX43" i="1"/>
  <c r="BC51" i="1"/>
  <c r="CH48" i="1"/>
  <c r="CD49" i="1"/>
  <c r="CD41" i="1"/>
  <c r="BV50" i="1"/>
  <c r="BR57" i="1"/>
  <c r="BN47" i="1"/>
  <c r="AY51" i="1"/>
  <c r="BA43" i="1"/>
  <c r="AL51" i="1"/>
  <c r="CH55" i="1"/>
  <c r="CD48" i="1"/>
  <c r="BZ59" i="1"/>
  <c r="BV58" i="1"/>
  <c r="BR47" i="1"/>
  <c r="BJ61" i="1"/>
  <c r="AQ51" i="1"/>
  <c r="AU51" i="1"/>
  <c r="AN43" i="1"/>
  <c r="AU911" i="1"/>
  <c r="CI929" i="1"/>
  <c r="CI911" i="1"/>
  <c r="CI922" i="1"/>
  <c r="CI923" i="1"/>
  <c r="CI912" i="1"/>
  <c r="CI913" i="1"/>
  <c r="CE931" i="1"/>
  <c r="CE918" i="1"/>
  <c r="CE926" i="1"/>
  <c r="CE929" i="1"/>
  <c r="CE911" i="1"/>
  <c r="CE908" i="1"/>
  <c r="CA931" i="1"/>
  <c r="CA923" i="1"/>
  <c r="CA924" i="1"/>
  <c r="CA928" i="1"/>
  <c r="CA916" i="1"/>
  <c r="CA911" i="1"/>
  <c r="BW930" i="1"/>
  <c r="BW922" i="1"/>
  <c r="BW928" i="1"/>
  <c r="BW927" i="1"/>
  <c r="BW919" i="1"/>
  <c r="BW914" i="1"/>
  <c r="BS929" i="1"/>
  <c r="BS921" i="1"/>
  <c r="BS922" i="1"/>
  <c r="BS930" i="1"/>
  <c r="BS908" i="1"/>
  <c r="BS909" i="1"/>
  <c r="BO931" i="1"/>
  <c r="BO914" i="1"/>
  <c r="BO910" i="1"/>
  <c r="BO915" i="1"/>
  <c r="BO917" i="1"/>
  <c r="BO908" i="1"/>
  <c r="BK931" i="1"/>
  <c r="BK927" i="1"/>
  <c r="BK917" i="1"/>
  <c r="BK925" i="1"/>
  <c r="BK914" i="1"/>
  <c r="BK911" i="1"/>
  <c r="AN919" i="1"/>
  <c r="AQ911" i="1"/>
  <c r="AJ911" i="1"/>
  <c r="AR911" i="1"/>
  <c r="AZ911" i="1"/>
  <c r="BC911" i="1"/>
  <c r="BB911" i="1"/>
  <c r="AT919" i="1"/>
  <c r="AJ919" i="1"/>
  <c r="AO919" i="1"/>
  <c r="AH911" i="1"/>
  <c r="CI928" i="1"/>
  <c r="CI920" i="1"/>
  <c r="CI924" i="1"/>
  <c r="CI919" i="1"/>
  <c r="CI908" i="1"/>
  <c r="CI909" i="1"/>
  <c r="CE927" i="1"/>
  <c r="CE928" i="1"/>
  <c r="CE925" i="1"/>
  <c r="CE922" i="1"/>
  <c r="CE916" i="1"/>
  <c r="CE919" i="1"/>
  <c r="CA922" i="1"/>
  <c r="CA909" i="1"/>
  <c r="CA920" i="1"/>
  <c r="CA925" i="1"/>
  <c r="CA910" i="1"/>
  <c r="CA913" i="1"/>
  <c r="CA914" i="1"/>
  <c r="CA918" i="1"/>
  <c r="CA919" i="1"/>
  <c r="CA921" i="1"/>
  <c r="CA927" i="1"/>
  <c r="CA932" i="1"/>
  <c r="BW921" i="1"/>
  <c r="BW916" i="1"/>
  <c r="BW923" i="1"/>
  <c r="BW924" i="1"/>
  <c r="BW913" i="1"/>
  <c r="BW910" i="1"/>
  <c r="BS924" i="1"/>
  <c r="BS931" i="1"/>
  <c r="BS919" i="1"/>
  <c r="BS923" i="1"/>
  <c r="BS917" i="1"/>
  <c r="BS916" i="1"/>
  <c r="BO927" i="1"/>
  <c r="BO928" i="1"/>
  <c r="BO930" i="1"/>
  <c r="BO929" i="1"/>
  <c r="BO911" i="1"/>
  <c r="BO919" i="1"/>
  <c r="BK926" i="1"/>
  <c r="BK929" i="1"/>
  <c r="BK909" i="1"/>
  <c r="BK921" i="1"/>
  <c r="BK910" i="1"/>
  <c r="BK918" i="1"/>
  <c r="CI925" i="1"/>
  <c r="CI931" i="1"/>
  <c r="CI930" i="1"/>
  <c r="CI914" i="1"/>
  <c r="CI917" i="1"/>
  <c r="CE924" i="1"/>
  <c r="CE915" i="1"/>
  <c r="CE921" i="1"/>
  <c r="CE910" i="1"/>
  <c r="CE914" i="1"/>
  <c r="BW929" i="1"/>
  <c r="BW915" i="1"/>
  <c r="BW912" i="1"/>
  <c r="BW920" i="1"/>
  <c r="BW909" i="1"/>
  <c r="BS928" i="1"/>
  <c r="BS927" i="1"/>
  <c r="BS911" i="1"/>
  <c r="BS918" i="1"/>
  <c r="BS915" i="1"/>
  <c r="BO924" i="1"/>
  <c r="BO923" i="1"/>
  <c r="BO925" i="1"/>
  <c r="BO926" i="1"/>
  <c r="BO916" i="1"/>
  <c r="BK930" i="1"/>
  <c r="BK924" i="1"/>
  <c r="BK922" i="1"/>
  <c r="BK916" i="1"/>
  <c r="BK919" i="1"/>
  <c r="AH919" i="1"/>
  <c r="AO911" i="1"/>
  <c r="CF886" i="1"/>
  <c r="CB899" i="1"/>
  <c r="CB890" i="1"/>
  <c r="CB893" i="1"/>
  <c r="CB885" i="1"/>
  <c r="CB877" i="1"/>
  <c r="CB882" i="1"/>
  <c r="BX895" i="1"/>
  <c r="BT899" i="1"/>
  <c r="BT896" i="1"/>
  <c r="BT891" i="1"/>
  <c r="BT885" i="1"/>
  <c r="BT888" i="1"/>
  <c r="BT880" i="1"/>
  <c r="BP894" i="1"/>
  <c r="BL899" i="1"/>
  <c r="BL893" i="1"/>
  <c r="BL897" i="1"/>
  <c r="BL885" i="1"/>
  <c r="BL888" i="1"/>
  <c r="BL880" i="1"/>
  <c r="BA880" i="1"/>
  <c r="CF884" i="1"/>
  <c r="CB898" i="1"/>
  <c r="CB896" i="1"/>
  <c r="CB889" i="1"/>
  <c r="CB883" i="1"/>
  <c r="CB888" i="1"/>
  <c r="CB880" i="1"/>
  <c r="CB901" i="1"/>
  <c r="BX884" i="1"/>
  <c r="BT900" i="1"/>
  <c r="BT895" i="1"/>
  <c r="BT894" i="1"/>
  <c r="BT883" i="1"/>
  <c r="BT886" i="1"/>
  <c r="BT878" i="1"/>
  <c r="BP893" i="1"/>
  <c r="BL898" i="1"/>
  <c r="BL889" i="1"/>
  <c r="BL896" i="1"/>
  <c r="BL883" i="1"/>
  <c r="BL886" i="1"/>
  <c r="BL878" i="1"/>
  <c r="BF887" i="1"/>
  <c r="AY880" i="1"/>
  <c r="AM880" i="1"/>
  <c r="BF879" i="1"/>
  <c r="AN880" i="1"/>
  <c r="AW888" i="1"/>
  <c r="BF886" i="1"/>
  <c r="AT888" i="1"/>
  <c r="CF899" i="1"/>
  <c r="CF885" i="1"/>
  <c r="CB897" i="1"/>
  <c r="CB895" i="1"/>
  <c r="CB892" i="1"/>
  <c r="CB881" i="1"/>
  <c r="CB886" i="1"/>
  <c r="BT892" i="1"/>
  <c r="BT893" i="1"/>
  <c r="BT890" i="1"/>
  <c r="BT881" i="1"/>
  <c r="BT884" i="1"/>
  <c r="BP897" i="1"/>
  <c r="BP885" i="1"/>
  <c r="BL894" i="1"/>
  <c r="BL895" i="1"/>
  <c r="BL892" i="1"/>
  <c r="BL881" i="1"/>
  <c r="BL884" i="1"/>
  <c r="AZ880" i="1"/>
  <c r="BF848" i="1"/>
  <c r="AP849" i="1"/>
  <c r="AO849" i="1"/>
  <c r="AX849" i="1"/>
  <c r="BG846" i="1"/>
  <c r="BF846" i="1"/>
  <c r="BB849" i="1"/>
  <c r="AJ849" i="1"/>
  <c r="AM857" i="1"/>
  <c r="AT857" i="1"/>
  <c r="AY857" i="1"/>
  <c r="AH857" i="1"/>
  <c r="AX857" i="1"/>
  <c r="BG856" i="1"/>
  <c r="K31" i="9"/>
  <c r="K83" i="9"/>
  <c r="AY849" i="1"/>
  <c r="BJ853" i="1"/>
  <c r="BJ856" i="1"/>
  <c r="BJ852" i="1"/>
  <c r="BJ858" i="1"/>
  <c r="BJ868" i="1"/>
  <c r="BJ847" i="1"/>
  <c r="BN846" i="1"/>
  <c r="BN848" i="1"/>
  <c r="BN862" i="1"/>
  <c r="BN853" i="1"/>
  <c r="BN866" i="1"/>
  <c r="BN855" i="1"/>
  <c r="BR847" i="1"/>
  <c r="BR857" i="1"/>
  <c r="BR858" i="1"/>
  <c r="BR870" i="1"/>
  <c r="BR846" i="1"/>
  <c r="BR865" i="1"/>
  <c r="BR869" i="1"/>
  <c r="BV849" i="1"/>
  <c r="BV846" i="1"/>
  <c r="BV862" i="1"/>
  <c r="BV855" i="1"/>
  <c r="BV867" i="1"/>
  <c r="BV860" i="1"/>
  <c r="BZ859" i="1"/>
  <c r="BZ860" i="1"/>
  <c r="BZ846" i="1"/>
  <c r="BZ870" i="1"/>
  <c r="BZ850" i="1"/>
  <c r="BZ865" i="1"/>
  <c r="BZ869" i="1"/>
  <c r="CD851" i="1"/>
  <c r="CD870" i="1"/>
  <c r="CD847" i="1"/>
  <c r="CD862" i="1"/>
  <c r="CD857" i="1"/>
  <c r="CD866" i="1"/>
  <c r="CD858" i="1"/>
  <c r="CH846" i="1"/>
  <c r="CH861" i="1"/>
  <c r="CH849" i="1"/>
  <c r="CH865" i="1"/>
  <c r="CH869" i="1"/>
  <c r="CH859" i="1"/>
  <c r="AQ849" i="1"/>
  <c r="AF857" i="1"/>
  <c r="BF854" i="1"/>
  <c r="BG847" i="1"/>
  <c r="BG849" i="1"/>
  <c r="BK857" i="1"/>
  <c r="BK855" i="1"/>
  <c r="BK870" i="1"/>
  <c r="BK861" i="1"/>
  <c r="BK866" i="1"/>
  <c r="BK864" i="1"/>
  <c r="BK863" i="1"/>
  <c r="BO850" i="1"/>
  <c r="BO870" i="1"/>
  <c r="BO846" i="1"/>
  <c r="BO854" i="1"/>
  <c r="BO863" i="1"/>
  <c r="BO866" i="1"/>
  <c r="BO861" i="1"/>
  <c r="BS860" i="1"/>
  <c r="BS847" i="1"/>
  <c r="BS852" i="1"/>
  <c r="BS866" i="1"/>
  <c r="BS851" i="1"/>
  <c r="BS862" i="1"/>
  <c r="BW852" i="1"/>
  <c r="BW870" i="1"/>
  <c r="BW849" i="1"/>
  <c r="BW857" i="1"/>
  <c r="BW861" i="1"/>
  <c r="BW865" i="1"/>
  <c r="BW869" i="1"/>
  <c r="AU857" i="1"/>
  <c r="AI857" i="1"/>
  <c r="AS849" i="1"/>
  <c r="AO857" i="1"/>
  <c r="AN857" i="1"/>
  <c r="AZ849" i="1"/>
  <c r="AV849" i="1"/>
  <c r="AC870" i="1"/>
  <c r="CK867" i="1"/>
  <c r="BE857" i="1"/>
  <c r="BF856" i="1"/>
  <c r="AP857" i="1"/>
  <c r="BD857" i="1"/>
  <c r="CK856" i="1"/>
  <c r="CK864" i="1"/>
  <c r="CK848" i="1"/>
  <c r="CK851" i="1"/>
  <c r="AB870" i="1"/>
  <c r="CJ856" i="1"/>
  <c r="BY867" i="1"/>
  <c r="BY866" i="1"/>
  <c r="BY861" i="1"/>
  <c r="BY857" i="1"/>
  <c r="BY853" i="1"/>
  <c r="BY849" i="1"/>
  <c r="BQ867" i="1"/>
  <c r="BQ865" i="1"/>
  <c r="BQ861" i="1"/>
  <c r="BQ857" i="1"/>
  <c r="BQ853" i="1"/>
  <c r="BQ849" i="1"/>
  <c r="CC866" i="1"/>
  <c r="CC863" i="1"/>
  <c r="CC859" i="1"/>
  <c r="CC855" i="1"/>
  <c r="CC851" i="1"/>
  <c r="CC847" i="1"/>
  <c r="CC870" i="1"/>
  <c r="BM867" i="1"/>
  <c r="BM863" i="1"/>
  <c r="BM859" i="1"/>
  <c r="BM855" i="1"/>
  <c r="BM851" i="1"/>
  <c r="BM847" i="1"/>
  <c r="CG869" i="1"/>
  <c r="CG864" i="1"/>
  <c r="CG861" i="1"/>
  <c r="CG857" i="1"/>
  <c r="CG853" i="1"/>
  <c r="CG849" i="1"/>
  <c r="BU867" i="1"/>
  <c r="BU864" i="1"/>
  <c r="BU861" i="1"/>
  <c r="BU857" i="1"/>
  <c r="BU853" i="1"/>
  <c r="BU849" i="1"/>
  <c r="BG854" i="1"/>
  <c r="BF847" i="1"/>
  <c r="BF849" i="1"/>
  <c r="BG848" i="1"/>
  <c r="AG849" i="1"/>
  <c r="BG855" i="1"/>
  <c r="AL849" i="1"/>
  <c r="BY868" i="1"/>
  <c r="BY864" i="1"/>
  <c r="BY860" i="1"/>
  <c r="BY856" i="1"/>
  <c r="BY852" i="1"/>
  <c r="BY848" i="1"/>
  <c r="BY870" i="1"/>
  <c r="BQ869" i="1"/>
  <c r="BQ864" i="1"/>
  <c r="BQ860" i="1"/>
  <c r="BQ856" i="1"/>
  <c r="BQ852" i="1"/>
  <c r="BQ848" i="1"/>
  <c r="CC867" i="1"/>
  <c r="CC862" i="1"/>
  <c r="CC858" i="1"/>
  <c r="CC854" i="1"/>
  <c r="CC850" i="1"/>
  <c r="CC846" i="1"/>
  <c r="BM865" i="1"/>
  <c r="BM862" i="1"/>
  <c r="BM858" i="1"/>
  <c r="BM854" i="1"/>
  <c r="BM850" i="1"/>
  <c r="BM846" i="1"/>
  <c r="CG866" i="1"/>
  <c r="CG865" i="1"/>
  <c r="CG860" i="1"/>
  <c r="CG856" i="1"/>
  <c r="CG852" i="1"/>
  <c r="CG848" i="1"/>
  <c r="BU868" i="1"/>
  <c r="BU865" i="1"/>
  <c r="BU860" i="1"/>
  <c r="BU856" i="1"/>
  <c r="BU852" i="1"/>
  <c r="BU848" i="1"/>
  <c r="AJ857" i="1"/>
  <c r="BF855" i="1"/>
  <c r="BF857" i="1"/>
  <c r="BY869" i="1"/>
  <c r="BY863" i="1"/>
  <c r="BY859" i="1"/>
  <c r="BY855" i="1"/>
  <c r="BY851" i="1"/>
  <c r="BQ868" i="1"/>
  <c r="BQ863" i="1"/>
  <c r="BQ859" i="1"/>
  <c r="BQ855" i="1"/>
  <c r="BQ851" i="1"/>
  <c r="CC868" i="1"/>
  <c r="CC864" i="1"/>
  <c r="CC861" i="1"/>
  <c r="CC857" i="1"/>
  <c r="CC853" i="1"/>
  <c r="BM869" i="1"/>
  <c r="BM866" i="1"/>
  <c r="BM861" i="1"/>
  <c r="BM857" i="1"/>
  <c r="BM853" i="1"/>
  <c r="CG867" i="1"/>
  <c r="CG863" i="1"/>
  <c r="CG859" i="1"/>
  <c r="CG855" i="1"/>
  <c r="CG851" i="1"/>
  <c r="BU869" i="1"/>
  <c r="BU863" i="1"/>
  <c r="BU859" i="1"/>
  <c r="BU855" i="1"/>
  <c r="BU851" i="1"/>
  <c r="U31" i="8"/>
  <c r="U74" i="8"/>
  <c r="AM787" i="1"/>
  <c r="AF795" i="1"/>
  <c r="CF799" i="1"/>
  <c r="CF805" i="1"/>
  <c r="CF806" i="1"/>
  <c r="CF794" i="1"/>
  <c r="CF802" i="1"/>
  <c r="BO797" i="1"/>
  <c r="BK807" i="1"/>
  <c r="BK791" i="1"/>
  <c r="BZ805" i="1"/>
  <c r="BZ801" i="1"/>
  <c r="BZ797" i="1"/>
  <c r="BZ793" i="1"/>
  <c r="BZ789" i="1"/>
  <c r="BZ785" i="1"/>
  <c r="BV797" i="1"/>
  <c r="BR806" i="1"/>
  <c r="BR793" i="1"/>
  <c r="BR789" i="1"/>
  <c r="CF786" i="1"/>
  <c r="CF788" i="1"/>
  <c r="CF793" i="1"/>
  <c r="CF795" i="1"/>
  <c r="CF791" i="1"/>
  <c r="CF798" i="1"/>
  <c r="BO803" i="1"/>
  <c r="BO786" i="1"/>
  <c r="BK794" i="1"/>
  <c r="BZ804" i="1"/>
  <c r="BZ800" i="1"/>
  <c r="BZ796" i="1"/>
  <c r="BZ792" i="1"/>
  <c r="BZ788" i="1"/>
  <c r="BZ784" i="1"/>
  <c r="BV796" i="1"/>
  <c r="BR804" i="1"/>
  <c r="BR800" i="1"/>
  <c r="BR788" i="1"/>
  <c r="BR784" i="1"/>
  <c r="CF797" i="1"/>
  <c r="CF803" i="1"/>
  <c r="CF801" i="1"/>
  <c r="CF785" i="1"/>
  <c r="CF792" i="1"/>
  <c r="CF790" i="1"/>
  <c r="BO804" i="1"/>
  <c r="BO789" i="1"/>
  <c r="BK793" i="1"/>
  <c r="BZ807" i="1"/>
  <c r="BZ803" i="1"/>
  <c r="BZ799" i="1"/>
  <c r="BZ795" i="1"/>
  <c r="BZ791" i="1"/>
  <c r="BV807" i="1"/>
  <c r="BV791" i="1"/>
  <c r="BR805" i="1"/>
  <c r="BR799" i="1"/>
  <c r="BR795" i="1"/>
  <c r="BR791" i="1"/>
  <c r="BF756" i="1"/>
  <c r="AH756" i="1"/>
  <c r="BG761" i="1"/>
  <c r="BG764" i="1"/>
  <c r="BX771" i="1"/>
  <c r="BX755" i="1"/>
  <c r="BX753" i="1"/>
  <c r="BT763" i="1"/>
  <c r="BT769" i="1"/>
  <c r="BT753" i="1"/>
  <c r="BP763" i="1"/>
  <c r="BP769" i="1"/>
  <c r="BP753" i="1"/>
  <c r="BL763" i="1"/>
  <c r="BL769" i="1"/>
  <c r="BL753" i="1"/>
  <c r="AF756" i="1"/>
  <c r="CK767" i="1"/>
  <c r="CF774" i="1"/>
  <c r="CF771" i="1"/>
  <c r="CF767" i="1"/>
  <c r="CF763" i="1"/>
  <c r="CF759" i="1"/>
  <c r="CF755" i="1"/>
  <c r="CB776" i="1"/>
  <c r="CB771" i="1"/>
  <c r="CB767" i="1"/>
  <c r="CB763" i="1"/>
  <c r="CB759" i="1"/>
  <c r="CB755" i="1"/>
  <c r="BX775" i="1"/>
  <c r="BX770" i="1"/>
  <c r="BX764" i="1"/>
  <c r="BX756" i="1"/>
  <c r="BT772" i="1"/>
  <c r="BT764" i="1"/>
  <c r="BT756" i="1"/>
  <c r="BP772" i="1"/>
  <c r="BP764" i="1"/>
  <c r="BP756" i="1"/>
  <c r="BL772" i="1"/>
  <c r="BL764" i="1"/>
  <c r="BL756" i="1"/>
  <c r="AB777" i="1"/>
  <c r="BX767" i="1"/>
  <c r="BX765" i="1"/>
  <c r="BT776" i="1"/>
  <c r="BT759" i="1"/>
  <c r="BT765" i="1"/>
  <c r="BP775" i="1"/>
  <c r="BP759" i="1"/>
  <c r="BP765" i="1"/>
  <c r="BL776" i="1"/>
  <c r="BL759" i="1"/>
  <c r="BL765" i="1"/>
  <c r="CK759" i="1"/>
  <c r="CF775" i="1"/>
  <c r="CF770" i="1"/>
  <c r="CF766" i="1"/>
  <c r="CF762" i="1"/>
  <c r="CF758" i="1"/>
  <c r="CF754" i="1"/>
  <c r="CB774" i="1"/>
  <c r="CB770" i="1"/>
  <c r="CB766" i="1"/>
  <c r="CB762" i="1"/>
  <c r="CB758" i="1"/>
  <c r="CB754" i="1"/>
  <c r="BX774" i="1"/>
  <c r="BX769" i="1"/>
  <c r="BX762" i="1"/>
  <c r="BX754" i="1"/>
  <c r="BT770" i="1"/>
  <c r="BT762" i="1"/>
  <c r="BT754" i="1"/>
  <c r="BP770" i="1"/>
  <c r="BP762" i="1"/>
  <c r="BP754" i="1"/>
  <c r="BL770" i="1"/>
  <c r="BL762" i="1"/>
  <c r="BL754" i="1"/>
  <c r="BX763" i="1"/>
  <c r="BX761" i="1"/>
  <c r="BT771" i="1"/>
  <c r="BT755" i="1"/>
  <c r="BT761" i="1"/>
  <c r="BP771" i="1"/>
  <c r="BP755" i="1"/>
  <c r="BP761" i="1"/>
  <c r="BL771" i="1"/>
  <c r="BL755" i="1"/>
  <c r="BL761" i="1"/>
  <c r="CK774" i="1"/>
  <c r="CF773" i="1"/>
  <c r="CF769" i="1"/>
  <c r="CF765" i="1"/>
  <c r="CF761" i="1"/>
  <c r="CF757" i="1"/>
  <c r="CB773" i="1"/>
  <c r="CB769" i="1"/>
  <c r="CB765" i="1"/>
  <c r="CB761" i="1"/>
  <c r="CB757" i="1"/>
  <c r="BX773" i="1"/>
  <c r="BX768" i="1"/>
  <c r="BT775" i="1"/>
  <c r="BT768" i="1"/>
  <c r="BP776" i="1"/>
  <c r="BP768" i="1"/>
  <c r="BL775" i="1"/>
  <c r="BL768" i="1"/>
  <c r="CJ724" i="1"/>
  <c r="CJ743" i="1"/>
  <c r="CJ731" i="1"/>
  <c r="CJ729" i="1"/>
  <c r="CJ734" i="1"/>
  <c r="CJ730" i="1"/>
  <c r="D30" i="11"/>
  <c r="CJ738" i="1"/>
  <c r="CJ728" i="1"/>
  <c r="CJ732" i="1"/>
  <c r="CJ726" i="1"/>
  <c r="CJ733" i="1"/>
  <c r="CJ727" i="1"/>
  <c r="CJ735" i="1"/>
  <c r="CJ722" i="1"/>
  <c r="CJ737" i="1"/>
  <c r="CJ745" i="1"/>
  <c r="CJ740" i="1"/>
  <c r="CJ725" i="1"/>
  <c r="CJ723" i="1"/>
  <c r="CJ744" i="1"/>
  <c r="CJ736" i="1"/>
  <c r="CJ742" i="1"/>
  <c r="CJ741" i="1"/>
  <c r="CJ739" i="1"/>
  <c r="BU732" i="1"/>
  <c r="BR723" i="1"/>
  <c r="BR744" i="1"/>
  <c r="BR740" i="1"/>
  <c r="AR725" i="1"/>
  <c r="BG730" i="1"/>
  <c r="BR736" i="1"/>
  <c r="BR745" i="1"/>
  <c r="BR729" i="1"/>
  <c r="CI742" i="1"/>
  <c r="CI738" i="1"/>
  <c r="CI734" i="1"/>
  <c r="CI730" i="1"/>
  <c r="CI726" i="1"/>
  <c r="CI722" i="1"/>
  <c r="CA742" i="1"/>
  <c r="CA738" i="1"/>
  <c r="CA734" i="1"/>
  <c r="CA730" i="1"/>
  <c r="CA726" i="1"/>
  <c r="CA722" i="1"/>
  <c r="BO744" i="1"/>
  <c r="BO740" i="1"/>
  <c r="BO736" i="1"/>
  <c r="BO732" i="1"/>
  <c r="BO728" i="1"/>
  <c r="BO724" i="1"/>
  <c r="BL742" i="1"/>
  <c r="BL738" i="1"/>
  <c r="BL734" i="1"/>
  <c r="BL728" i="1"/>
  <c r="BL722" i="1"/>
  <c r="BL723" i="1"/>
  <c r="BR743" i="1"/>
  <c r="BR722" i="1"/>
  <c r="BU735" i="1"/>
  <c r="BU739" i="1"/>
  <c r="BU737" i="1"/>
  <c r="BU729" i="1"/>
  <c r="BU723" i="1"/>
  <c r="BU743" i="1"/>
  <c r="BF731" i="1"/>
  <c r="BG722" i="1"/>
  <c r="BR728" i="1"/>
  <c r="BG723" i="1"/>
  <c r="BR724" i="1"/>
  <c r="BR742" i="1"/>
  <c r="BR741" i="1"/>
  <c r="BR725" i="1"/>
  <c r="CI745" i="1"/>
  <c r="CI741" i="1"/>
  <c r="CI737" i="1"/>
  <c r="CI733" i="1"/>
  <c r="CI729" i="1"/>
  <c r="CI725" i="1"/>
  <c r="CA745" i="1"/>
  <c r="CA741" i="1"/>
  <c r="CA737" i="1"/>
  <c r="CA733" i="1"/>
  <c r="CA729" i="1"/>
  <c r="CA725" i="1"/>
  <c r="BO743" i="1"/>
  <c r="BO739" i="1"/>
  <c r="BO735" i="1"/>
  <c r="BO731" i="1"/>
  <c r="BO727" i="1"/>
  <c r="BO723" i="1"/>
  <c r="BL745" i="1"/>
  <c r="BL741" i="1"/>
  <c r="BL737" i="1"/>
  <c r="BL733" i="1"/>
  <c r="BL726" i="1"/>
  <c r="BL732" i="1"/>
  <c r="BR738" i="1"/>
  <c r="BU742" i="1"/>
  <c r="BU745" i="1"/>
  <c r="BU734" i="1"/>
  <c r="BU727" i="1"/>
  <c r="BU722" i="1"/>
  <c r="AC746" i="1"/>
  <c r="CK734" i="1"/>
  <c r="BU736" i="1"/>
  <c r="BR734" i="1"/>
  <c r="BR730" i="1"/>
  <c r="BR726" i="1"/>
  <c r="BR737" i="1"/>
  <c r="CI744" i="1"/>
  <c r="CI740" i="1"/>
  <c r="CI736" i="1"/>
  <c r="CI732" i="1"/>
  <c r="CI728" i="1"/>
  <c r="CA744" i="1"/>
  <c r="CA740" i="1"/>
  <c r="CA736" i="1"/>
  <c r="CA732" i="1"/>
  <c r="CA728" i="1"/>
  <c r="BO742" i="1"/>
  <c r="BO738" i="1"/>
  <c r="BO734" i="1"/>
  <c r="BO730" i="1"/>
  <c r="BO726" i="1"/>
  <c r="BL744" i="1"/>
  <c r="BL740" i="1"/>
  <c r="BL736" i="1"/>
  <c r="BL730" i="1"/>
  <c r="BL725" i="1"/>
  <c r="BU740" i="1"/>
  <c r="BU744" i="1"/>
  <c r="BU731" i="1"/>
  <c r="BU726" i="1"/>
  <c r="CK702" i="1"/>
  <c r="CK705" i="1"/>
  <c r="CI704" i="1"/>
  <c r="CI693" i="1"/>
  <c r="CI706" i="1"/>
  <c r="CE712" i="1"/>
  <c r="CE691" i="1"/>
  <c r="CE695" i="1"/>
  <c r="CE702" i="1"/>
  <c r="CA707" i="1"/>
  <c r="CA711" i="1"/>
  <c r="CA714" i="1"/>
  <c r="CA698" i="1"/>
  <c r="BW704" i="1"/>
  <c r="BW711" i="1"/>
  <c r="BW695" i="1"/>
  <c r="BS699" i="1"/>
  <c r="BS703" i="1"/>
  <c r="BS710" i="1"/>
  <c r="BS694" i="1"/>
  <c r="BO708" i="1"/>
  <c r="BO697" i="1"/>
  <c r="BO710" i="1"/>
  <c r="BO694" i="1"/>
  <c r="BK696" i="1"/>
  <c r="BK700" i="1"/>
  <c r="BK702" i="1"/>
  <c r="BF691" i="1"/>
  <c r="BW713" i="1"/>
  <c r="BW705" i="1"/>
  <c r="BW697" i="1"/>
  <c r="BK713" i="1"/>
  <c r="BK703" i="1"/>
  <c r="BK692" i="1"/>
  <c r="CI712" i="1"/>
  <c r="CI701" i="1"/>
  <c r="CI691" i="1"/>
  <c r="CE704" i="1"/>
  <c r="CE693" i="1"/>
  <c r="BS707" i="1"/>
  <c r="BS696" i="1"/>
  <c r="CA709" i="1"/>
  <c r="CA699" i="1"/>
  <c r="BO712" i="1"/>
  <c r="BO701" i="1"/>
  <c r="BO691" i="1"/>
  <c r="AG694" i="1"/>
  <c r="CI713" i="1"/>
  <c r="CI703" i="1"/>
  <c r="CI692" i="1"/>
  <c r="CI702" i="1"/>
  <c r="CE707" i="1"/>
  <c r="CE711" i="1"/>
  <c r="CE714" i="1"/>
  <c r="CE698" i="1"/>
  <c r="CA701" i="1"/>
  <c r="CA705" i="1"/>
  <c r="CA710" i="1"/>
  <c r="CA694" i="1"/>
  <c r="BW700" i="1"/>
  <c r="BW707" i="1"/>
  <c r="BW691" i="1"/>
  <c r="BS693" i="1"/>
  <c r="BS697" i="1"/>
  <c r="BS706" i="1"/>
  <c r="BO704" i="1"/>
  <c r="BO693" i="1"/>
  <c r="BO706" i="1"/>
  <c r="BK712" i="1"/>
  <c r="BK691" i="1"/>
  <c r="BK695" i="1"/>
  <c r="BK698" i="1"/>
  <c r="CJ696" i="1"/>
  <c r="CJ702" i="1"/>
  <c r="CJ706" i="1"/>
  <c r="BW710" i="1"/>
  <c r="BW702" i="1"/>
  <c r="BW694" i="1"/>
  <c r="BK709" i="1"/>
  <c r="BK699" i="1"/>
  <c r="CI711" i="1"/>
  <c r="CI700" i="1"/>
  <c r="CE713" i="1"/>
  <c r="CE703" i="1"/>
  <c r="CE692" i="1"/>
  <c r="BS705" i="1"/>
  <c r="BS695" i="1"/>
  <c r="CA708" i="1"/>
  <c r="CA697" i="1"/>
  <c r="BO711" i="1"/>
  <c r="BO700" i="1"/>
  <c r="BF699" i="1"/>
  <c r="BF702" i="1"/>
  <c r="CI709" i="1"/>
  <c r="CI699" i="1"/>
  <c r="CI714" i="1"/>
  <c r="CI698" i="1"/>
  <c r="CE701" i="1"/>
  <c r="CE705" i="1"/>
  <c r="CE710" i="1"/>
  <c r="CE694" i="1"/>
  <c r="CA696" i="1"/>
  <c r="CA700" i="1"/>
  <c r="CA706" i="1"/>
  <c r="BW712" i="1"/>
  <c r="BW696" i="1"/>
  <c r="BW703" i="1"/>
  <c r="BS709" i="1"/>
  <c r="BS713" i="1"/>
  <c r="BS692" i="1"/>
  <c r="BS702" i="1"/>
  <c r="BO713" i="1"/>
  <c r="BO703" i="1"/>
  <c r="BO692" i="1"/>
  <c r="BO702" i="1"/>
  <c r="BK707" i="1"/>
  <c r="BK711" i="1"/>
  <c r="BK710" i="1"/>
  <c r="BK694" i="1"/>
  <c r="CJ710" i="1"/>
  <c r="BW709" i="1"/>
  <c r="BW701" i="1"/>
  <c r="BK708" i="1"/>
  <c r="CI707" i="1"/>
  <c r="CE709" i="1"/>
  <c r="BS712" i="1"/>
  <c r="BS701" i="1"/>
  <c r="CA704" i="1"/>
  <c r="BO707" i="1"/>
  <c r="CK679" i="1"/>
  <c r="CJ682" i="1"/>
  <c r="CJ677" i="1"/>
  <c r="CJ665" i="1"/>
  <c r="CJ681" i="1"/>
  <c r="CJ667" i="1"/>
  <c r="CJ678" i="1"/>
  <c r="CJ660" i="1"/>
  <c r="CJ669" i="1"/>
  <c r="CJ670" i="1"/>
  <c r="CJ661" i="1"/>
  <c r="CJ666" i="1"/>
  <c r="CJ671" i="1"/>
  <c r="CJ675" i="1"/>
  <c r="CJ679" i="1"/>
  <c r="CJ674" i="1"/>
  <c r="CJ662" i="1"/>
  <c r="CJ673" i="1"/>
  <c r="D28" i="11"/>
  <c r="G28" i="11"/>
  <c r="CJ676" i="1"/>
  <c r="CJ683" i="1"/>
  <c r="CJ663" i="1"/>
  <c r="BL678" i="1"/>
  <c r="CB678" i="1"/>
  <c r="BL669" i="1"/>
  <c r="BL662" i="1"/>
  <c r="CB669" i="1"/>
  <c r="CB666" i="1"/>
  <c r="BL675" i="1"/>
  <c r="CB675" i="1"/>
  <c r="BY680" i="1"/>
  <c r="BY676" i="1"/>
  <c r="BY672" i="1"/>
  <c r="BY668" i="1"/>
  <c r="BY664" i="1"/>
  <c r="BY660" i="1"/>
  <c r="BV683" i="1"/>
  <c r="BV679" i="1"/>
  <c r="BV675" i="1"/>
  <c r="BV671" i="1"/>
  <c r="BV667" i="1"/>
  <c r="BV663" i="1"/>
  <c r="CB681" i="1"/>
  <c r="BL681" i="1"/>
  <c r="CI680" i="1"/>
  <c r="CI676" i="1"/>
  <c r="CI672" i="1"/>
  <c r="CI665" i="1"/>
  <c r="CI668" i="1"/>
  <c r="CI660" i="1"/>
  <c r="BS683" i="1"/>
  <c r="BS680" i="1"/>
  <c r="BS669" i="1"/>
  <c r="BS675" i="1"/>
  <c r="BS663" i="1"/>
  <c r="BS664" i="1"/>
  <c r="AS663" i="1"/>
  <c r="BG669" i="1"/>
  <c r="BL682" i="1"/>
  <c r="CB682" i="1"/>
  <c r="BL674" i="1"/>
  <c r="CB674" i="1"/>
  <c r="BF670" i="1"/>
  <c r="BL680" i="1"/>
  <c r="CB680" i="1"/>
  <c r="BY683" i="1"/>
  <c r="BY679" i="1"/>
  <c r="BY675" i="1"/>
  <c r="BY671" i="1"/>
  <c r="BY667" i="1"/>
  <c r="BY663" i="1"/>
  <c r="BV682" i="1"/>
  <c r="BV678" i="1"/>
  <c r="BV674" i="1"/>
  <c r="BV670" i="1"/>
  <c r="BV666" i="1"/>
  <c r="BV662" i="1"/>
  <c r="CB676" i="1"/>
  <c r="BL676" i="1"/>
  <c r="CI683" i="1"/>
  <c r="CI679" i="1"/>
  <c r="CI675" i="1"/>
  <c r="CI671" i="1"/>
  <c r="CI661" i="1"/>
  <c r="CI666" i="1"/>
  <c r="BS678" i="1"/>
  <c r="BS676" i="1"/>
  <c r="BS665" i="1"/>
  <c r="BS673" i="1"/>
  <c r="BS670" i="1"/>
  <c r="BS662" i="1"/>
  <c r="AF663" i="1"/>
  <c r="BL668" i="1"/>
  <c r="CB668" i="1"/>
  <c r="BL679" i="1"/>
  <c r="CB679" i="1"/>
  <c r="BL663" i="1"/>
  <c r="BL660" i="1"/>
  <c r="CB663" i="1"/>
  <c r="CB660" i="1"/>
  <c r="CJ664" i="1"/>
  <c r="BY682" i="1"/>
  <c r="BY678" i="1"/>
  <c r="BY674" i="1"/>
  <c r="BY670" i="1"/>
  <c r="BY666" i="1"/>
  <c r="BV681" i="1"/>
  <c r="BV677" i="1"/>
  <c r="BV673" i="1"/>
  <c r="BV669" i="1"/>
  <c r="BV665" i="1"/>
  <c r="CB662" i="1"/>
  <c r="CB672" i="1"/>
  <c r="BL666" i="1"/>
  <c r="BL672" i="1"/>
  <c r="CI682" i="1"/>
  <c r="CI678" i="1"/>
  <c r="CI674" i="1"/>
  <c r="CI669" i="1"/>
  <c r="CI663" i="1"/>
  <c r="BS682" i="1"/>
  <c r="BS674" i="1"/>
  <c r="BS661" i="1"/>
  <c r="BS671" i="1"/>
  <c r="BS668" i="1"/>
  <c r="Q31" i="9"/>
  <c r="Q84" i="9"/>
  <c r="AB14" i="9"/>
  <c r="CK612" i="1"/>
  <c r="CK618" i="1"/>
  <c r="CK620" i="1"/>
  <c r="CK611" i="1"/>
  <c r="CK604" i="1"/>
  <c r="U93" i="8"/>
  <c r="BF601" i="1"/>
  <c r="CJ614" i="1"/>
  <c r="CJ602" i="1"/>
  <c r="CJ599" i="1"/>
  <c r="CJ607" i="1"/>
  <c r="CJ619" i="1"/>
  <c r="AI609" i="1"/>
  <c r="AG601" i="1"/>
  <c r="CG609" i="1"/>
  <c r="CG605" i="1"/>
  <c r="CG618" i="1"/>
  <c r="CG614" i="1"/>
  <c r="CG611" i="1"/>
  <c r="CG600" i="1"/>
  <c r="CC600" i="1"/>
  <c r="CC621" i="1"/>
  <c r="CC617" i="1"/>
  <c r="CC613" i="1"/>
  <c r="CC612" i="1"/>
  <c r="CC603" i="1"/>
  <c r="CC598" i="1"/>
  <c r="BY599" i="1"/>
  <c r="BY619" i="1"/>
  <c r="BY615" i="1"/>
  <c r="BY600" i="1"/>
  <c r="BY606" i="1"/>
  <c r="BY605" i="1"/>
  <c r="BU606" i="1"/>
  <c r="BU619" i="1"/>
  <c r="BU615" i="1"/>
  <c r="BU610" i="1"/>
  <c r="BU608" i="1"/>
  <c r="BQ613" i="1"/>
  <c r="BQ621" i="1"/>
  <c r="BQ617" i="1"/>
  <c r="BQ606" i="1"/>
  <c r="BQ611" i="1"/>
  <c r="BQ600" i="1"/>
  <c r="BM609" i="1"/>
  <c r="BM600" i="1"/>
  <c r="BM618" i="1"/>
  <c r="BM614" i="1"/>
  <c r="BM611" i="1"/>
  <c r="BM599" i="1"/>
  <c r="V28" i="10"/>
  <c r="AC28" i="8"/>
  <c r="CG621" i="1"/>
  <c r="CG617" i="1"/>
  <c r="CG613" i="1"/>
  <c r="CG610" i="1"/>
  <c r="CG607" i="1"/>
  <c r="CC605" i="1"/>
  <c r="CC620" i="1"/>
  <c r="CC616" i="1"/>
  <c r="CC609" i="1"/>
  <c r="CC611" i="1"/>
  <c r="CC599" i="1"/>
  <c r="BY604" i="1"/>
  <c r="BY603" i="1"/>
  <c r="BY618" i="1"/>
  <c r="BY614" i="1"/>
  <c r="BY612" i="1"/>
  <c r="BY602" i="1"/>
  <c r="BY601" i="1"/>
  <c r="BU602" i="1"/>
  <c r="BU618" i="1"/>
  <c r="BU614" i="1"/>
  <c r="BU599" i="1"/>
  <c r="BU609" i="1"/>
  <c r="BU604" i="1"/>
  <c r="BQ605" i="1"/>
  <c r="BQ620" i="1"/>
  <c r="BQ616" i="1"/>
  <c r="BQ610" i="1"/>
  <c r="BQ607" i="1"/>
  <c r="BM601" i="1"/>
  <c r="BM621" i="1"/>
  <c r="BM617" i="1"/>
  <c r="BM605" i="1"/>
  <c r="BM610" i="1"/>
  <c r="BM606" i="1"/>
  <c r="BG606" i="1"/>
  <c r="Y31" i="8"/>
  <c r="CG598" i="1"/>
  <c r="CG620" i="1"/>
  <c r="CG616" i="1"/>
  <c r="CG602" i="1"/>
  <c r="CG608" i="1"/>
  <c r="CC608" i="1"/>
  <c r="CC619" i="1"/>
  <c r="CC615" i="1"/>
  <c r="CC610" i="1"/>
  <c r="BY607" i="1"/>
  <c r="BY621" i="1"/>
  <c r="BY617" i="1"/>
  <c r="BY613" i="1"/>
  <c r="BY611" i="1"/>
  <c r="BU598" i="1"/>
  <c r="BU621" i="1"/>
  <c r="BU617" i="1"/>
  <c r="BU613" i="1"/>
  <c r="BU612" i="1"/>
  <c r="BU605" i="1"/>
  <c r="BQ609" i="1"/>
  <c r="BQ619" i="1"/>
  <c r="BQ615" i="1"/>
  <c r="BQ598" i="1"/>
  <c r="BQ608" i="1"/>
  <c r="BM604" i="1"/>
  <c r="BM620" i="1"/>
  <c r="BM616" i="1"/>
  <c r="BM613" i="1"/>
  <c r="BM607" i="1"/>
  <c r="CJ581" i="1"/>
  <c r="CK567" i="1"/>
  <c r="CK588" i="1"/>
  <c r="CK568" i="1"/>
  <c r="CK590" i="1"/>
  <c r="E25" i="11"/>
  <c r="CJ574" i="1"/>
  <c r="CJ583" i="1"/>
  <c r="CJ578" i="1"/>
  <c r="CJ589" i="1"/>
  <c r="CJ586" i="1"/>
  <c r="CJ587" i="1"/>
  <c r="CJ588" i="1"/>
  <c r="CJ580" i="1"/>
  <c r="CJ572" i="1"/>
  <c r="CJ568" i="1"/>
  <c r="CJ571" i="1"/>
  <c r="D25" i="11"/>
  <c r="CJ590" i="1"/>
  <c r="CJ585" i="1"/>
  <c r="CJ577" i="1"/>
  <c r="CJ575" i="1"/>
  <c r="CJ576" i="1"/>
  <c r="CJ570" i="1"/>
  <c r="CJ584" i="1"/>
  <c r="CJ567" i="1"/>
  <c r="CJ579" i="1"/>
  <c r="CJ582" i="1"/>
  <c r="CK575" i="1"/>
  <c r="CJ573" i="1"/>
  <c r="CF575" i="1"/>
  <c r="CF586" i="1"/>
  <c r="CF570" i="1"/>
  <c r="CB577" i="1"/>
  <c r="CB584" i="1"/>
  <c r="CB568" i="1"/>
  <c r="BX577" i="1"/>
  <c r="BX584" i="1"/>
  <c r="BX568" i="1"/>
  <c r="BT575" i="1"/>
  <c r="BT586" i="1"/>
  <c r="BT570" i="1"/>
  <c r="BP577" i="1"/>
  <c r="BP584" i="1"/>
  <c r="BP568" i="1"/>
  <c r="BL575" i="1"/>
  <c r="BL586" i="1"/>
  <c r="BL570" i="1"/>
  <c r="BG575" i="1"/>
  <c r="BG578" i="1"/>
  <c r="CJ569" i="1"/>
  <c r="CB586" i="1"/>
  <c r="CB578" i="1"/>
  <c r="CB570" i="1"/>
  <c r="BX586" i="1"/>
  <c r="BX578" i="1"/>
  <c r="BX570" i="1"/>
  <c r="BP586" i="1"/>
  <c r="BP578" i="1"/>
  <c r="BP570" i="1"/>
  <c r="CF585" i="1"/>
  <c r="CF577" i="1"/>
  <c r="CF569" i="1"/>
  <c r="BT585" i="1"/>
  <c r="BT577" i="1"/>
  <c r="BT569" i="1"/>
  <c r="BL585" i="1"/>
  <c r="BL577" i="1"/>
  <c r="BL569" i="1"/>
  <c r="CF587" i="1"/>
  <c r="CF571" i="1"/>
  <c r="CF582" i="1"/>
  <c r="CB589" i="1"/>
  <c r="CB573" i="1"/>
  <c r="CB580" i="1"/>
  <c r="BX589" i="1"/>
  <c r="BX573" i="1"/>
  <c r="BX580" i="1"/>
  <c r="BT587" i="1"/>
  <c r="BT571" i="1"/>
  <c r="BT582" i="1"/>
  <c r="BP589" i="1"/>
  <c r="BP573" i="1"/>
  <c r="BP580" i="1"/>
  <c r="BL587" i="1"/>
  <c r="BL571" i="1"/>
  <c r="BL582" i="1"/>
  <c r="CB583" i="1"/>
  <c r="CB575" i="1"/>
  <c r="CB567" i="1"/>
  <c r="BX583" i="1"/>
  <c r="BX575" i="1"/>
  <c r="BX567" i="1"/>
  <c r="BP583" i="1"/>
  <c r="BP575" i="1"/>
  <c r="BP567" i="1"/>
  <c r="CF584" i="1"/>
  <c r="CF576" i="1"/>
  <c r="CF568" i="1"/>
  <c r="BT584" i="1"/>
  <c r="BT576" i="1"/>
  <c r="BT568" i="1"/>
  <c r="BL584" i="1"/>
  <c r="BL576" i="1"/>
  <c r="BL568" i="1"/>
  <c r="AJ578" i="1"/>
  <c r="BF576" i="1"/>
  <c r="CF583" i="1"/>
  <c r="CF567" i="1"/>
  <c r="CF578" i="1"/>
  <c r="CB585" i="1"/>
  <c r="CB569" i="1"/>
  <c r="CB576" i="1"/>
  <c r="BX585" i="1"/>
  <c r="BX569" i="1"/>
  <c r="BX576" i="1"/>
  <c r="BT583" i="1"/>
  <c r="BT567" i="1"/>
  <c r="BT578" i="1"/>
  <c r="BP585" i="1"/>
  <c r="BP569" i="1"/>
  <c r="BP576" i="1"/>
  <c r="BL583" i="1"/>
  <c r="BL567" i="1"/>
  <c r="BL578" i="1"/>
  <c r="CB590" i="1"/>
  <c r="CB582" i="1"/>
  <c r="BX590" i="1"/>
  <c r="BX582" i="1"/>
  <c r="BP590" i="1"/>
  <c r="BP582" i="1"/>
  <c r="CF589" i="1"/>
  <c r="CF581" i="1"/>
  <c r="BT589" i="1"/>
  <c r="BT581" i="1"/>
  <c r="BL589" i="1"/>
  <c r="BL581" i="1"/>
  <c r="CJ550" i="1"/>
  <c r="CJ546" i="1"/>
  <c r="CJ545" i="1"/>
  <c r="CJ537" i="1"/>
  <c r="CJ553" i="1"/>
  <c r="CJ540" i="1"/>
  <c r="CJ536" i="1"/>
  <c r="D24" i="11"/>
  <c r="CJ549" i="1"/>
  <c r="CJ554" i="1"/>
  <c r="CJ558" i="1"/>
  <c r="CJ541" i="1"/>
  <c r="CJ548" i="1"/>
  <c r="CJ551" i="1"/>
  <c r="CJ547" i="1"/>
  <c r="CJ542" i="1"/>
  <c r="CJ557" i="1"/>
  <c r="CJ543" i="1"/>
  <c r="CJ555" i="1"/>
  <c r="CJ544" i="1"/>
  <c r="CJ538" i="1"/>
  <c r="CJ559" i="1"/>
  <c r="CJ539" i="1"/>
  <c r="BM544" i="1"/>
  <c r="CC544" i="1"/>
  <c r="BM545" i="1"/>
  <c r="CC549" i="1"/>
  <c r="BM542" i="1"/>
  <c r="BM558" i="1"/>
  <c r="CC538" i="1"/>
  <c r="CC554" i="1"/>
  <c r="BW559" i="1"/>
  <c r="BW546" i="1"/>
  <c r="BW544" i="1"/>
  <c r="BW556" i="1"/>
  <c r="BW552" i="1"/>
  <c r="BW548" i="1"/>
  <c r="BT558" i="1"/>
  <c r="BT554" i="1"/>
  <c r="BT550" i="1"/>
  <c r="BT546" i="1"/>
  <c r="BT542" i="1"/>
  <c r="BT539" i="1"/>
  <c r="BZ549" i="1"/>
  <c r="BZ559" i="1"/>
  <c r="BZ552" i="1"/>
  <c r="BZ545" i="1"/>
  <c r="BZ541" i="1"/>
  <c r="BZ537" i="1"/>
  <c r="BJ555" i="1"/>
  <c r="BJ558" i="1"/>
  <c r="BJ548" i="1"/>
  <c r="BJ544" i="1"/>
  <c r="BJ540" i="1"/>
  <c r="BJ536" i="1"/>
  <c r="CC555" i="1"/>
  <c r="CC539" i="1"/>
  <c r="BM555" i="1"/>
  <c r="BM539" i="1"/>
  <c r="AC560" i="1"/>
  <c r="CK537" i="1"/>
  <c r="BG545" i="1"/>
  <c r="BG547" i="1"/>
  <c r="BG536" i="1"/>
  <c r="BG539" i="1"/>
  <c r="BF544" i="1"/>
  <c r="BM548" i="1"/>
  <c r="CC548" i="1"/>
  <c r="BM549" i="1"/>
  <c r="CC537" i="1"/>
  <c r="CC553" i="1"/>
  <c r="BM546" i="1"/>
  <c r="CC542" i="1"/>
  <c r="CC557" i="1"/>
  <c r="BW558" i="1"/>
  <c r="BW547" i="1"/>
  <c r="BW555" i="1"/>
  <c r="BW551" i="1"/>
  <c r="BW545" i="1"/>
  <c r="BT557" i="1"/>
  <c r="BT553" i="1"/>
  <c r="BT549" i="1"/>
  <c r="BT545" i="1"/>
  <c r="BT541" i="1"/>
  <c r="BT538" i="1"/>
  <c r="BZ555" i="1"/>
  <c r="BZ558" i="1"/>
  <c r="BZ548" i="1"/>
  <c r="BZ544" i="1"/>
  <c r="BZ540" i="1"/>
  <c r="BZ536" i="1"/>
  <c r="BJ554" i="1"/>
  <c r="BJ551" i="1"/>
  <c r="BJ557" i="1"/>
  <c r="BJ547" i="1"/>
  <c r="BJ543" i="1"/>
  <c r="BJ539" i="1"/>
  <c r="CC551" i="1"/>
  <c r="BM551" i="1"/>
  <c r="BF545" i="1"/>
  <c r="BM552" i="1"/>
  <c r="CC552" i="1"/>
  <c r="BM537" i="1"/>
  <c r="BM553" i="1"/>
  <c r="CC541" i="1"/>
  <c r="CC559" i="1"/>
  <c r="BM550" i="1"/>
  <c r="CC546" i="1"/>
  <c r="BW557" i="1"/>
  <c r="BW543" i="1"/>
  <c r="BW540" i="1"/>
  <c r="BW560" i="1"/>
  <c r="BW554" i="1"/>
  <c r="BW550" i="1"/>
  <c r="BT556" i="1"/>
  <c r="BT552" i="1"/>
  <c r="BT548" i="1"/>
  <c r="BT544" i="1"/>
  <c r="BT540" i="1"/>
  <c r="BZ554" i="1"/>
  <c r="BZ551" i="1"/>
  <c r="BZ557" i="1"/>
  <c r="BZ547" i="1"/>
  <c r="BZ543" i="1"/>
  <c r="BJ550" i="1"/>
  <c r="BJ549" i="1"/>
  <c r="BJ556" i="1"/>
  <c r="BJ546" i="1"/>
  <c r="BJ542" i="1"/>
  <c r="CC547" i="1"/>
  <c r="BM547" i="1"/>
  <c r="BF536" i="1"/>
  <c r="BF539" i="1"/>
  <c r="CK508" i="1"/>
  <c r="CJ507" i="1"/>
  <c r="BG508" i="1"/>
  <c r="CJ505" i="1"/>
  <c r="CJ512" i="1"/>
  <c r="CJ525" i="1"/>
  <c r="CJ527" i="1"/>
  <c r="CJ514" i="1"/>
  <c r="CJ509" i="1"/>
  <c r="CJ526" i="1"/>
  <c r="CJ522" i="1"/>
  <c r="CJ511" i="1"/>
  <c r="CJ516" i="1"/>
  <c r="CJ521" i="1"/>
  <c r="CJ508" i="1"/>
  <c r="CJ518" i="1"/>
  <c r="CJ523" i="1"/>
  <c r="D23" i="11"/>
  <c r="CJ519" i="1"/>
  <c r="CJ528" i="1"/>
  <c r="CJ506" i="1"/>
  <c r="CJ515" i="1"/>
  <c r="CJ517" i="1"/>
  <c r="E23" i="11"/>
  <c r="CK525" i="1"/>
  <c r="CK522" i="1"/>
  <c r="CK521" i="1"/>
  <c r="CK505" i="1"/>
  <c r="CK523" i="1"/>
  <c r="CJ520" i="1"/>
  <c r="AJ508" i="1"/>
  <c r="BK520" i="1"/>
  <c r="CA523" i="1"/>
  <c r="BK522" i="1"/>
  <c r="CA511" i="1"/>
  <c r="CA521" i="1"/>
  <c r="CA509" i="1"/>
  <c r="CA516" i="1"/>
  <c r="CA508" i="1"/>
  <c r="BK516" i="1"/>
  <c r="BK507" i="1"/>
  <c r="BK514" i="1"/>
  <c r="BK524" i="1"/>
  <c r="BK505" i="1"/>
  <c r="BX514" i="1"/>
  <c r="BX505" i="1"/>
  <c r="BX516" i="1"/>
  <c r="BX523" i="1"/>
  <c r="BX507" i="1"/>
  <c r="CA528" i="1"/>
  <c r="BK527" i="1"/>
  <c r="CH528" i="1"/>
  <c r="CH524" i="1"/>
  <c r="CH520" i="1"/>
  <c r="CH516" i="1"/>
  <c r="CH512" i="1"/>
  <c r="CH508" i="1"/>
  <c r="BR528" i="1"/>
  <c r="BR524" i="1"/>
  <c r="BR520" i="1"/>
  <c r="BR516" i="1"/>
  <c r="BR512" i="1"/>
  <c r="BR508" i="1"/>
  <c r="BU528" i="1"/>
  <c r="BU520" i="1"/>
  <c r="BU523" i="1"/>
  <c r="BU516" i="1"/>
  <c r="BU512" i="1"/>
  <c r="BU508" i="1"/>
  <c r="BX518" i="1"/>
  <c r="AM508" i="1"/>
  <c r="CA522" i="1"/>
  <c r="CA526" i="1"/>
  <c r="CA527" i="1"/>
  <c r="CA512" i="1"/>
  <c r="BK508" i="1"/>
  <c r="BK523" i="1"/>
  <c r="BK510" i="1"/>
  <c r="BK517" i="1"/>
  <c r="BX506" i="1"/>
  <c r="BX528" i="1"/>
  <c r="BX512" i="1"/>
  <c r="BX519" i="1"/>
  <c r="CA517" i="1"/>
  <c r="BK512" i="1"/>
  <c r="CH527" i="1"/>
  <c r="CH523" i="1"/>
  <c r="CH519" i="1"/>
  <c r="CH515" i="1"/>
  <c r="CH511" i="1"/>
  <c r="CH507" i="1"/>
  <c r="BR527" i="1"/>
  <c r="BR523" i="1"/>
  <c r="BR519" i="1"/>
  <c r="BR515" i="1"/>
  <c r="BR511" i="1"/>
  <c r="BR507" i="1"/>
  <c r="BU526" i="1"/>
  <c r="BU518" i="1"/>
  <c r="BU521" i="1"/>
  <c r="BU515" i="1"/>
  <c r="BU511" i="1"/>
  <c r="BU507" i="1"/>
  <c r="BX517" i="1"/>
  <c r="AJ516" i="1"/>
  <c r="CA510" i="1"/>
  <c r="CA525" i="1"/>
  <c r="CA518" i="1"/>
  <c r="CA519" i="1"/>
  <c r="BK528" i="1"/>
  <c r="BK526" i="1"/>
  <c r="BK506" i="1"/>
  <c r="BK513" i="1"/>
  <c r="BX521" i="1"/>
  <c r="BX524" i="1"/>
  <c r="BX508" i="1"/>
  <c r="BX515" i="1"/>
  <c r="CA515" i="1"/>
  <c r="CH526" i="1"/>
  <c r="CH522" i="1"/>
  <c r="CH518" i="1"/>
  <c r="CH514" i="1"/>
  <c r="CH510" i="1"/>
  <c r="BR526" i="1"/>
  <c r="BR522" i="1"/>
  <c r="BR518" i="1"/>
  <c r="BR514" i="1"/>
  <c r="BR510" i="1"/>
  <c r="BU524" i="1"/>
  <c r="BU527" i="1"/>
  <c r="BU519" i="1"/>
  <c r="BU514" i="1"/>
  <c r="BU510" i="1"/>
  <c r="BX526" i="1"/>
  <c r="CK487" i="1"/>
  <c r="CJ476" i="1"/>
  <c r="CJ486" i="1"/>
  <c r="CJ497" i="1"/>
  <c r="CJ474" i="1"/>
  <c r="CJ480" i="1"/>
  <c r="CK491" i="1"/>
  <c r="CK481" i="1"/>
  <c r="CK484" i="1"/>
  <c r="CK475" i="1"/>
  <c r="CK493" i="1"/>
  <c r="CK488" i="1"/>
  <c r="BF485" i="1"/>
  <c r="BJ482" i="1"/>
  <c r="BZ478" i="1"/>
  <c r="BZ492" i="1"/>
  <c r="BJ487" i="1"/>
  <c r="BZ479" i="1"/>
  <c r="BZ495" i="1"/>
  <c r="BJ476" i="1"/>
  <c r="BJ492" i="1"/>
  <c r="BZ476" i="1"/>
  <c r="BZ494" i="1"/>
  <c r="BW481" i="1"/>
  <c r="BW483" i="1"/>
  <c r="BW491" i="1"/>
  <c r="BW487" i="1"/>
  <c r="BW480" i="1"/>
  <c r="BZ493" i="1"/>
  <c r="BZ481" i="1"/>
  <c r="BJ494" i="1"/>
  <c r="BJ481" i="1"/>
  <c r="BT488" i="1"/>
  <c r="BT495" i="1"/>
  <c r="BT490" i="1"/>
  <c r="BT481" i="1"/>
  <c r="BT482" i="1"/>
  <c r="BT475" i="1"/>
  <c r="CG497" i="1"/>
  <c r="CG492" i="1"/>
  <c r="CG489" i="1"/>
  <c r="CG485" i="1"/>
  <c r="CG481" i="1"/>
  <c r="CG477" i="1"/>
  <c r="CG474" i="1"/>
  <c r="BQ496" i="1"/>
  <c r="BQ492" i="1"/>
  <c r="BQ488" i="1"/>
  <c r="BQ484" i="1"/>
  <c r="BQ480" i="1"/>
  <c r="BQ476" i="1"/>
  <c r="BG482" i="1"/>
  <c r="BJ486" i="1"/>
  <c r="BZ482" i="1"/>
  <c r="BJ475" i="1"/>
  <c r="BJ491" i="1"/>
  <c r="BZ483" i="1"/>
  <c r="BJ480" i="1"/>
  <c r="BJ493" i="1"/>
  <c r="BZ480" i="1"/>
  <c r="BZ497" i="1"/>
  <c r="BW477" i="1"/>
  <c r="BW497" i="1"/>
  <c r="BW494" i="1"/>
  <c r="BW490" i="1"/>
  <c r="BW486" i="1"/>
  <c r="BW478" i="1"/>
  <c r="BW475" i="1"/>
  <c r="BZ496" i="1"/>
  <c r="BZ477" i="1"/>
  <c r="BJ495" i="1"/>
  <c r="BJ477" i="1"/>
  <c r="BT487" i="1"/>
  <c r="BT493" i="1"/>
  <c r="BT486" i="1"/>
  <c r="BT479" i="1"/>
  <c r="BT480" i="1"/>
  <c r="CG496" i="1"/>
  <c r="CG493" i="1"/>
  <c r="CG488" i="1"/>
  <c r="CG484" i="1"/>
  <c r="CG480" i="1"/>
  <c r="CG476" i="1"/>
  <c r="BQ495" i="1"/>
  <c r="BQ491" i="1"/>
  <c r="BQ487" i="1"/>
  <c r="BQ483" i="1"/>
  <c r="BQ479" i="1"/>
  <c r="AG477" i="1"/>
  <c r="AH477" i="1"/>
  <c r="BJ490" i="1"/>
  <c r="BZ486" i="1"/>
  <c r="BJ479" i="1"/>
  <c r="BJ496" i="1"/>
  <c r="BZ487" i="1"/>
  <c r="BJ484" i="1"/>
  <c r="BZ484" i="1"/>
  <c r="BW479" i="1"/>
  <c r="BW496" i="1"/>
  <c r="BW493" i="1"/>
  <c r="BW489" i="1"/>
  <c r="BW484" i="1"/>
  <c r="BZ489" i="1"/>
  <c r="BJ489" i="1"/>
  <c r="BT494" i="1"/>
  <c r="BT497" i="1"/>
  <c r="BT489" i="1"/>
  <c r="BT485" i="1"/>
  <c r="BT477" i="1"/>
  <c r="BT478" i="1"/>
  <c r="CG495" i="1"/>
  <c r="CG491" i="1"/>
  <c r="CG487" i="1"/>
  <c r="CG483" i="1"/>
  <c r="BQ493" i="1"/>
  <c r="BQ490" i="1"/>
  <c r="BQ486" i="1"/>
  <c r="BQ482" i="1"/>
  <c r="BQ478" i="1"/>
  <c r="BG474" i="1"/>
  <c r="BZ443" i="1"/>
  <c r="BZ450" i="1"/>
  <c r="BZ454" i="1"/>
  <c r="BZ458" i="1"/>
  <c r="BZ462" i="1"/>
  <c r="BZ466" i="1"/>
  <c r="BZ444" i="1"/>
  <c r="BZ447" i="1"/>
  <c r="BZ451" i="1"/>
  <c r="BZ455" i="1"/>
  <c r="BZ459" i="1"/>
  <c r="BZ463" i="1"/>
  <c r="BZ445" i="1"/>
  <c r="BZ448" i="1"/>
  <c r="BZ452" i="1"/>
  <c r="BZ456" i="1"/>
  <c r="BZ460" i="1"/>
  <c r="BZ464" i="1"/>
  <c r="B28" i="10"/>
  <c r="BZ457" i="1"/>
  <c r="BP452" i="1"/>
  <c r="BP450" i="1"/>
  <c r="BP461" i="1"/>
  <c r="BP449" i="1"/>
  <c r="BP446" i="1"/>
  <c r="BP460" i="1"/>
  <c r="BP443" i="1"/>
  <c r="BP455" i="1"/>
  <c r="BP463" i="1"/>
  <c r="BP445" i="1"/>
  <c r="BP454" i="1"/>
  <c r="BP462" i="1"/>
  <c r="BP444" i="1"/>
  <c r="BP447" i="1"/>
  <c r="BP457" i="1"/>
  <c r="BP453" i="1"/>
  <c r="BP464" i="1"/>
  <c r="BP456" i="1"/>
  <c r="CI443" i="1"/>
  <c r="CI458" i="1"/>
  <c r="CI461" i="1"/>
  <c r="CI445" i="1"/>
  <c r="CI464" i="1"/>
  <c r="CI448" i="1"/>
  <c r="CI455" i="1"/>
  <c r="CI446" i="1"/>
  <c r="CI462" i="1"/>
  <c r="CI457" i="1"/>
  <c r="CI460" i="1"/>
  <c r="CI444" i="1"/>
  <c r="CI451" i="1"/>
  <c r="CI450" i="1"/>
  <c r="CI466" i="1"/>
  <c r="CI453" i="1"/>
  <c r="CI456" i="1"/>
  <c r="CI463" i="1"/>
  <c r="BE446" i="1"/>
  <c r="AN446" i="1"/>
  <c r="BF443" i="1"/>
  <c r="AL454" i="1"/>
  <c r="BS443" i="1"/>
  <c r="BS458" i="1"/>
  <c r="BS461" i="1"/>
  <c r="BS445" i="1"/>
  <c r="BS460" i="1"/>
  <c r="BS444" i="1"/>
  <c r="BS459" i="1"/>
  <c r="BS447" i="1"/>
  <c r="BS446" i="1"/>
  <c r="BS462" i="1"/>
  <c r="BS457" i="1"/>
  <c r="BS456" i="1"/>
  <c r="BS455" i="1"/>
  <c r="BS450" i="1"/>
  <c r="BS466" i="1"/>
  <c r="BS453" i="1"/>
  <c r="BS452" i="1"/>
  <c r="BS451" i="1"/>
  <c r="BF445" i="1"/>
  <c r="BZ453" i="1"/>
  <c r="BM444" i="1"/>
  <c r="BM447" i="1"/>
  <c r="BM451" i="1"/>
  <c r="BM465" i="1"/>
  <c r="BM456" i="1"/>
  <c r="BM464" i="1"/>
  <c r="BM445" i="1"/>
  <c r="BM448" i="1"/>
  <c r="BM452" i="1"/>
  <c r="BM466" i="1"/>
  <c r="BM458" i="1"/>
  <c r="BM457" i="1"/>
  <c r="BM446" i="1"/>
  <c r="BM449" i="1"/>
  <c r="BM453" i="1"/>
  <c r="BM455" i="1"/>
  <c r="BM460" i="1"/>
  <c r="BM459" i="1"/>
  <c r="CF452" i="1"/>
  <c r="CF451" i="1"/>
  <c r="CF457" i="1"/>
  <c r="CF464" i="1"/>
  <c r="CF465" i="1"/>
  <c r="CF458" i="1"/>
  <c r="CF443" i="1"/>
  <c r="CF446" i="1"/>
  <c r="CF459" i="1"/>
  <c r="CF445" i="1"/>
  <c r="CF466" i="1"/>
  <c r="CF460" i="1"/>
  <c r="CF444" i="1"/>
  <c r="CF454" i="1"/>
  <c r="CF461" i="1"/>
  <c r="CF453" i="1"/>
  <c r="CF450" i="1"/>
  <c r="CF462" i="1"/>
  <c r="AJ454" i="1"/>
  <c r="BF453" i="1"/>
  <c r="BG445" i="1"/>
  <c r="BG446" i="1"/>
  <c r="AG446" i="1"/>
  <c r="AW446" i="1"/>
  <c r="AX446" i="1"/>
  <c r="BF451" i="1"/>
  <c r="AH454" i="1"/>
  <c r="BG453" i="1"/>
  <c r="BG454" i="1"/>
  <c r="AC467" i="1"/>
  <c r="CK450" i="1"/>
  <c r="BS463" i="1"/>
  <c r="BS448" i="1"/>
  <c r="BS449" i="1"/>
  <c r="BZ465" i="1"/>
  <c r="BZ449" i="1"/>
  <c r="BJ444" i="1"/>
  <c r="BJ447" i="1"/>
  <c r="BJ451" i="1"/>
  <c r="BJ455" i="1"/>
  <c r="BJ459" i="1"/>
  <c r="BJ463" i="1"/>
  <c r="BJ445" i="1"/>
  <c r="BJ448" i="1"/>
  <c r="BJ452" i="1"/>
  <c r="BJ456" i="1"/>
  <c r="BJ460" i="1"/>
  <c r="BJ464" i="1"/>
  <c r="BJ446" i="1"/>
  <c r="BJ449" i="1"/>
  <c r="BJ453" i="1"/>
  <c r="BJ457" i="1"/>
  <c r="BJ461" i="1"/>
  <c r="BJ465" i="1"/>
  <c r="CC445" i="1"/>
  <c r="CC448" i="1"/>
  <c r="CC452" i="1"/>
  <c r="CC465" i="1"/>
  <c r="CC461" i="1"/>
  <c r="CC462" i="1"/>
  <c r="CC446" i="1"/>
  <c r="CC449" i="1"/>
  <c r="CC453" i="1"/>
  <c r="CC466" i="1"/>
  <c r="CC456" i="1"/>
  <c r="CC457" i="1"/>
  <c r="CC443" i="1"/>
  <c r="CC450" i="1"/>
  <c r="CC454" i="1"/>
  <c r="CC455" i="1"/>
  <c r="CC458" i="1"/>
  <c r="CC463" i="1"/>
  <c r="BF444" i="1"/>
  <c r="AK446" i="1"/>
  <c r="AO454" i="1"/>
  <c r="AB467" i="1"/>
  <c r="CJ457" i="1"/>
  <c r="CK464" i="1"/>
  <c r="AO415" i="1"/>
  <c r="BG412" i="1"/>
  <c r="BZ413" i="1"/>
  <c r="BZ418" i="1"/>
  <c r="BZ425" i="1"/>
  <c r="BZ433" i="1"/>
  <c r="BZ426" i="1"/>
  <c r="BZ421" i="1"/>
  <c r="BZ430" i="1"/>
  <c r="BZ429" i="1"/>
  <c r="BZ414" i="1"/>
  <c r="BZ415" i="1"/>
  <c r="BZ434" i="1"/>
  <c r="BZ420" i="1"/>
  <c r="BZ419" i="1"/>
  <c r="BZ431" i="1"/>
  <c r="BZ424" i="1"/>
  <c r="CG421" i="1"/>
  <c r="CG433" i="1"/>
  <c r="CG416" i="1"/>
  <c r="CG414" i="1"/>
  <c r="CG415" i="1"/>
  <c r="CG429" i="1"/>
  <c r="CG412" i="1"/>
  <c r="CG434" i="1"/>
  <c r="CG425" i="1"/>
  <c r="CG422" i="1"/>
  <c r="CG417" i="1"/>
  <c r="CG413" i="1"/>
  <c r="CG419" i="1"/>
  <c r="CG426" i="1"/>
  <c r="CG418" i="1"/>
  <c r="CG427" i="1"/>
  <c r="CG424" i="1"/>
  <c r="CG420" i="1"/>
  <c r="CG430" i="1"/>
  <c r="CG431" i="1"/>
  <c r="CG423" i="1"/>
  <c r="CG432" i="1"/>
  <c r="AR423" i="1"/>
  <c r="BF420" i="1"/>
  <c r="AN415" i="1"/>
  <c r="BF414" i="1"/>
  <c r="BG420" i="1"/>
  <c r="AI423" i="1"/>
  <c r="BF422" i="1"/>
  <c r="AF423" i="1"/>
  <c r="M60" i="9"/>
  <c r="AC60" i="9"/>
  <c r="AC28" i="9"/>
  <c r="M28" i="10"/>
  <c r="AB28" i="9"/>
  <c r="F60" i="9"/>
  <c r="AC27" i="9"/>
  <c r="AB24" i="9"/>
  <c r="AC23" i="9"/>
  <c r="AB20" i="9"/>
  <c r="AC19" i="9"/>
  <c r="AC17" i="9"/>
  <c r="AB16" i="9"/>
  <c r="AC15" i="9"/>
  <c r="AC13" i="9"/>
  <c r="W31" i="9"/>
  <c r="X31" i="9"/>
  <c r="L31" i="9"/>
  <c r="Y31" i="9"/>
  <c r="Y76" i="9"/>
  <c r="I31" i="9"/>
  <c r="AC9" i="9"/>
  <c r="V31" i="9"/>
  <c r="AB8" i="9"/>
  <c r="F31" i="9"/>
  <c r="F28" i="10"/>
  <c r="G27" i="10"/>
  <c r="L26" i="10"/>
  <c r="R24" i="10"/>
  <c r="W23" i="10"/>
  <c r="M21" i="10"/>
  <c r="X18" i="10"/>
  <c r="Y17" i="10"/>
  <c r="V16" i="10"/>
  <c r="R16" i="10"/>
  <c r="G15" i="10"/>
  <c r="C15" i="10"/>
  <c r="T14" i="10"/>
  <c r="B14" i="10"/>
  <c r="D14" i="10"/>
  <c r="H14" i="10"/>
  <c r="L14" i="10"/>
  <c r="N14" i="10"/>
  <c r="R14" i="10"/>
  <c r="X14" i="10"/>
  <c r="AB14" i="10"/>
  <c r="Y13" i="10"/>
  <c r="BC11" i="10"/>
  <c r="N12" i="10"/>
  <c r="AR10" i="10"/>
  <c r="J12" i="10"/>
  <c r="AN10" i="10"/>
  <c r="AA11" i="10"/>
  <c r="BE9" i="10"/>
  <c r="O11" i="10"/>
  <c r="AS9" i="10"/>
  <c r="AX8" i="10"/>
  <c r="Q9" i="10"/>
  <c r="AU7" i="10"/>
  <c r="C31" i="9"/>
  <c r="BP412" i="1"/>
  <c r="BP415" i="1"/>
  <c r="BP419" i="1"/>
  <c r="BP423" i="1"/>
  <c r="BP427" i="1"/>
  <c r="BP431" i="1"/>
  <c r="BP435" i="1"/>
  <c r="BP416" i="1"/>
  <c r="BP420" i="1"/>
  <c r="BP424" i="1"/>
  <c r="BP428" i="1"/>
  <c r="BP432" i="1"/>
  <c r="BP413" i="1"/>
  <c r="BP417" i="1"/>
  <c r="BP421" i="1"/>
  <c r="BP425" i="1"/>
  <c r="BP429" i="1"/>
  <c r="BP433" i="1"/>
  <c r="BT415" i="1"/>
  <c r="BT419" i="1"/>
  <c r="BT423" i="1"/>
  <c r="BT427" i="1"/>
  <c r="BT431" i="1"/>
  <c r="BT435" i="1"/>
  <c r="BT412" i="1"/>
  <c r="BT416" i="1"/>
  <c r="BT420" i="1"/>
  <c r="BT424" i="1"/>
  <c r="BT428" i="1"/>
  <c r="BT432" i="1"/>
  <c r="BT413" i="1"/>
  <c r="BT417" i="1"/>
  <c r="BT421" i="1"/>
  <c r="BT425" i="1"/>
  <c r="BT429" i="1"/>
  <c r="BT433" i="1"/>
  <c r="BW413" i="1"/>
  <c r="BW417" i="1"/>
  <c r="BW421" i="1"/>
  <c r="BW424" i="1"/>
  <c r="BW433" i="1"/>
  <c r="BW429" i="1"/>
  <c r="BW414" i="1"/>
  <c r="BW418" i="1"/>
  <c r="BW422" i="1"/>
  <c r="BW425" i="1"/>
  <c r="BW434" i="1"/>
  <c r="BW426" i="1"/>
  <c r="BW415" i="1"/>
  <c r="BW419" i="1"/>
  <c r="BW423" i="1"/>
  <c r="BW427" i="1"/>
  <c r="BW435" i="1"/>
  <c r="BW428" i="1"/>
  <c r="AC436" i="1"/>
  <c r="AB22" i="9"/>
  <c r="AB18" i="9"/>
  <c r="AB11" i="9"/>
  <c r="X60" i="9"/>
  <c r="T60" i="9"/>
  <c r="T28" i="10"/>
  <c r="AC11" i="9"/>
  <c r="BM427" i="1"/>
  <c r="BM424" i="1"/>
  <c r="BM425" i="1"/>
  <c r="BM415" i="1"/>
  <c r="BM419" i="1"/>
  <c r="BM414" i="1"/>
  <c r="BM429" i="1"/>
  <c r="BM426" i="1"/>
  <c r="BM430" i="1"/>
  <c r="BM417" i="1"/>
  <c r="BM423" i="1"/>
  <c r="BM434" i="1"/>
  <c r="BM416" i="1"/>
  <c r="BM413" i="1"/>
  <c r="BM435" i="1"/>
  <c r="BM433" i="1"/>
  <c r="BM431" i="1"/>
  <c r="AM423" i="1"/>
  <c r="BG422" i="1"/>
  <c r="AJ423" i="1"/>
  <c r="AJ415" i="1"/>
  <c r="BF412" i="1"/>
  <c r="BF415" i="1"/>
  <c r="AZ415" i="1"/>
  <c r="AB10" i="9"/>
  <c r="U28" i="10"/>
  <c r="Q28" i="10"/>
  <c r="I28" i="10"/>
  <c r="E28" i="10"/>
  <c r="W28" i="10"/>
  <c r="S28" i="10"/>
  <c r="O28" i="10"/>
  <c r="K28" i="10"/>
  <c r="G28" i="10"/>
  <c r="Y72" i="8"/>
  <c r="Y74" i="8"/>
  <c r="Y77" i="8"/>
  <c r="Y82" i="8"/>
  <c r="Y84" i="8"/>
  <c r="Y76" i="8"/>
  <c r="Y85" i="8"/>
  <c r="Y86" i="8"/>
  <c r="Y94" i="8"/>
  <c r="Y88" i="8"/>
  <c r="Y81" i="8"/>
  <c r="Y78" i="8"/>
  <c r="Y93" i="8"/>
  <c r="Y80" i="8"/>
  <c r="Y92" i="8"/>
  <c r="Y73" i="8"/>
  <c r="Y89" i="8"/>
  <c r="Y71" i="8"/>
  <c r="Y90" i="8"/>
  <c r="AB26" i="8"/>
  <c r="B26" i="10"/>
  <c r="AB10" i="8"/>
  <c r="B31" i="8"/>
  <c r="B74" i="8"/>
  <c r="AB24" i="8"/>
  <c r="D24" i="10"/>
  <c r="W21" i="10"/>
  <c r="L20" i="10"/>
  <c r="Y15" i="10"/>
  <c r="Y79" i="8"/>
  <c r="Q15" i="10"/>
  <c r="G13" i="10"/>
  <c r="C13" i="10"/>
  <c r="AG11" i="10"/>
  <c r="AC13" i="8"/>
  <c r="Q31" i="8"/>
  <c r="Q79" i="8"/>
  <c r="O9" i="10"/>
  <c r="AS7" i="10"/>
  <c r="O31" i="8"/>
  <c r="O86" i="8"/>
  <c r="AC9" i="8"/>
  <c r="C9" i="10"/>
  <c r="AG7" i="10"/>
  <c r="C31" i="8"/>
  <c r="C89" i="8"/>
  <c r="T8" i="10"/>
  <c r="T31" i="8"/>
  <c r="T88" i="8"/>
  <c r="L31" i="8"/>
  <c r="L80" i="8"/>
  <c r="U73" i="8"/>
  <c r="B10" i="10"/>
  <c r="AF8" i="10"/>
  <c r="H31" i="8"/>
  <c r="H89" i="8"/>
  <c r="AB18" i="8"/>
  <c r="AH392" i="1"/>
  <c r="BF389" i="1"/>
  <c r="AB22" i="8"/>
  <c r="AB14" i="8"/>
  <c r="Y91" i="8"/>
  <c r="G25" i="10"/>
  <c r="L24" i="10"/>
  <c r="Y87" i="8"/>
  <c r="Q23" i="10"/>
  <c r="R22" i="10"/>
  <c r="S21" i="10"/>
  <c r="G21" i="10"/>
  <c r="H20" i="10"/>
  <c r="AC19" i="8"/>
  <c r="K17" i="10"/>
  <c r="C17" i="10"/>
  <c r="AC17" i="8"/>
  <c r="P16" i="10"/>
  <c r="D16" i="10"/>
  <c r="P12" i="10"/>
  <c r="AT10" i="10"/>
  <c r="L12" i="10"/>
  <c r="AP10" i="10"/>
  <c r="AB12" i="8"/>
  <c r="D12" i="10"/>
  <c r="Y11" i="10"/>
  <c r="BC9" i="10"/>
  <c r="Y75" i="8"/>
  <c r="M11" i="10"/>
  <c r="AQ9" i="10"/>
  <c r="M31" i="8"/>
  <c r="M91" i="8"/>
  <c r="K31" i="8"/>
  <c r="K81" i="8"/>
  <c r="K9" i="10"/>
  <c r="AO7" i="10"/>
  <c r="G9" i="10"/>
  <c r="AK7" i="10"/>
  <c r="G31" i="8"/>
  <c r="G73" i="8"/>
  <c r="P31" i="8"/>
  <c r="P72" i="8"/>
  <c r="D8" i="10"/>
  <c r="AB8" i="8"/>
  <c r="D31" i="8"/>
  <c r="D84" i="8"/>
  <c r="U82" i="8"/>
  <c r="X31" i="8"/>
  <c r="X88" i="8"/>
  <c r="AA31" i="8"/>
  <c r="AA86" i="8"/>
  <c r="AB16" i="8"/>
  <c r="Q11" i="10"/>
  <c r="AU9" i="10"/>
  <c r="K25" i="10"/>
  <c r="I23" i="10"/>
  <c r="AC23" i="8"/>
  <c r="AA21" i="10"/>
  <c r="AC21" i="8"/>
  <c r="C21" i="10"/>
  <c r="D20" i="10"/>
  <c r="AB20" i="8"/>
  <c r="Y19" i="10"/>
  <c r="Y83" i="8"/>
  <c r="N18" i="10"/>
  <c r="W17" i="10"/>
  <c r="G17" i="10"/>
  <c r="L16" i="10"/>
  <c r="AC15" i="8"/>
  <c r="E15" i="10"/>
  <c r="AA13" i="10"/>
  <c r="BE11" i="10"/>
  <c r="W13" i="10"/>
  <c r="BA11" i="10"/>
  <c r="I11" i="10"/>
  <c r="AM9" i="10"/>
  <c r="I31" i="8"/>
  <c r="AC11" i="8"/>
  <c r="E11" i="10"/>
  <c r="AI9" i="10"/>
  <c r="E31" i="8"/>
  <c r="E91" i="8"/>
  <c r="Z10" i="10"/>
  <c r="BD8" i="10"/>
  <c r="Z31" i="8"/>
  <c r="Z74" i="8"/>
  <c r="V10" i="10"/>
  <c r="AZ8" i="10"/>
  <c r="V31" i="8"/>
  <c r="V74" i="8"/>
  <c r="R10" i="10"/>
  <c r="R31" i="8"/>
  <c r="R74" i="8"/>
  <c r="N31" i="8"/>
  <c r="N78" i="8"/>
  <c r="J10" i="10"/>
  <c r="AN8" i="10"/>
  <c r="J31" i="8"/>
  <c r="F10" i="10"/>
  <c r="AJ8" i="10"/>
  <c r="F31" i="8"/>
  <c r="F90" i="8"/>
  <c r="S9" i="10"/>
  <c r="AW7" i="10"/>
  <c r="S31" i="8"/>
  <c r="AB405" i="1"/>
  <c r="CJ388" i="1"/>
  <c r="O85" i="8"/>
  <c r="U89" i="8"/>
  <c r="J82" i="8"/>
  <c r="R82" i="8"/>
  <c r="W31" i="8"/>
  <c r="B22" i="10"/>
  <c r="BF381" i="1"/>
  <c r="AC27" i="8"/>
  <c r="N10" i="10"/>
  <c r="AR8" i="10"/>
  <c r="S13" i="10"/>
  <c r="AW11" i="10"/>
  <c r="AC25" i="8"/>
  <c r="AY392" i="1"/>
  <c r="BG383" i="1"/>
  <c r="AI384" i="1"/>
  <c r="BG381" i="1"/>
  <c r="AG384" i="1"/>
  <c r="BE384" i="1"/>
  <c r="BM387" i="1"/>
  <c r="BM385" i="1"/>
  <c r="BM390" i="1"/>
  <c r="BM400" i="1"/>
  <c r="BM398" i="1"/>
  <c r="BM382" i="1"/>
  <c r="BM391" i="1"/>
  <c r="BM393" i="1"/>
  <c r="BM399" i="1"/>
  <c r="BM404" i="1"/>
  <c r="BM388" i="1"/>
  <c r="BM394" i="1"/>
  <c r="BM403" i="1"/>
  <c r="BM397" i="1"/>
  <c r="BM389" i="1"/>
  <c r="BM402" i="1"/>
  <c r="BQ385" i="1"/>
  <c r="BQ393" i="1"/>
  <c r="BQ396" i="1"/>
  <c r="BQ398" i="1"/>
  <c r="BQ386" i="1"/>
  <c r="BQ399" i="1"/>
  <c r="BQ384" i="1"/>
  <c r="BQ389" i="1"/>
  <c r="BQ394" i="1"/>
  <c r="BQ404" i="1"/>
  <c r="BQ402" i="1"/>
  <c r="BQ388" i="1"/>
  <c r="BQ382" i="1"/>
  <c r="BQ387" i="1"/>
  <c r="BQ383" i="1"/>
  <c r="BQ403" i="1"/>
  <c r="BQ400" i="1"/>
  <c r="BU385" i="1"/>
  <c r="BU387" i="1"/>
  <c r="BU397" i="1"/>
  <c r="BU388" i="1"/>
  <c r="BU400" i="1"/>
  <c r="BU398" i="1"/>
  <c r="BU389" i="1"/>
  <c r="BU393" i="1"/>
  <c r="BU401" i="1"/>
  <c r="BU399" i="1"/>
  <c r="BU386" i="1"/>
  <c r="BU394" i="1"/>
  <c r="BU384" i="1"/>
  <c r="BU396" i="1"/>
  <c r="BU391" i="1"/>
  <c r="BU404" i="1"/>
  <c r="BY387" i="1"/>
  <c r="BY394" i="1"/>
  <c r="BY399" i="1"/>
  <c r="BY404" i="1"/>
  <c r="BY400" i="1"/>
  <c r="BY382" i="1"/>
  <c r="BY384" i="1"/>
  <c r="BY395" i="1"/>
  <c r="BY385" i="1"/>
  <c r="BY391" i="1"/>
  <c r="BY386" i="1"/>
  <c r="BY388" i="1"/>
  <c r="BY398" i="1"/>
  <c r="BY381" i="1"/>
  <c r="BY401" i="1"/>
  <c r="BY389" i="1"/>
  <c r="CF387" i="1"/>
  <c r="CF399" i="1"/>
  <c r="CF398" i="1"/>
  <c r="CF383" i="1"/>
  <c r="CF389" i="1"/>
  <c r="CF392" i="1"/>
  <c r="CF400" i="1"/>
  <c r="CF382" i="1"/>
  <c r="CF404" i="1"/>
  <c r="CF397" i="1"/>
  <c r="CF388" i="1"/>
  <c r="CF385" i="1"/>
  <c r="CF384" i="1"/>
  <c r="CF394" i="1"/>
  <c r="CF391" i="1"/>
  <c r="CF396" i="1"/>
  <c r="CF402" i="1"/>
  <c r="CF393" i="1"/>
  <c r="BG390" i="1"/>
  <c r="AL392" i="1"/>
  <c r="BF390" i="1"/>
  <c r="AW384" i="1"/>
  <c r="BF382" i="1"/>
  <c r="AH384" i="1"/>
  <c r="AX384" i="1"/>
  <c r="AB27" i="8"/>
  <c r="B27" i="10"/>
  <c r="B19" i="10"/>
  <c r="B11" i="10"/>
  <c r="AF9" i="10"/>
  <c r="Z27" i="10"/>
  <c r="V27" i="10"/>
  <c r="R27" i="10"/>
  <c r="J27" i="10"/>
  <c r="D27" i="10"/>
  <c r="F27" i="10"/>
  <c r="H27" i="10"/>
  <c r="P27" i="10"/>
  <c r="T27" i="10"/>
  <c r="X27" i="10"/>
  <c r="AB27" i="10"/>
  <c r="W26" i="10"/>
  <c r="S26" i="10"/>
  <c r="T25" i="10"/>
  <c r="M24" i="10"/>
  <c r="AA22" i="10"/>
  <c r="X21" i="10"/>
  <c r="Q20" i="10"/>
  <c r="C20" i="10"/>
  <c r="G20" i="10"/>
  <c r="K20" i="10"/>
  <c r="O20" i="10"/>
  <c r="S20" i="10"/>
  <c r="W20" i="10"/>
  <c r="AA20" i="10"/>
  <c r="AC20" i="10"/>
  <c r="F19" i="10"/>
  <c r="G18" i="10"/>
  <c r="H17" i="10"/>
  <c r="D17" i="10"/>
  <c r="Y16" i="10"/>
  <c r="Q16" i="10"/>
  <c r="I16" i="10"/>
  <c r="E16" i="10"/>
  <c r="C16" i="10"/>
  <c r="G16" i="10"/>
  <c r="K16" i="10"/>
  <c r="O16" i="10"/>
  <c r="S16" i="10"/>
  <c r="W16" i="10"/>
  <c r="AA16" i="10"/>
  <c r="AC16" i="10"/>
  <c r="R15" i="10"/>
  <c r="N15" i="10"/>
  <c r="J15" i="10"/>
  <c r="AA14" i="10"/>
  <c r="S14" i="10"/>
  <c r="S8" i="10"/>
  <c r="S10" i="10"/>
  <c r="S11" i="10"/>
  <c r="S12" i="10"/>
  <c r="S15" i="10"/>
  <c r="S19" i="10"/>
  <c r="S24" i="10"/>
  <c r="S27" i="10"/>
  <c r="S31" i="10"/>
  <c r="K14" i="10"/>
  <c r="G14" i="10"/>
  <c r="C14" i="10"/>
  <c r="T13" i="10"/>
  <c r="AX11" i="10"/>
  <c r="P13" i="10"/>
  <c r="AT11" i="10"/>
  <c r="L13" i="10"/>
  <c r="AP11" i="10"/>
  <c r="D13" i="10"/>
  <c r="Y12" i="10"/>
  <c r="BC10" i="10"/>
  <c r="U12" i="10"/>
  <c r="AY10" i="10"/>
  <c r="I12" i="10"/>
  <c r="AM10" i="10"/>
  <c r="E12" i="10"/>
  <c r="AI10" i="10"/>
  <c r="Z11" i="10"/>
  <c r="R11" i="10"/>
  <c r="AV9" i="10"/>
  <c r="N11" i="10"/>
  <c r="AR9" i="10"/>
  <c r="J11" i="10"/>
  <c r="AN9" i="10"/>
  <c r="AA10" i="10"/>
  <c r="W10" i="10"/>
  <c r="BA8" i="10"/>
  <c r="AW8" i="10"/>
  <c r="O10" i="10"/>
  <c r="K10" i="10"/>
  <c r="AO8" i="10"/>
  <c r="G10" i="10"/>
  <c r="AK8" i="10"/>
  <c r="C10" i="10"/>
  <c r="AG8" i="10"/>
  <c r="X9" i="10"/>
  <c r="T9" i="10"/>
  <c r="AX7" i="10"/>
  <c r="P9" i="10"/>
  <c r="AT7" i="10"/>
  <c r="L9" i="10"/>
  <c r="H9" i="10"/>
  <c r="AL7" i="10"/>
  <c r="D9" i="10"/>
  <c r="AH7" i="10"/>
  <c r="Y8" i="10"/>
  <c r="U8" i="10"/>
  <c r="Q8" i="10"/>
  <c r="Q10" i="10"/>
  <c r="Q13" i="10"/>
  <c r="Q14" i="10"/>
  <c r="Q17" i="10"/>
  <c r="Q18" i="10"/>
  <c r="Q21" i="10"/>
  <c r="Q22" i="10"/>
  <c r="Q25" i="10"/>
  <c r="Q26" i="10"/>
  <c r="Q31" i="10"/>
  <c r="Q82" i="10"/>
  <c r="I8" i="10"/>
  <c r="E8" i="10"/>
  <c r="CJ354" i="1"/>
  <c r="CJ364" i="1"/>
  <c r="CJ352" i="1"/>
  <c r="CJ370" i="1"/>
  <c r="CJ356" i="1"/>
  <c r="CJ368" i="1"/>
  <c r="CJ365" i="1"/>
  <c r="CJ357" i="1"/>
  <c r="CJ369" i="1"/>
  <c r="CJ372" i="1"/>
  <c r="CJ373" i="1"/>
  <c r="CJ350" i="1"/>
  <c r="CJ360" i="1"/>
  <c r="CJ362" i="1"/>
  <c r="CK354" i="1"/>
  <c r="CK356" i="1"/>
  <c r="CK360" i="1"/>
  <c r="CK370" i="1"/>
  <c r="CK352" i="1"/>
  <c r="CK359" i="1"/>
  <c r="CK373" i="1"/>
  <c r="CK365" i="1"/>
  <c r="CK355" i="1"/>
  <c r="CK367" i="1"/>
  <c r="CK351" i="1"/>
  <c r="CK368" i="1"/>
  <c r="CK364" i="1"/>
  <c r="AK361" i="1"/>
  <c r="BF358" i="1"/>
  <c r="AB14" i="5"/>
  <c r="CB372" i="1"/>
  <c r="CB368" i="1"/>
  <c r="CB364" i="1"/>
  <c r="CB360" i="1"/>
  <c r="CB356" i="1"/>
  <c r="CB352" i="1"/>
  <c r="BL371" i="1"/>
  <c r="BL367" i="1"/>
  <c r="BL363" i="1"/>
  <c r="BL359" i="1"/>
  <c r="BL355" i="1"/>
  <c r="BL351" i="1"/>
  <c r="CE362" i="1"/>
  <c r="BO362" i="1"/>
  <c r="BV373" i="1"/>
  <c r="BV369" i="1"/>
  <c r="BV365" i="1"/>
  <c r="BV361" i="1"/>
  <c r="BV357" i="1"/>
  <c r="BV353" i="1"/>
  <c r="BV350" i="1"/>
  <c r="BY366" i="1"/>
  <c r="BY373" i="1"/>
  <c r="BY368" i="1"/>
  <c r="BY362" i="1"/>
  <c r="BY350" i="1"/>
  <c r="BY356" i="1"/>
  <c r="BY353" i="1"/>
  <c r="AT353" i="1"/>
  <c r="AF361" i="1"/>
  <c r="BO372" i="1"/>
  <c r="CE357" i="1"/>
  <c r="CE371" i="1"/>
  <c r="BO358" i="1"/>
  <c r="CE358" i="1"/>
  <c r="BO363" i="1"/>
  <c r="CE363" i="1"/>
  <c r="BO364" i="1"/>
  <c r="CE364" i="1"/>
  <c r="BG360" i="1"/>
  <c r="BO365" i="1"/>
  <c r="CE365" i="1"/>
  <c r="CB371" i="1"/>
  <c r="CB367" i="1"/>
  <c r="CB363" i="1"/>
  <c r="CB359" i="1"/>
  <c r="CB355" i="1"/>
  <c r="CB351" i="1"/>
  <c r="BL370" i="1"/>
  <c r="BL366" i="1"/>
  <c r="BL362" i="1"/>
  <c r="BL358" i="1"/>
  <c r="BL354" i="1"/>
  <c r="BL350" i="1"/>
  <c r="CE361" i="1"/>
  <c r="CE356" i="1"/>
  <c r="BO373" i="1"/>
  <c r="BO356" i="1"/>
  <c r="BV372" i="1"/>
  <c r="BV368" i="1"/>
  <c r="BV364" i="1"/>
  <c r="BV360" i="1"/>
  <c r="BV356" i="1"/>
  <c r="BY367" i="1"/>
  <c r="BY372" i="1"/>
  <c r="BY364" i="1"/>
  <c r="BY354" i="1"/>
  <c r="BY355" i="1"/>
  <c r="BO357" i="1"/>
  <c r="BO360" i="1"/>
  <c r="CE360" i="1"/>
  <c r="BO367" i="1"/>
  <c r="CE367" i="1"/>
  <c r="BO350" i="1"/>
  <c r="BO368" i="1"/>
  <c r="CE350" i="1"/>
  <c r="CE368" i="1"/>
  <c r="BO351" i="1"/>
  <c r="BO369" i="1"/>
  <c r="CE351" i="1"/>
  <c r="CE369" i="1"/>
  <c r="CB370" i="1"/>
  <c r="CB366" i="1"/>
  <c r="CB362" i="1"/>
  <c r="CB358" i="1"/>
  <c r="CB354" i="1"/>
  <c r="BL373" i="1"/>
  <c r="BL369" i="1"/>
  <c r="BL365" i="1"/>
  <c r="BL361" i="1"/>
  <c r="BL357" i="1"/>
  <c r="CE359" i="1"/>
  <c r="CE352" i="1"/>
  <c r="BO359" i="1"/>
  <c r="BO352" i="1"/>
  <c r="BV371" i="1"/>
  <c r="BV367" i="1"/>
  <c r="BV363" i="1"/>
  <c r="BV359" i="1"/>
  <c r="BV355" i="1"/>
  <c r="BY363" i="1"/>
  <c r="BY371" i="1"/>
  <c r="BY361" i="1"/>
  <c r="BY369" i="1"/>
  <c r="BY351" i="1"/>
  <c r="CJ324" i="1"/>
  <c r="CJ328" i="1"/>
  <c r="CJ331" i="1"/>
  <c r="CJ323" i="1"/>
  <c r="CJ335" i="1"/>
  <c r="CJ337" i="1"/>
  <c r="CK326" i="1"/>
  <c r="CK338" i="1"/>
  <c r="CK323" i="1"/>
  <c r="CK319" i="1"/>
  <c r="CK327" i="1"/>
  <c r="CK339" i="1"/>
  <c r="CH338" i="1"/>
  <c r="CH328" i="1"/>
  <c r="CH323" i="1"/>
  <c r="CH326" i="1"/>
  <c r="CH335" i="1"/>
  <c r="CD325" i="1"/>
  <c r="CD320" i="1"/>
  <c r="CD333" i="1"/>
  <c r="CD334" i="1"/>
  <c r="CD324" i="1"/>
  <c r="BZ323" i="1"/>
  <c r="BZ334" i="1"/>
  <c r="BZ326" i="1"/>
  <c r="BZ335" i="1"/>
  <c r="BV321" i="1"/>
  <c r="BV320" i="1"/>
  <c r="BV337" i="1"/>
  <c r="BV332" i="1"/>
  <c r="BV324" i="1"/>
  <c r="BR327" i="1"/>
  <c r="BR334" i="1"/>
  <c r="BR319" i="1"/>
  <c r="BR321" i="1"/>
  <c r="BN336" i="1"/>
  <c r="BN328" i="1"/>
  <c r="BN323" i="1"/>
  <c r="BN340" i="1"/>
  <c r="BN319" i="1"/>
  <c r="BJ334" i="1"/>
  <c r="BJ341" i="1"/>
  <c r="BJ325" i="1"/>
  <c r="BJ332" i="1"/>
  <c r="BJ320" i="1"/>
  <c r="BJ343" i="1"/>
  <c r="AJ330" i="1"/>
  <c r="BJ327" i="1"/>
  <c r="CH332" i="1"/>
  <c r="CH322" i="1"/>
  <c r="CD329" i="1"/>
  <c r="BZ331" i="1"/>
  <c r="BZ322" i="1"/>
  <c r="BV333" i="1"/>
  <c r="BR331" i="1"/>
  <c r="BR322" i="1"/>
  <c r="BN329" i="1"/>
  <c r="AS322" i="1"/>
  <c r="CK340" i="1"/>
  <c r="E17" i="11"/>
  <c r="CK335" i="1"/>
  <c r="CK334" i="1"/>
  <c r="CH331" i="1"/>
  <c r="CH320" i="1"/>
  <c r="CH337" i="1"/>
  <c r="CH341" i="1"/>
  <c r="CH325" i="1"/>
  <c r="CD335" i="1"/>
  <c r="CD342" i="1"/>
  <c r="CD327" i="1"/>
  <c r="CD339" i="1"/>
  <c r="BZ336" i="1"/>
  <c r="BZ328" i="1"/>
  <c r="BZ319" i="1"/>
  <c r="BZ340" i="1"/>
  <c r="BZ321" i="1"/>
  <c r="BV339" i="1"/>
  <c r="BV342" i="1"/>
  <c r="BV325" i="1"/>
  <c r="BV319" i="1"/>
  <c r="BR336" i="1"/>
  <c r="BR328" i="1"/>
  <c r="BR329" i="1"/>
  <c r="BR326" i="1"/>
  <c r="BR335" i="1"/>
  <c r="BN331" i="1"/>
  <c r="BN320" i="1"/>
  <c r="BN335" i="1"/>
  <c r="BN332" i="1"/>
  <c r="BN324" i="1"/>
  <c r="BJ330" i="1"/>
  <c r="BJ337" i="1"/>
  <c r="BJ321" i="1"/>
  <c r="BJ328" i="1"/>
  <c r="BF328" i="1"/>
  <c r="BJ339" i="1"/>
  <c r="BJ323" i="1"/>
  <c r="CH321" i="1"/>
  <c r="CD341" i="1"/>
  <c r="CD330" i="1"/>
  <c r="BZ341" i="1"/>
  <c r="BV338" i="1"/>
  <c r="BV330" i="1"/>
  <c r="BR341" i="1"/>
  <c r="BN338" i="1"/>
  <c r="BN330" i="1"/>
  <c r="CK331" i="1"/>
  <c r="CK332" i="1"/>
  <c r="CK341" i="1"/>
  <c r="CK342" i="1"/>
  <c r="CH339" i="1"/>
  <c r="CH342" i="1"/>
  <c r="CH334" i="1"/>
  <c r="CH324" i="1"/>
  <c r="CD321" i="1"/>
  <c r="CD336" i="1"/>
  <c r="CD326" i="1"/>
  <c r="CD331" i="1"/>
  <c r="BZ327" i="1"/>
  <c r="BZ320" i="1"/>
  <c r="BZ337" i="1"/>
  <c r="BZ332" i="1"/>
  <c r="BZ324" i="1"/>
  <c r="BV331" i="1"/>
  <c r="BV334" i="1"/>
  <c r="BV326" i="1"/>
  <c r="BV335" i="1"/>
  <c r="BR323" i="1"/>
  <c r="BR320" i="1"/>
  <c r="BR337" i="1"/>
  <c r="BR340" i="1"/>
  <c r="BR325" i="1"/>
  <c r="BN337" i="1"/>
  <c r="BN342" i="1"/>
  <c r="BN327" i="1"/>
  <c r="BN341" i="1"/>
  <c r="BJ342" i="1"/>
  <c r="BJ326" i="1"/>
  <c r="BJ333" i="1"/>
  <c r="BJ340" i="1"/>
  <c r="BJ324" i="1"/>
  <c r="CK330" i="1"/>
  <c r="BJ335" i="1"/>
  <c r="CD332" i="1"/>
  <c r="BV329" i="1"/>
  <c r="BN325" i="1"/>
  <c r="BX289" i="1"/>
  <c r="BX294" i="1"/>
  <c r="BX293" i="1"/>
  <c r="BX300" i="1"/>
  <c r="BX304" i="1"/>
  <c r="BX309" i="1"/>
  <c r="BX296" i="1"/>
  <c r="BX295" i="1"/>
  <c r="BX301" i="1"/>
  <c r="BX305" i="1"/>
  <c r="BX307" i="1"/>
  <c r="BX290" i="1"/>
  <c r="BX298" i="1"/>
  <c r="BX297" i="1"/>
  <c r="BX302" i="1"/>
  <c r="BX306" i="1"/>
  <c r="BX310" i="1"/>
  <c r="BG296" i="1"/>
  <c r="AQ291" i="1"/>
  <c r="AF291" i="1"/>
  <c r="BF290" i="1"/>
  <c r="AB10" i="5"/>
  <c r="AC9" i="5"/>
  <c r="BX311" i="1"/>
  <c r="BX291" i="1"/>
  <c r="BJ288" i="1"/>
  <c r="BJ291" i="1"/>
  <c r="BJ295" i="1"/>
  <c r="BJ299" i="1"/>
  <c r="BJ303" i="1"/>
  <c r="BJ307" i="1"/>
  <c r="BJ311" i="1"/>
  <c r="BJ289" i="1"/>
  <c r="BJ292" i="1"/>
  <c r="BJ296" i="1"/>
  <c r="BJ300" i="1"/>
  <c r="BJ304" i="1"/>
  <c r="BJ308" i="1"/>
  <c r="BJ290" i="1"/>
  <c r="BJ293" i="1"/>
  <c r="BJ297" i="1"/>
  <c r="BJ301" i="1"/>
  <c r="BJ305" i="1"/>
  <c r="BJ309" i="1"/>
  <c r="CD288" i="1"/>
  <c r="CD291" i="1"/>
  <c r="CD295" i="1"/>
  <c r="CD299" i="1"/>
  <c r="CD303" i="1"/>
  <c r="CD307" i="1"/>
  <c r="CD311" i="1"/>
  <c r="CD289" i="1"/>
  <c r="CD292" i="1"/>
  <c r="CD296" i="1"/>
  <c r="CD300" i="1"/>
  <c r="CD304" i="1"/>
  <c r="CD308" i="1"/>
  <c r="CD290" i="1"/>
  <c r="CD293" i="1"/>
  <c r="CD297" i="1"/>
  <c r="CD301" i="1"/>
  <c r="CD305" i="1"/>
  <c r="CD309" i="1"/>
  <c r="CA294" i="1"/>
  <c r="CA298" i="1"/>
  <c r="CA302" i="1"/>
  <c r="CA305" i="1"/>
  <c r="CA310" i="1"/>
  <c r="CA288" i="1"/>
  <c r="CA291" i="1"/>
  <c r="CA295" i="1"/>
  <c r="CA299" i="1"/>
  <c r="CA303" i="1"/>
  <c r="CA307" i="1"/>
  <c r="CA311" i="1"/>
  <c r="CA289" i="1"/>
  <c r="CA292" i="1"/>
  <c r="CA296" i="1"/>
  <c r="CA300" i="1"/>
  <c r="CA304" i="1"/>
  <c r="CA308" i="1"/>
  <c r="BC291" i="1"/>
  <c r="AM291" i="1"/>
  <c r="AR299" i="1"/>
  <c r="AJ291" i="1"/>
  <c r="AH299" i="1"/>
  <c r="BF298" i="1"/>
  <c r="BF299" i="1"/>
  <c r="CK293" i="1"/>
  <c r="AC312" i="1"/>
  <c r="BG290" i="1"/>
  <c r="AI291" i="1"/>
  <c r="BX303" i="1"/>
  <c r="BX288" i="1"/>
  <c r="BU291" i="1"/>
  <c r="BU307" i="1"/>
  <c r="BU298" i="1"/>
  <c r="BU302" i="1"/>
  <c r="BU290" i="1"/>
  <c r="BU311" i="1"/>
  <c r="BU306" i="1"/>
  <c r="BU297" i="1"/>
  <c r="BU304" i="1"/>
  <c r="BU295" i="1"/>
  <c r="BU293" i="1"/>
  <c r="BU303" i="1"/>
  <c r="BU305" i="1"/>
  <c r="BU289" i="1"/>
  <c r="BU301" i="1"/>
  <c r="BN289" i="1"/>
  <c r="BN292" i="1"/>
  <c r="BN296" i="1"/>
  <c r="BN300" i="1"/>
  <c r="BN304" i="1"/>
  <c r="BN308" i="1"/>
  <c r="BN290" i="1"/>
  <c r="BN293" i="1"/>
  <c r="BN297" i="1"/>
  <c r="BN301" i="1"/>
  <c r="BN305" i="1"/>
  <c r="BN309" i="1"/>
  <c r="BN294" i="1"/>
  <c r="BN298" i="1"/>
  <c r="BN302" i="1"/>
  <c r="BN306" i="1"/>
  <c r="BN310" i="1"/>
  <c r="BK289" i="1"/>
  <c r="BK293" i="1"/>
  <c r="BK297" i="1"/>
  <c r="BK301" i="1"/>
  <c r="BK306" i="1"/>
  <c r="BK309" i="1"/>
  <c r="BK290" i="1"/>
  <c r="BK294" i="1"/>
  <c r="BK298" i="1"/>
  <c r="BK302" i="1"/>
  <c r="BK305" i="1"/>
  <c r="BK310" i="1"/>
  <c r="BK291" i="1"/>
  <c r="BK295" i="1"/>
  <c r="BK299" i="1"/>
  <c r="BK303" i="1"/>
  <c r="BK307" i="1"/>
  <c r="BK311" i="1"/>
  <c r="CK304" i="1"/>
  <c r="CK300" i="1"/>
  <c r="AB312" i="1"/>
  <c r="CJ304" i="1"/>
  <c r="BG289" i="1"/>
  <c r="BG291" i="1"/>
  <c r="AL291" i="1"/>
  <c r="BA299" i="1"/>
  <c r="BE291" i="1"/>
  <c r="BG297" i="1"/>
  <c r="AW299" i="1"/>
  <c r="AG291" i="1"/>
  <c r="AS268" i="1"/>
  <c r="BG267" i="1"/>
  <c r="AK260" i="1"/>
  <c r="BG257" i="1"/>
  <c r="BF258" i="1"/>
  <c r="AJ260" i="1"/>
  <c r="BO265" i="1"/>
  <c r="BO277" i="1"/>
  <c r="BO274" i="1"/>
  <c r="BO279" i="1"/>
  <c r="BO268" i="1"/>
  <c r="BO261" i="1"/>
  <c r="BO258" i="1"/>
  <c r="BO278" i="1"/>
  <c r="BO263" i="1"/>
  <c r="BO275" i="1"/>
  <c r="BO276" i="1"/>
  <c r="BO262" i="1"/>
  <c r="BO273" i="1"/>
  <c r="BO267" i="1"/>
  <c r="BO260" i="1"/>
  <c r="BO280" i="1"/>
  <c r="BK262" i="1"/>
  <c r="BK272" i="1"/>
  <c r="BK275" i="1"/>
  <c r="BK264" i="1"/>
  <c r="BK271" i="1"/>
  <c r="BK280" i="1"/>
  <c r="BK257" i="1"/>
  <c r="BK266" i="1"/>
  <c r="BK259" i="1"/>
  <c r="BK278" i="1"/>
  <c r="BK268" i="1"/>
  <c r="BK261" i="1"/>
  <c r="BK269" i="1"/>
  <c r="BK265" i="1"/>
  <c r="BK270" i="1"/>
  <c r="BK263" i="1"/>
  <c r="BK274" i="1"/>
  <c r="BK273" i="1"/>
  <c r="BO271" i="1"/>
  <c r="AC281" i="1"/>
  <c r="CK278" i="1"/>
  <c r="BF257" i="1"/>
  <c r="AN260" i="1"/>
  <c r="CG260" i="1"/>
  <c r="CG268" i="1"/>
  <c r="CG272" i="1"/>
  <c r="CG259" i="1"/>
  <c r="CG265" i="1"/>
  <c r="CG277" i="1"/>
  <c r="CG262" i="1"/>
  <c r="CG269" i="1"/>
  <c r="CG273" i="1"/>
  <c r="CG263" i="1"/>
  <c r="CG278" i="1"/>
  <c r="CG264" i="1"/>
  <c r="CG270" i="1"/>
  <c r="CG274" i="1"/>
  <c r="CG267" i="1"/>
  <c r="CG275" i="1"/>
  <c r="CG279" i="1"/>
  <c r="CC259" i="1"/>
  <c r="CC267" i="1"/>
  <c r="CC272" i="1"/>
  <c r="CC268" i="1"/>
  <c r="CC262" i="1"/>
  <c r="CC278" i="1"/>
  <c r="CC261" i="1"/>
  <c r="CC269" i="1"/>
  <c r="CC273" i="1"/>
  <c r="CC258" i="1"/>
  <c r="CC275" i="1"/>
  <c r="CC279" i="1"/>
  <c r="CC263" i="1"/>
  <c r="CC270" i="1"/>
  <c r="CC274" i="1"/>
  <c r="CC266" i="1"/>
  <c r="CC276" i="1"/>
  <c r="CC280" i="1"/>
  <c r="BY268" i="1"/>
  <c r="BY272" i="1"/>
  <c r="BY267" i="1"/>
  <c r="BY261" i="1"/>
  <c r="BY278" i="1"/>
  <c r="BY262" i="1"/>
  <c r="BY269" i="1"/>
  <c r="BY273" i="1"/>
  <c r="BY257" i="1"/>
  <c r="BY275" i="1"/>
  <c r="BY279" i="1"/>
  <c r="BY258" i="1"/>
  <c r="BY264" i="1"/>
  <c r="BY270" i="1"/>
  <c r="BY274" i="1"/>
  <c r="BY265" i="1"/>
  <c r="BY276" i="1"/>
  <c r="BY280" i="1"/>
  <c r="BU261" i="1"/>
  <c r="BU269" i="1"/>
  <c r="BU273" i="1"/>
  <c r="BU264" i="1"/>
  <c r="BU275" i="1"/>
  <c r="BU279" i="1"/>
  <c r="BU257" i="1"/>
  <c r="BU263" i="1"/>
  <c r="BU270" i="1"/>
  <c r="BU274" i="1"/>
  <c r="BU262" i="1"/>
  <c r="BU276" i="1"/>
  <c r="BU280" i="1"/>
  <c r="BU259" i="1"/>
  <c r="BU265" i="1"/>
  <c r="BU271" i="1"/>
  <c r="BU258" i="1"/>
  <c r="BU260" i="1"/>
  <c r="BU277" i="1"/>
  <c r="BR260" i="1"/>
  <c r="BR264" i="1"/>
  <c r="BR268" i="1"/>
  <c r="BR272" i="1"/>
  <c r="BR276" i="1"/>
  <c r="BR280" i="1"/>
  <c r="BR257" i="1"/>
  <c r="BR261" i="1"/>
  <c r="BR265" i="1"/>
  <c r="BR269" i="1"/>
  <c r="BR273" i="1"/>
  <c r="BR277" i="1"/>
  <c r="BR258" i="1"/>
  <c r="BR262" i="1"/>
  <c r="BR266" i="1"/>
  <c r="BR270" i="1"/>
  <c r="BR274" i="1"/>
  <c r="BR278" i="1"/>
  <c r="AI268" i="1"/>
  <c r="BO270" i="1"/>
  <c r="BK267" i="1"/>
  <c r="BO257" i="1"/>
  <c r="AF268" i="1"/>
  <c r="BF265" i="1"/>
  <c r="BF266" i="1"/>
  <c r="AX260" i="1"/>
  <c r="BG258" i="1"/>
  <c r="BG259" i="1"/>
  <c r="BO264" i="1"/>
  <c r="BK276" i="1"/>
  <c r="BK260" i="1"/>
  <c r="BO259" i="1"/>
  <c r="AB281" i="1"/>
  <c r="CJ272" i="1"/>
  <c r="BK277" i="1"/>
  <c r="BF259" i="1"/>
  <c r="AF260" i="1"/>
  <c r="CJ247" i="1"/>
  <c r="CJ231" i="1"/>
  <c r="CJ243" i="1"/>
  <c r="CJ237" i="1"/>
  <c r="D14" i="11"/>
  <c r="CJ227" i="1"/>
  <c r="CJ239" i="1"/>
  <c r="CJ229" i="1"/>
  <c r="CJ245" i="1"/>
  <c r="CJ244" i="1"/>
  <c r="CJ241" i="1"/>
  <c r="CJ236" i="1"/>
  <c r="CJ249" i="1"/>
  <c r="CJ248" i="1"/>
  <c r="CJ235" i="1"/>
  <c r="BR235" i="1"/>
  <c r="BR227" i="1"/>
  <c r="BR241" i="1"/>
  <c r="BR243" i="1"/>
  <c r="BR233" i="1"/>
  <c r="BR242" i="1"/>
  <c r="BR239" i="1"/>
  <c r="BR228" i="1"/>
  <c r="BR247" i="1"/>
  <c r="BR237" i="1"/>
  <c r="BR226" i="1"/>
  <c r="BR245" i="1"/>
  <c r="BR231" i="1"/>
  <c r="BR232" i="1"/>
  <c r="BR238" i="1"/>
  <c r="BR244" i="1"/>
  <c r="BR230" i="1"/>
  <c r="BR249" i="1"/>
  <c r="CJ246" i="1"/>
  <c r="CJ242" i="1"/>
  <c r="CJ238" i="1"/>
  <c r="BR229" i="1"/>
  <c r="CJ240" i="1"/>
  <c r="BF236" i="1"/>
  <c r="BM230" i="1"/>
  <c r="BM244" i="1"/>
  <c r="BM242" i="1"/>
  <c r="BM241" i="1"/>
  <c r="BM240" i="1"/>
  <c r="BM239" i="1"/>
  <c r="BM248" i="1"/>
  <c r="BM243" i="1"/>
  <c r="BM234" i="1"/>
  <c r="BM229" i="1"/>
  <c r="BM232" i="1"/>
  <c r="BM249" i="1"/>
  <c r="BM228" i="1"/>
  <c r="BM237" i="1"/>
  <c r="BM233" i="1"/>
  <c r="BM226" i="1"/>
  <c r="BM245" i="1"/>
  <c r="BP229" i="1"/>
  <c r="BP237" i="1"/>
  <c r="BP241" i="1"/>
  <c r="BP230" i="1"/>
  <c r="BP236" i="1"/>
  <c r="BP247" i="1"/>
  <c r="BP231" i="1"/>
  <c r="BP238" i="1"/>
  <c r="BP242" i="1"/>
  <c r="BP234" i="1"/>
  <c r="BP246" i="1"/>
  <c r="BP244" i="1"/>
  <c r="BP233" i="1"/>
  <c r="BP239" i="1"/>
  <c r="BP243" i="1"/>
  <c r="BP228" i="1"/>
  <c r="BP245" i="1"/>
  <c r="BP248" i="1"/>
  <c r="CC230" i="1"/>
  <c r="CC244" i="1"/>
  <c r="CC242" i="1"/>
  <c r="CC246" i="1"/>
  <c r="CC239" i="1"/>
  <c r="CC248" i="1"/>
  <c r="CC243" i="1"/>
  <c r="CC234" i="1"/>
  <c r="CC227" i="1"/>
  <c r="CC240" i="1"/>
  <c r="CC249" i="1"/>
  <c r="CC228" i="1"/>
  <c r="CC237" i="1"/>
  <c r="CC233" i="1"/>
  <c r="CC226" i="1"/>
  <c r="CC241" i="1"/>
  <c r="CC232" i="1"/>
  <c r="CC245" i="1"/>
  <c r="CF227" i="1"/>
  <c r="CF235" i="1"/>
  <c r="CF240" i="1"/>
  <c r="CF226" i="1"/>
  <c r="CF232" i="1"/>
  <c r="CF249" i="1"/>
  <c r="CF229" i="1"/>
  <c r="CF237" i="1"/>
  <c r="CF241" i="1"/>
  <c r="CF230" i="1"/>
  <c r="CF236" i="1"/>
  <c r="CF244" i="1"/>
  <c r="CF231" i="1"/>
  <c r="CF238" i="1"/>
  <c r="CF242" i="1"/>
  <c r="CF234" i="1"/>
  <c r="CF246" i="1"/>
  <c r="CF248" i="1"/>
  <c r="AJ229" i="1"/>
  <c r="BF226" i="1"/>
  <c r="BD237" i="1"/>
  <c r="AT237" i="1"/>
  <c r="CH235" i="1"/>
  <c r="CH231" i="1"/>
  <c r="CH243" i="1"/>
  <c r="CH233" i="1"/>
  <c r="CH240" i="1"/>
  <c r="CH239" i="1"/>
  <c r="CH242" i="1"/>
  <c r="CH246" i="1"/>
  <c r="CH228" i="1"/>
  <c r="CH247" i="1"/>
  <c r="CH237" i="1"/>
  <c r="CH226" i="1"/>
  <c r="CH245" i="1"/>
  <c r="CH227" i="1"/>
  <c r="CH241" i="1"/>
  <c r="CH232" i="1"/>
  <c r="CH238" i="1"/>
  <c r="CH244" i="1"/>
  <c r="CH230" i="1"/>
  <c r="CH249" i="1"/>
  <c r="AI229" i="1"/>
  <c r="BG226" i="1"/>
  <c r="CJ230" i="1"/>
  <c r="AC250" i="1"/>
  <c r="CK232" i="1"/>
  <c r="CH236" i="1"/>
  <c r="BR236" i="1"/>
  <c r="CJ233" i="1"/>
  <c r="CJ226" i="1"/>
  <c r="BJ235" i="1"/>
  <c r="BJ240" i="1"/>
  <c r="BJ241" i="1"/>
  <c r="BJ233" i="1"/>
  <c r="BJ242" i="1"/>
  <c r="BJ238" i="1"/>
  <c r="BJ228" i="1"/>
  <c r="BJ247" i="1"/>
  <c r="BJ237" i="1"/>
  <c r="BJ226" i="1"/>
  <c r="BJ245" i="1"/>
  <c r="BJ246" i="1"/>
  <c r="BJ232" i="1"/>
  <c r="BJ244" i="1"/>
  <c r="BJ243" i="1"/>
  <c r="BJ230" i="1"/>
  <c r="BJ249" i="1"/>
  <c r="BZ235" i="1"/>
  <c r="BZ246" i="1"/>
  <c r="BZ243" i="1"/>
  <c r="BZ233" i="1"/>
  <c r="BZ238" i="1"/>
  <c r="BZ239" i="1"/>
  <c r="BZ231" i="1"/>
  <c r="BZ227" i="1"/>
  <c r="BZ241" i="1"/>
  <c r="BZ228" i="1"/>
  <c r="BZ247" i="1"/>
  <c r="BZ237" i="1"/>
  <c r="BZ226" i="1"/>
  <c r="BZ245" i="1"/>
  <c r="BZ242" i="1"/>
  <c r="BZ232" i="1"/>
  <c r="BZ240" i="1"/>
  <c r="BZ244" i="1"/>
  <c r="BZ230" i="1"/>
  <c r="BZ249" i="1"/>
  <c r="BG235" i="1"/>
  <c r="BG236" i="1"/>
  <c r="AG237" i="1"/>
  <c r="BF228" i="1"/>
  <c r="AP229" i="1"/>
  <c r="BG228" i="1"/>
  <c r="BF235" i="1"/>
  <c r="CJ234" i="1"/>
  <c r="CH234" i="1"/>
  <c r="BR234" i="1"/>
  <c r="CJ228" i="1"/>
  <c r="BR246" i="1"/>
  <c r="BU230" i="1"/>
  <c r="BU244" i="1"/>
  <c r="BU242" i="1"/>
  <c r="BU227" i="1"/>
  <c r="BU232" i="1"/>
  <c r="BU245" i="1"/>
  <c r="BU248" i="1"/>
  <c r="BU243" i="1"/>
  <c r="BU234" i="1"/>
  <c r="BU237" i="1"/>
  <c r="BU238" i="1"/>
  <c r="BU228" i="1"/>
  <c r="BU235" i="1"/>
  <c r="BU231" i="1"/>
  <c r="BU226" i="1"/>
  <c r="BU229" i="1"/>
  <c r="BU246" i="1"/>
  <c r="BU239" i="1"/>
  <c r="BX227" i="1"/>
  <c r="BX235" i="1"/>
  <c r="BX240" i="1"/>
  <c r="BX228" i="1"/>
  <c r="BX230" i="1"/>
  <c r="BX245" i="1"/>
  <c r="BX229" i="1"/>
  <c r="BX237" i="1"/>
  <c r="BX241" i="1"/>
  <c r="BX232" i="1"/>
  <c r="BX234" i="1"/>
  <c r="BX247" i="1"/>
  <c r="BX231" i="1"/>
  <c r="BX238" i="1"/>
  <c r="BX242" i="1"/>
  <c r="BX236" i="1"/>
  <c r="BX244" i="1"/>
  <c r="BX249" i="1"/>
  <c r="AF237" i="1"/>
  <c r="BF234" i="1"/>
  <c r="BE198" i="1"/>
  <c r="BF197" i="1"/>
  <c r="AH198" i="1"/>
  <c r="BG195" i="1"/>
  <c r="AI198" i="1"/>
  <c r="CK196" i="1"/>
  <c r="CK212" i="1"/>
  <c r="CK218" i="1"/>
  <c r="CK200" i="1"/>
  <c r="CK213" i="1"/>
  <c r="CK216" i="1"/>
  <c r="CK214" i="1"/>
  <c r="CK208" i="1"/>
  <c r="CK204" i="1"/>
  <c r="CK201" i="1"/>
  <c r="CK205" i="1"/>
  <c r="CK209" i="1"/>
  <c r="E13" i="11"/>
  <c r="BG204" i="1"/>
  <c r="AS206" i="1"/>
  <c r="AJ206" i="1"/>
  <c r="BF204" i="1"/>
  <c r="AU206" i="1"/>
  <c r="BG203" i="1"/>
  <c r="BC206" i="1"/>
  <c r="CH205" i="1"/>
  <c r="CH195" i="1"/>
  <c r="CH212" i="1"/>
  <c r="CH216" i="1"/>
  <c r="CH207" i="1"/>
  <c r="CH204" i="1"/>
  <c r="CH198" i="1"/>
  <c r="CH203" i="1"/>
  <c r="CH213" i="1"/>
  <c r="CH217" i="1"/>
  <c r="CH209" i="1"/>
  <c r="CH208" i="1"/>
  <c r="CH197" i="1"/>
  <c r="CH202" i="1"/>
  <c r="CH210" i="1"/>
  <c r="CH214" i="1"/>
  <c r="CH218" i="1"/>
  <c r="CH199" i="1"/>
  <c r="CD204" i="1"/>
  <c r="CD202" i="1"/>
  <c r="CD214" i="1"/>
  <c r="CD218" i="1"/>
  <c r="CD198" i="1"/>
  <c r="CD207" i="1"/>
  <c r="CD197" i="1"/>
  <c r="CD211" i="1"/>
  <c r="CD215" i="1"/>
  <c r="CD199" i="1"/>
  <c r="CD206" i="1"/>
  <c r="CD203" i="1"/>
  <c r="CD196" i="1"/>
  <c r="CD201" i="1"/>
  <c r="CD212" i="1"/>
  <c r="CD216" i="1"/>
  <c r="CD208" i="1"/>
  <c r="CD209" i="1"/>
  <c r="BZ196" i="1"/>
  <c r="BZ211" i="1"/>
  <c r="BZ215" i="1"/>
  <c r="BZ195" i="1"/>
  <c r="BZ200" i="1"/>
  <c r="BZ212" i="1"/>
  <c r="BZ216" i="1"/>
  <c r="BG205" i="1"/>
  <c r="AN198" i="1"/>
  <c r="BF195" i="1"/>
  <c r="AT198" i="1"/>
  <c r="BG197" i="1"/>
  <c r="AO198" i="1"/>
  <c r="BG196" i="1"/>
  <c r="AG198" i="1"/>
  <c r="BF203" i="1"/>
  <c r="F17" i="10"/>
  <c r="X15" i="10"/>
  <c r="T15" i="10"/>
  <c r="P15" i="10"/>
  <c r="D15" i="10"/>
  <c r="Y14" i="10"/>
  <c r="U14" i="10"/>
  <c r="E14" i="10"/>
  <c r="Z13" i="10"/>
  <c r="BD11" i="10"/>
  <c r="V13" i="10"/>
  <c r="AZ11" i="10"/>
  <c r="R13" i="10"/>
  <c r="AV11" i="10"/>
  <c r="N13" i="10"/>
  <c r="AR11" i="10"/>
  <c r="J13" i="10"/>
  <c r="AN11" i="10"/>
  <c r="F13" i="10"/>
  <c r="AJ11" i="10"/>
  <c r="AA12" i="10"/>
  <c r="BE10" i="10"/>
  <c r="W12" i="10"/>
  <c r="BA10" i="10"/>
  <c r="AW10" i="10"/>
  <c r="O12" i="10"/>
  <c r="AS10" i="10"/>
  <c r="K12" i="10"/>
  <c r="AO10" i="10"/>
  <c r="G12" i="10"/>
  <c r="AK10" i="10"/>
  <c r="C12" i="10"/>
  <c r="AG10" i="10"/>
  <c r="X11" i="10"/>
  <c r="BB9" i="10"/>
  <c r="Z9" i="10"/>
  <c r="BD7" i="10"/>
  <c r="AA8" i="10"/>
  <c r="W8" i="10"/>
  <c r="O8" i="10"/>
  <c r="K8" i="10"/>
  <c r="G8" i="10"/>
  <c r="C8" i="10"/>
  <c r="Z88" i="8"/>
  <c r="Z94" i="8"/>
  <c r="Z73" i="8"/>
  <c r="Z89" i="8"/>
  <c r="Z90" i="8"/>
  <c r="Z75" i="8"/>
  <c r="Z77" i="8"/>
  <c r="Z82" i="8"/>
  <c r="Z81" i="8"/>
  <c r="Z84" i="8"/>
  <c r="Z72" i="8"/>
  <c r="Z78" i="8"/>
  <c r="Z85" i="8"/>
  <c r="Z93" i="8"/>
  <c r="Z80" i="8"/>
  <c r="BM176" i="1"/>
  <c r="BM180" i="1"/>
  <c r="BM184" i="1"/>
  <c r="BM167" i="1"/>
  <c r="BM172" i="1"/>
  <c r="BM165" i="1"/>
  <c r="BM170" i="1"/>
  <c r="BM178" i="1"/>
  <c r="BM182" i="1"/>
  <c r="BM186" i="1"/>
  <c r="BM175" i="1"/>
  <c r="BM168" i="1"/>
  <c r="BM174" i="1"/>
  <c r="BM179" i="1"/>
  <c r="BM183" i="1"/>
  <c r="BM187" i="1"/>
  <c r="BM164" i="1"/>
  <c r="BM173" i="1"/>
  <c r="BQ176" i="1"/>
  <c r="BQ180" i="1"/>
  <c r="BQ184" i="1"/>
  <c r="BQ164" i="1"/>
  <c r="BQ173" i="1"/>
  <c r="BQ174" i="1"/>
  <c r="BQ171" i="1"/>
  <c r="BQ178" i="1"/>
  <c r="BQ182" i="1"/>
  <c r="BQ186" i="1"/>
  <c r="BQ172" i="1"/>
  <c r="BQ169" i="1"/>
  <c r="BQ175" i="1"/>
  <c r="BQ179" i="1"/>
  <c r="BQ183" i="1"/>
  <c r="BQ187" i="1"/>
  <c r="BQ165" i="1"/>
  <c r="BQ166" i="1"/>
  <c r="BU176" i="1"/>
  <c r="BU180" i="1"/>
  <c r="BU184" i="1"/>
  <c r="BU165" i="1"/>
  <c r="BU174" i="1"/>
  <c r="BU175" i="1"/>
  <c r="BU168" i="1"/>
  <c r="BU178" i="1"/>
  <c r="BU182" i="1"/>
  <c r="BU186" i="1"/>
  <c r="BU173" i="1"/>
  <c r="BU170" i="1"/>
  <c r="BU172" i="1"/>
  <c r="BU179" i="1"/>
  <c r="BU183" i="1"/>
  <c r="BU187" i="1"/>
  <c r="BU166" i="1"/>
  <c r="BU167" i="1"/>
  <c r="BY176" i="1"/>
  <c r="BY180" i="1"/>
  <c r="BY184" i="1"/>
  <c r="BY166" i="1"/>
  <c r="BY175" i="1"/>
  <c r="BY168" i="1"/>
  <c r="BY169" i="1"/>
  <c r="BY188" i="1"/>
  <c r="BY178" i="1"/>
  <c r="BY182" i="1"/>
  <c r="BY186" i="1"/>
  <c r="BY174" i="1"/>
  <c r="BY172" i="1"/>
  <c r="BY173" i="1"/>
  <c r="BY179" i="1"/>
  <c r="BY183" i="1"/>
  <c r="BY187" i="1"/>
  <c r="BY167" i="1"/>
  <c r="BY171" i="1"/>
  <c r="CC176" i="1"/>
  <c r="CC180" i="1"/>
  <c r="CC184" i="1"/>
  <c r="CC167" i="1"/>
  <c r="CC165" i="1"/>
  <c r="CC169" i="1"/>
  <c r="CC170" i="1"/>
  <c r="CC178" i="1"/>
  <c r="CC182" i="1"/>
  <c r="CC186" i="1"/>
  <c r="CC175" i="1"/>
  <c r="CC164" i="1"/>
  <c r="CC174" i="1"/>
  <c r="CC179" i="1"/>
  <c r="CC183" i="1"/>
  <c r="CC187" i="1"/>
  <c r="CC168" i="1"/>
  <c r="CC172" i="1"/>
  <c r="CG176" i="1"/>
  <c r="CG180" i="1"/>
  <c r="CG184" i="1"/>
  <c r="CG164" i="1"/>
  <c r="CG166" i="1"/>
  <c r="CG170" i="1"/>
  <c r="CG171" i="1"/>
  <c r="CG178" i="1"/>
  <c r="CG182" i="1"/>
  <c r="CG186" i="1"/>
  <c r="CG172" i="1"/>
  <c r="CG165" i="1"/>
  <c r="CG175" i="1"/>
  <c r="CG179" i="1"/>
  <c r="CG183" i="1"/>
  <c r="CG187" i="1"/>
  <c r="CG169" i="1"/>
  <c r="CG173" i="1"/>
  <c r="AC188" i="1"/>
  <c r="CK168" i="1"/>
  <c r="AB188" i="1"/>
  <c r="CJ170" i="1"/>
  <c r="BF166" i="1"/>
  <c r="BF167" i="1"/>
  <c r="BG164" i="1"/>
  <c r="B21" i="10"/>
  <c r="Y26" i="10"/>
  <c r="M26" i="10"/>
  <c r="I26" i="10"/>
  <c r="E26" i="10"/>
  <c r="Z25" i="10"/>
  <c r="V25" i="10"/>
  <c r="R25" i="10"/>
  <c r="N25" i="10"/>
  <c r="J25" i="10"/>
  <c r="F25" i="10"/>
  <c r="AA24" i="10"/>
  <c r="W24" i="10"/>
  <c r="O24" i="10"/>
  <c r="K24" i="10"/>
  <c r="G24" i="10"/>
  <c r="C24" i="10"/>
  <c r="X23" i="10"/>
  <c r="T23" i="10"/>
  <c r="P23" i="10"/>
  <c r="L23" i="10"/>
  <c r="H23" i="10"/>
  <c r="D23" i="10"/>
  <c r="Y22" i="10"/>
  <c r="U22" i="10"/>
  <c r="M22" i="10"/>
  <c r="I22" i="10"/>
  <c r="E22" i="10"/>
  <c r="Z21" i="10"/>
  <c r="V21" i="10"/>
  <c r="R21" i="10"/>
  <c r="N21" i="10"/>
  <c r="J21" i="10"/>
  <c r="F21" i="10"/>
  <c r="X19" i="10"/>
  <c r="T19" i="10"/>
  <c r="L19" i="10"/>
  <c r="H19" i="10"/>
  <c r="D19" i="10"/>
  <c r="Y18" i="10"/>
  <c r="U18" i="10"/>
  <c r="M18" i="10"/>
  <c r="I18" i="10"/>
  <c r="E18" i="10"/>
  <c r="Z17" i="10"/>
  <c r="V17" i="10"/>
  <c r="R17" i="10"/>
  <c r="N17" i="10"/>
  <c r="J17" i="10"/>
  <c r="AC7" i="8"/>
  <c r="AA27" i="10"/>
  <c r="W27" i="10"/>
  <c r="K27" i="10"/>
  <c r="T26" i="10"/>
  <c r="P26" i="10"/>
  <c r="H26" i="10"/>
  <c r="Y25" i="10"/>
  <c r="U25" i="10"/>
  <c r="M25" i="10"/>
  <c r="Z24" i="10"/>
  <c r="V24" i="10"/>
  <c r="N24" i="10"/>
  <c r="J24" i="10"/>
  <c r="F24" i="10"/>
  <c r="AA23" i="10"/>
  <c r="O23" i="10"/>
  <c r="K23" i="10"/>
  <c r="G23" i="10"/>
  <c r="C23" i="10"/>
  <c r="T22" i="10"/>
  <c r="P22" i="10"/>
  <c r="L22" i="10"/>
  <c r="H22" i="10"/>
  <c r="Y21" i="10"/>
  <c r="U21" i="10"/>
  <c r="I21" i="10"/>
  <c r="Z20" i="10"/>
  <c r="V20" i="10"/>
  <c r="R20" i="10"/>
  <c r="N20" i="10"/>
  <c r="J20" i="10"/>
  <c r="F20" i="10"/>
  <c r="AA19" i="10"/>
  <c r="W19" i="10"/>
  <c r="O19" i="10"/>
  <c r="K19" i="10"/>
  <c r="G19" i="10"/>
  <c r="C19" i="10"/>
  <c r="P18" i="10"/>
  <c r="H18" i="10"/>
  <c r="M17" i="10"/>
  <c r="I17" i="10"/>
  <c r="E17" i="10"/>
  <c r="Z16" i="10"/>
  <c r="N16" i="10"/>
  <c r="F16" i="10"/>
  <c r="AA15" i="10"/>
  <c r="W15" i="10"/>
  <c r="O15" i="10"/>
  <c r="K15" i="10"/>
  <c r="U13" i="10"/>
  <c r="AY11" i="10"/>
  <c r="AU11" i="10"/>
  <c r="I13" i="10"/>
  <c r="AM11" i="10"/>
  <c r="Z12" i="10"/>
  <c r="BD10" i="10"/>
  <c r="V12" i="10"/>
  <c r="AZ10" i="10"/>
  <c r="R12" i="10"/>
  <c r="AV10" i="10"/>
  <c r="F12" i="10"/>
  <c r="AJ10" i="10"/>
  <c r="W11" i="10"/>
  <c r="BA9" i="10"/>
  <c r="AW9" i="10"/>
  <c r="AW12" i="10"/>
  <c r="G11" i="10"/>
  <c r="AK9" i="10"/>
  <c r="BB8" i="10"/>
  <c r="AT8" i="10"/>
  <c r="AH8" i="10"/>
  <c r="Y9" i="10"/>
  <c r="BC7" i="10"/>
  <c r="Y10" i="10"/>
  <c r="BC8" i="10"/>
  <c r="BC12" i="10"/>
  <c r="U9" i="10"/>
  <c r="AY7" i="10"/>
  <c r="M9" i="10"/>
  <c r="AQ7" i="10"/>
  <c r="I9" i="10"/>
  <c r="AM7" i="10"/>
  <c r="E9" i="10"/>
  <c r="AI7" i="10"/>
  <c r="Z8" i="10"/>
  <c r="R8" i="10"/>
  <c r="N8" i="10"/>
  <c r="CJ148" i="1"/>
  <c r="CJ134" i="1"/>
  <c r="CJ144" i="1"/>
  <c r="CJ150" i="1"/>
  <c r="CJ156" i="1"/>
  <c r="CK152" i="1"/>
  <c r="CK156" i="1"/>
  <c r="CK137" i="1"/>
  <c r="CD154" i="1"/>
  <c r="CD150" i="1"/>
  <c r="CD146" i="1"/>
  <c r="CD142" i="1"/>
  <c r="CD138" i="1"/>
  <c r="CD134" i="1"/>
  <c r="BN154" i="1"/>
  <c r="BN150" i="1"/>
  <c r="BN146" i="1"/>
  <c r="BN142" i="1"/>
  <c r="BN138" i="1"/>
  <c r="BN134" i="1"/>
  <c r="BZ154" i="1"/>
  <c r="BZ150" i="1"/>
  <c r="BZ146" i="1"/>
  <c r="BZ142" i="1"/>
  <c r="BZ138" i="1"/>
  <c r="BZ134" i="1"/>
  <c r="BR154" i="1"/>
  <c r="BR150" i="1"/>
  <c r="BR146" i="1"/>
  <c r="BR142" i="1"/>
  <c r="BR138" i="1"/>
  <c r="BR134" i="1"/>
  <c r="CH154" i="1"/>
  <c r="CH150" i="1"/>
  <c r="CH146" i="1"/>
  <c r="CH142" i="1"/>
  <c r="CH138" i="1"/>
  <c r="CH134" i="1"/>
  <c r="BV154" i="1"/>
  <c r="BV150" i="1"/>
  <c r="BV146" i="1"/>
  <c r="BV142" i="1"/>
  <c r="BV138" i="1"/>
  <c r="BV134" i="1"/>
  <c r="BJ154" i="1"/>
  <c r="BJ150" i="1"/>
  <c r="BJ146" i="1"/>
  <c r="BJ142" i="1"/>
  <c r="BJ138" i="1"/>
  <c r="BJ134" i="1"/>
  <c r="BG143" i="1"/>
  <c r="AP136" i="1"/>
  <c r="AO144" i="1"/>
  <c r="E11" i="11"/>
  <c r="CK151" i="1"/>
  <c r="CK144" i="1"/>
  <c r="CK133" i="1"/>
  <c r="CK141" i="1"/>
  <c r="CK140" i="1"/>
  <c r="CD153" i="1"/>
  <c r="CD149" i="1"/>
  <c r="CD145" i="1"/>
  <c r="CD141" i="1"/>
  <c r="CD137" i="1"/>
  <c r="BN153" i="1"/>
  <c r="BN149" i="1"/>
  <c r="BN145" i="1"/>
  <c r="BN141" i="1"/>
  <c r="BN137" i="1"/>
  <c r="BZ153" i="1"/>
  <c r="BZ149" i="1"/>
  <c r="BZ145" i="1"/>
  <c r="BZ141" i="1"/>
  <c r="BZ137" i="1"/>
  <c r="BR153" i="1"/>
  <c r="BR149" i="1"/>
  <c r="BR145" i="1"/>
  <c r="BR141" i="1"/>
  <c r="BR137" i="1"/>
  <c r="CH153" i="1"/>
  <c r="CH149" i="1"/>
  <c r="CH145" i="1"/>
  <c r="CH141" i="1"/>
  <c r="CH137" i="1"/>
  <c r="BV153" i="1"/>
  <c r="BV149" i="1"/>
  <c r="BV145" i="1"/>
  <c r="BV141" i="1"/>
  <c r="BV137" i="1"/>
  <c r="BV157" i="1"/>
  <c r="BJ153" i="1"/>
  <c r="BJ149" i="1"/>
  <c r="BJ145" i="1"/>
  <c r="BJ141" i="1"/>
  <c r="BJ137" i="1"/>
  <c r="BF142" i="1"/>
  <c r="CJ120" i="1"/>
  <c r="CJ125" i="1"/>
  <c r="AC126" i="1"/>
  <c r="CK115" i="1"/>
  <c r="CG122" i="1"/>
  <c r="CG125" i="1"/>
  <c r="CG121" i="1"/>
  <c r="CG112" i="1"/>
  <c r="CG102" i="1"/>
  <c r="CG107" i="1"/>
  <c r="BY107" i="1"/>
  <c r="BY123" i="1"/>
  <c r="BY119" i="1"/>
  <c r="BY110" i="1"/>
  <c r="BY116" i="1"/>
  <c r="BY105" i="1"/>
  <c r="BQ124" i="1"/>
  <c r="BQ122" i="1"/>
  <c r="BQ120" i="1"/>
  <c r="BQ116" i="1"/>
  <c r="BQ102" i="1"/>
  <c r="BQ107" i="1"/>
  <c r="CC123" i="1"/>
  <c r="CC108" i="1"/>
  <c r="CC119" i="1"/>
  <c r="CC111" i="1"/>
  <c r="CC107" i="1"/>
  <c r="CC102" i="1"/>
  <c r="BU120" i="1"/>
  <c r="BU121" i="1"/>
  <c r="BU118" i="1"/>
  <c r="BU116" i="1"/>
  <c r="BU113" i="1"/>
  <c r="BU104" i="1"/>
  <c r="BM125" i="1"/>
  <c r="BM118" i="1"/>
  <c r="BM123" i="1"/>
  <c r="BM107" i="1"/>
  <c r="BM111" i="1"/>
  <c r="BM102" i="1"/>
  <c r="BF102" i="1"/>
  <c r="CJ115" i="1"/>
  <c r="CJ111" i="1"/>
  <c r="CJ108" i="1"/>
  <c r="CJ123" i="1"/>
  <c r="CJ118" i="1"/>
  <c r="CG119" i="1"/>
  <c r="CG123" i="1"/>
  <c r="CG117" i="1"/>
  <c r="CG115" i="1"/>
  <c r="CG114" i="1"/>
  <c r="CG103" i="1"/>
  <c r="BY121" i="1"/>
  <c r="BY122" i="1"/>
  <c r="BY115" i="1"/>
  <c r="BY117" i="1"/>
  <c r="BY106" i="1"/>
  <c r="BY103" i="1"/>
  <c r="BQ118" i="1"/>
  <c r="BQ104" i="1"/>
  <c r="BQ117" i="1"/>
  <c r="BQ108" i="1"/>
  <c r="BQ114" i="1"/>
  <c r="BQ103" i="1"/>
  <c r="CC122" i="1"/>
  <c r="CC103" i="1"/>
  <c r="CC121" i="1"/>
  <c r="CC114" i="1"/>
  <c r="CC110" i="1"/>
  <c r="CC113" i="1"/>
  <c r="BU114" i="1"/>
  <c r="BU125" i="1"/>
  <c r="BU106" i="1"/>
  <c r="BU110" i="1"/>
  <c r="BU105" i="1"/>
  <c r="BU102" i="1"/>
  <c r="BM121" i="1"/>
  <c r="BM124" i="1"/>
  <c r="BM112" i="1"/>
  <c r="BM114" i="1"/>
  <c r="BM110" i="1"/>
  <c r="BM113" i="1"/>
  <c r="BF111" i="1"/>
  <c r="BF110" i="1"/>
  <c r="D10" i="11"/>
  <c r="CJ110" i="1"/>
  <c r="CJ119" i="1"/>
  <c r="CJ122" i="1"/>
  <c r="CJ124" i="1"/>
  <c r="CJ112" i="1"/>
  <c r="CG124" i="1"/>
  <c r="CG120" i="1"/>
  <c r="CG104" i="1"/>
  <c r="CG113" i="1"/>
  <c r="CG108" i="1"/>
  <c r="BY120" i="1"/>
  <c r="BY118" i="1"/>
  <c r="BY102" i="1"/>
  <c r="BY111" i="1"/>
  <c r="BY113" i="1"/>
  <c r="BQ119" i="1"/>
  <c r="BQ125" i="1"/>
  <c r="BQ105" i="1"/>
  <c r="BQ115" i="1"/>
  <c r="BQ112" i="1"/>
  <c r="CC118" i="1"/>
  <c r="CC125" i="1"/>
  <c r="CC120" i="1"/>
  <c r="CC112" i="1"/>
  <c r="CC106" i="1"/>
  <c r="BU123" i="1"/>
  <c r="BU119" i="1"/>
  <c r="BU117" i="1"/>
  <c r="BU103" i="1"/>
  <c r="BU112" i="1"/>
  <c r="BM116" i="1"/>
  <c r="BM119" i="1"/>
  <c r="BM120" i="1"/>
  <c r="BM108" i="1"/>
  <c r="BM106" i="1"/>
  <c r="BG110" i="1"/>
  <c r="CK82" i="1"/>
  <c r="CK86" i="1"/>
  <c r="CK74" i="1"/>
  <c r="CK89" i="1"/>
  <c r="CK92" i="1"/>
  <c r="CK78" i="1"/>
  <c r="E9" i="11"/>
  <c r="CK80" i="1"/>
  <c r="CK75" i="1"/>
  <c r="CK76" i="1"/>
  <c r="CK88" i="1"/>
  <c r="CK81" i="1"/>
  <c r="CK84" i="1"/>
  <c r="CK90" i="1"/>
  <c r="CK93" i="1"/>
  <c r="CK77" i="1"/>
  <c r="CK73" i="1"/>
  <c r="CK72" i="1"/>
  <c r="CK94" i="1"/>
  <c r="CK85" i="1"/>
  <c r="CK79" i="1"/>
  <c r="CK71" i="1"/>
  <c r="CJ91" i="1"/>
  <c r="AB95" i="1"/>
  <c r="CJ75" i="1"/>
  <c r="CF94" i="1"/>
  <c r="CF83" i="1"/>
  <c r="CF91" i="1"/>
  <c r="CF80" i="1"/>
  <c r="CF77" i="1"/>
  <c r="CF73" i="1"/>
  <c r="CB83" i="1"/>
  <c r="CB86" i="1"/>
  <c r="CB91" i="1"/>
  <c r="CB81" i="1"/>
  <c r="CB77" i="1"/>
  <c r="CB73" i="1"/>
  <c r="BX81" i="1"/>
  <c r="BX87" i="1"/>
  <c r="BX92" i="1"/>
  <c r="BX88" i="1"/>
  <c r="BX77" i="1"/>
  <c r="BX73" i="1"/>
  <c r="BT81" i="1"/>
  <c r="BT88" i="1"/>
  <c r="BT93" i="1"/>
  <c r="BT89" i="1"/>
  <c r="BT77" i="1"/>
  <c r="BT73" i="1"/>
  <c r="BP84" i="1"/>
  <c r="BP85" i="1"/>
  <c r="BP92" i="1"/>
  <c r="BP82" i="1"/>
  <c r="BP77" i="1"/>
  <c r="BP73" i="1"/>
  <c r="BL85" i="1"/>
  <c r="BL82" i="1"/>
  <c r="BL91" i="1"/>
  <c r="BL81" i="1"/>
  <c r="BL77" i="1"/>
  <c r="BL73" i="1"/>
  <c r="BG81" i="1"/>
  <c r="CF86" i="1"/>
  <c r="CF79" i="1"/>
  <c r="CF90" i="1"/>
  <c r="CF82" i="1"/>
  <c r="CF76" i="1"/>
  <c r="CF72" i="1"/>
  <c r="CB94" i="1"/>
  <c r="CB84" i="1"/>
  <c r="CB90" i="1"/>
  <c r="CB80" i="1"/>
  <c r="CB76" i="1"/>
  <c r="CB72" i="1"/>
  <c r="BX94" i="1"/>
  <c r="BX85" i="1"/>
  <c r="BX91" i="1"/>
  <c r="BX80" i="1"/>
  <c r="BX76" i="1"/>
  <c r="BX72" i="1"/>
  <c r="BT87" i="1"/>
  <c r="BT86" i="1"/>
  <c r="BT92" i="1"/>
  <c r="BT82" i="1"/>
  <c r="BT76" i="1"/>
  <c r="BT72" i="1"/>
  <c r="BP86" i="1"/>
  <c r="BP83" i="1"/>
  <c r="BP91" i="1"/>
  <c r="BP81" i="1"/>
  <c r="BP76" i="1"/>
  <c r="BP72" i="1"/>
  <c r="BL88" i="1"/>
  <c r="BL94" i="1"/>
  <c r="BL90" i="1"/>
  <c r="BL80" i="1"/>
  <c r="BL76" i="1"/>
  <c r="BL72" i="1"/>
  <c r="BG73" i="1"/>
  <c r="BG71" i="1"/>
  <c r="CF87" i="1"/>
  <c r="CF93" i="1"/>
  <c r="CF89" i="1"/>
  <c r="CF81" i="1"/>
  <c r="CF75" i="1"/>
  <c r="CB85" i="1"/>
  <c r="CB93" i="1"/>
  <c r="CB89" i="1"/>
  <c r="CB79" i="1"/>
  <c r="CB75" i="1"/>
  <c r="BX84" i="1"/>
  <c r="BX83" i="1"/>
  <c r="BX90" i="1"/>
  <c r="BX79" i="1"/>
  <c r="BX75" i="1"/>
  <c r="BT83" i="1"/>
  <c r="BT84" i="1"/>
  <c r="BT91" i="1"/>
  <c r="BT79" i="1"/>
  <c r="BT75" i="1"/>
  <c r="BP80" i="1"/>
  <c r="BP94" i="1"/>
  <c r="BP90" i="1"/>
  <c r="BP79" i="1"/>
  <c r="BP75" i="1"/>
  <c r="BL86" i="1"/>
  <c r="BL93" i="1"/>
  <c r="BL89" i="1"/>
  <c r="BL79" i="1"/>
  <c r="BL75" i="1"/>
  <c r="CK63" i="1"/>
  <c r="CK56" i="1"/>
  <c r="CK40" i="1"/>
  <c r="CK49" i="1"/>
  <c r="CK42" i="1"/>
  <c r="CK51" i="1"/>
  <c r="AK43" i="1"/>
  <c r="BG41" i="1"/>
  <c r="CJ49" i="1"/>
  <c r="CH50" i="1"/>
  <c r="CH60" i="1"/>
  <c r="CH58" i="1"/>
  <c r="CH54" i="1"/>
  <c r="CH47" i="1"/>
  <c r="CH43" i="1"/>
  <c r="CD60" i="1"/>
  <c r="CD51" i="1"/>
  <c r="CD54" i="1"/>
  <c r="CD45" i="1"/>
  <c r="CD40" i="1"/>
  <c r="BZ51" i="1"/>
  <c r="BZ55" i="1"/>
  <c r="BV62" i="1"/>
  <c r="BV55" i="1"/>
  <c r="BV44" i="1"/>
  <c r="BR62" i="1"/>
  <c r="BR54" i="1"/>
  <c r="BN49" i="1"/>
  <c r="BN54" i="1"/>
  <c r="BJ62" i="1"/>
  <c r="BJ54" i="1"/>
  <c r="BJ44" i="1"/>
  <c r="AH43" i="1"/>
  <c r="BF42" i="1"/>
  <c r="AI43" i="1"/>
  <c r="BG40" i="1"/>
  <c r="BF48" i="1"/>
  <c r="AW51" i="1"/>
  <c r="BN41" i="1"/>
  <c r="BN45" i="1"/>
  <c r="BN50" i="1"/>
  <c r="BN55" i="1"/>
  <c r="BN59" i="1"/>
  <c r="BN61" i="1"/>
  <c r="BN42" i="1"/>
  <c r="BN46" i="1"/>
  <c r="BN52" i="1"/>
  <c r="BN56" i="1"/>
  <c r="BN51" i="1"/>
  <c r="BN62" i="1"/>
  <c r="BR41" i="1"/>
  <c r="BR45" i="1"/>
  <c r="BR51" i="1"/>
  <c r="BR55" i="1"/>
  <c r="BR50" i="1"/>
  <c r="BR63" i="1"/>
  <c r="BR42" i="1"/>
  <c r="BR46" i="1"/>
  <c r="BR52" i="1"/>
  <c r="BR56" i="1"/>
  <c r="BR59" i="1"/>
  <c r="BR49" i="1"/>
  <c r="BZ41" i="1"/>
  <c r="BZ45" i="1"/>
  <c r="BZ52" i="1"/>
  <c r="BZ56" i="1"/>
  <c r="BZ42" i="1"/>
  <c r="BZ46" i="1"/>
  <c r="BZ53" i="1"/>
  <c r="BZ57" i="1"/>
  <c r="BZ62" i="1"/>
  <c r="BZ63" i="1"/>
  <c r="BF41" i="1"/>
  <c r="AF43" i="1"/>
  <c r="CJ59" i="1"/>
  <c r="CH63" i="1"/>
  <c r="CH59" i="1"/>
  <c r="CH57" i="1"/>
  <c r="CH53" i="1"/>
  <c r="CH46" i="1"/>
  <c r="CH41" i="1"/>
  <c r="CD59" i="1"/>
  <c r="CD58" i="1"/>
  <c r="CD52" i="1"/>
  <c r="BZ48" i="1"/>
  <c r="BZ61" i="1"/>
  <c r="BZ54" i="1"/>
  <c r="BZ43" i="1"/>
  <c r="BV61" i="1"/>
  <c r="BV54" i="1"/>
  <c r="BR60" i="1"/>
  <c r="BR53" i="1"/>
  <c r="BR43" i="1"/>
  <c r="BN60" i="1"/>
  <c r="BN53" i="1"/>
  <c r="BN43" i="1"/>
  <c r="BJ51" i="1"/>
  <c r="BJ53" i="1"/>
  <c r="AY43" i="1"/>
  <c r="AR51" i="1"/>
  <c r="BJ41" i="1"/>
  <c r="BJ45" i="1"/>
  <c r="BJ49" i="1"/>
  <c r="BJ55" i="1"/>
  <c r="BJ59" i="1"/>
  <c r="BJ63" i="1"/>
  <c r="BJ42" i="1"/>
  <c r="BJ46" i="1"/>
  <c r="BJ52" i="1"/>
  <c r="BJ56" i="1"/>
  <c r="BJ50" i="1"/>
  <c r="BJ60" i="1"/>
  <c r="BV41" i="1"/>
  <c r="BV45" i="1"/>
  <c r="BV52" i="1"/>
  <c r="BV56" i="1"/>
  <c r="BV59" i="1"/>
  <c r="BV63" i="1"/>
  <c r="BV42" i="1"/>
  <c r="BV46" i="1"/>
  <c r="BV53" i="1"/>
  <c r="BV57" i="1"/>
  <c r="BV60" i="1"/>
  <c r="BV51" i="1"/>
  <c r="CD42" i="1"/>
  <c r="CD46" i="1"/>
  <c r="CD53" i="1"/>
  <c r="CD57" i="1"/>
  <c r="CD61" i="1"/>
  <c r="CD62" i="1"/>
  <c r="AH51" i="1"/>
  <c r="BF49" i="1"/>
  <c r="AO43" i="1"/>
  <c r="BG42" i="1"/>
  <c r="AI51" i="1"/>
  <c r="BG49" i="1"/>
  <c r="BG50" i="1"/>
  <c r="AG51" i="1"/>
  <c r="CJ51" i="1"/>
  <c r="CJ61" i="1"/>
  <c r="B29" i="10"/>
  <c r="B61" i="10"/>
  <c r="AB61" i="10"/>
  <c r="CH62" i="1"/>
  <c r="CH49" i="1"/>
  <c r="CH56" i="1"/>
  <c r="CH52" i="1"/>
  <c r="CH45" i="1"/>
  <c r="CH40" i="1"/>
  <c r="CD63" i="1"/>
  <c r="CD56" i="1"/>
  <c r="CD50" i="1"/>
  <c r="CD43" i="1"/>
  <c r="BZ60" i="1"/>
  <c r="BZ50" i="1"/>
  <c r="BZ49" i="1"/>
  <c r="BZ40" i="1"/>
  <c r="BV49" i="1"/>
  <c r="BV48" i="1"/>
  <c r="BV40" i="1"/>
  <c r="BR58" i="1"/>
  <c r="BR48" i="1"/>
  <c r="BR40" i="1"/>
  <c r="BN58" i="1"/>
  <c r="BN48" i="1"/>
  <c r="BN40" i="1"/>
  <c r="BJ58" i="1"/>
  <c r="BJ48" i="1"/>
  <c r="BJ40" i="1"/>
  <c r="BM41" i="1"/>
  <c r="BM45" i="1"/>
  <c r="BM51" i="1"/>
  <c r="BM54" i="1"/>
  <c r="BM61" i="1"/>
  <c r="BM57" i="1"/>
  <c r="BM42" i="1"/>
  <c r="BM46" i="1"/>
  <c r="BM49" i="1"/>
  <c r="BM56" i="1"/>
  <c r="BM62" i="1"/>
  <c r="BM50" i="1"/>
  <c r="BQ41" i="1"/>
  <c r="BQ45" i="1"/>
  <c r="BQ49" i="1"/>
  <c r="BQ55" i="1"/>
  <c r="BQ61" i="1"/>
  <c r="BQ54" i="1"/>
  <c r="BQ42" i="1"/>
  <c r="BQ46" i="1"/>
  <c r="BQ50" i="1"/>
  <c r="BQ57" i="1"/>
  <c r="BQ62" i="1"/>
  <c r="BQ52" i="1"/>
  <c r="BU41" i="1"/>
  <c r="BU45" i="1"/>
  <c r="BU50" i="1"/>
  <c r="BU48" i="1"/>
  <c r="BU58" i="1"/>
  <c r="BU62" i="1"/>
  <c r="BU42" i="1"/>
  <c r="BU46" i="1"/>
  <c r="BU51" i="1"/>
  <c r="BU52" i="1"/>
  <c r="BU59" i="1"/>
  <c r="BU63" i="1"/>
  <c r="BY41" i="1"/>
  <c r="BY45" i="1"/>
  <c r="BY51" i="1"/>
  <c r="BY49" i="1"/>
  <c r="BY59" i="1"/>
  <c r="BY63" i="1"/>
  <c r="BY42" i="1"/>
  <c r="BY46" i="1"/>
  <c r="BY52" i="1"/>
  <c r="BY53" i="1"/>
  <c r="BY60" i="1"/>
  <c r="BY48" i="1"/>
  <c r="CC41" i="1"/>
  <c r="CC45" i="1"/>
  <c r="CC48" i="1"/>
  <c r="CC54" i="1"/>
  <c r="CC60" i="1"/>
  <c r="CC53" i="1"/>
  <c r="CC42" i="1"/>
  <c r="CC46" i="1"/>
  <c r="CC57" i="1"/>
  <c r="CC56" i="1"/>
  <c r="CC61" i="1"/>
  <c r="CC49" i="1"/>
  <c r="CG41" i="1"/>
  <c r="CG45" i="1"/>
  <c r="CG49" i="1"/>
  <c r="CG53" i="1"/>
  <c r="CG60" i="1"/>
  <c r="CG52" i="1"/>
  <c r="CG42" i="1"/>
  <c r="CG46" i="1"/>
  <c r="CG50" i="1"/>
  <c r="CG55" i="1"/>
  <c r="CG61" i="1"/>
  <c r="CG58" i="1"/>
  <c r="BE51" i="1"/>
  <c r="AP43" i="1"/>
  <c r="BD43" i="1"/>
  <c r="C37" i="1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C29" i="11"/>
  <c r="C31" i="11"/>
  <c r="C25" i="11"/>
  <c r="C11" i="11"/>
  <c r="C24" i="11"/>
  <c r="C18" i="11"/>
  <c r="C30" i="11"/>
  <c r="G30" i="11"/>
  <c r="C34" i="11"/>
  <c r="C13" i="11"/>
  <c r="G13" i="11"/>
  <c r="C8" i="11"/>
  <c r="C27" i="11"/>
  <c r="C32" i="11"/>
  <c r="C33" i="11"/>
  <c r="C35" i="11"/>
  <c r="C10" i="11"/>
  <c r="C17" i="11"/>
  <c r="C14" i="11"/>
  <c r="G14" i="11"/>
  <c r="C23" i="11"/>
  <c r="G23" i="11"/>
  <c r="C12" i="11"/>
  <c r="BO10" i="1"/>
  <c r="BO14" i="1"/>
  <c r="BO18" i="1"/>
  <c r="BO22" i="1"/>
  <c r="BO28" i="1"/>
  <c r="BO32" i="1"/>
  <c r="BO11" i="1"/>
  <c r="BO15" i="1"/>
  <c r="BO19" i="1"/>
  <c r="BO23" i="1"/>
  <c r="BO29" i="1"/>
  <c r="BO27" i="1"/>
  <c r="BO13" i="1"/>
  <c r="BO21" i="1"/>
  <c r="BO31" i="1"/>
  <c r="CE10" i="1"/>
  <c r="CE14" i="1"/>
  <c r="CE18" i="1"/>
  <c r="CE22" i="1"/>
  <c r="CE29" i="1"/>
  <c r="CE26" i="1"/>
  <c r="CE11" i="1"/>
  <c r="CE15" i="1"/>
  <c r="CE19" i="1"/>
  <c r="CE23" i="1"/>
  <c r="CE30" i="1"/>
  <c r="CE27" i="1"/>
  <c r="CE13" i="1"/>
  <c r="CE21" i="1"/>
  <c r="CE25" i="1"/>
  <c r="AG20" i="1"/>
  <c r="BG19" i="1"/>
  <c r="AC28" i="5"/>
  <c r="BW10" i="1"/>
  <c r="BW14" i="1"/>
  <c r="BW18" i="1"/>
  <c r="BW22" i="1"/>
  <c r="BW26" i="1"/>
  <c r="BW32" i="1"/>
  <c r="BW11" i="1"/>
  <c r="BW15" i="1"/>
  <c r="BW19" i="1"/>
  <c r="BW23" i="1"/>
  <c r="BW29" i="1"/>
  <c r="BW27" i="1"/>
  <c r="BW13" i="1"/>
  <c r="BW21" i="1"/>
  <c r="BW31" i="1"/>
  <c r="CI24" i="1"/>
  <c r="CE28" i="1"/>
  <c r="CE16" i="1"/>
  <c r="CA31" i="1"/>
  <c r="CA17" i="1"/>
  <c r="BW28" i="1"/>
  <c r="BW20" i="1"/>
  <c r="BW9" i="1"/>
  <c r="BS24" i="1"/>
  <c r="BO25" i="1"/>
  <c r="BO16" i="1"/>
  <c r="BK30" i="1"/>
  <c r="BK17" i="1"/>
  <c r="BL9" i="1"/>
  <c r="BL12" i="1"/>
  <c r="BL23" i="1"/>
  <c r="BL27" i="1"/>
  <c r="BL29" i="1"/>
  <c r="BL10" i="1"/>
  <c r="BL13" i="1"/>
  <c r="BL17" i="1"/>
  <c r="BL24" i="1"/>
  <c r="BL28" i="1"/>
  <c r="BL30" i="1"/>
  <c r="BL19" i="1"/>
  <c r="BL20" i="1"/>
  <c r="BL26" i="1"/>
  <c r="BL32" i="1"/>
  <c r="BP10" i="1"/>
  <c r="BP14" i="1"/>
  <c r="BP23" i="1"/>
  <c r="BP27" i="1"/>
  <c r="BP29" i="1"/>
  <c r="BP12" i="1"/>
  <c r="BP17" i="1"/>
  <c r="BP18" i="1"/>
  <c r="BP24" i="1"/>
  <c r="BP28" i="1"/>
  <c r="BP30" i="1"/>
  <c r="BP15" i="1"/>
  <c r="BP13" i="1"/>
  <c r="BP26" i="1"/>
  <c r="BP32" i="1"/>
  <c r="BT11" i="1"/>
  <c r="BT15" i="1"/>
  <c r="BT23" i="1"/>
  <c r="BT27" i="1"/>
  <c r="BT17" i="1"/>
  <c r="BT32" i="1"/>
  <c r="BT14" i="1"/>
  <c r="BT19" i="1"/>
  <c r="BT24" i="1"/>
  <c r="BT28" i="1"/>
  <c r="BT29" i="1"/>
  <c r="BT13" i="1"/>
  <c r="BT10" i="1"/>
  <c r="BT26" i="1"/>
  <c r="BT31" i="1"/>
  <c r="BX12" i="1"/>
  <c r="BX16" i="1"/>
  <c r="BX23" i="1"/>
  <c r="BX27" i="1"/>
  <c r="BX9" i="1"/>
  <c r="BX31" i="1"/>
  <c r="BX15" i="1"/>
  <c r="BX20" i="1"/>
  <c r="BX24" i="1"/>
  <c r="BX28" i="1"/>
  <c r="BX18" i="1"/>
  <c r="BX32" i="1"/>
  <c r="BX11" i="1"/>
  <c r="BX26" i="1"/>
  <c r="BX30" i="1"/>
  <c r="CB16" i="1"/>
  <c r="CB12" i="1"/>
  <c r="CB21" i="1"/>
  <c r="CB25" i="1"/>
  <c r="CB11" i="1"/>
  <c r="CB29" i="1"/>
  <c r="CB15" i="1"/>
  <c r="CF17" i="1"/>
  <c r="CF20" i="1"/>
  <c r="CF24" i="1"/>
  <c r="CF12" i="1"/>
  <c r="CF29" i="1"/>
  <c r="CF19" i="1"/>
  <c r="BS10" i="1"/>
  <c r="BS14" i="1"/>
  <c r="BS18" i="1"/>
  <c r="BS22" i="1"/>
  <c r="BS29" i="1"/>
  <c r="BS26" i="1"/>
  <c r="BS11" i="1"/>
  <c r="BS15" i="1"/>
  <c r="BS19" i="1"/>
  <c r="BS23" i="1"/>
  <c r="BS30" i="1"/>
  <c r="BS28" i="1"/>
  <c r="BS13" i="1"/>
  <c r="BS21" i="1"/>
  <c r="BS32" i="1"/>
  <c r="CI10" i="1"/>
  <c r="CI14" i="1"/>
  <c r="CI18" i="1"/>
  <c r="CI22" i="1"/>
  <c r="CI28" i="1"/>
  <c r="CI26" i="1"/>
  <c r="CI11" i="1"/>
  <c r="CI15" i="1"/>
  <c r="CI19" i="1"/>
  <c r="CI23" i="1"/>
  <c r="CI29" i="1"/>
  <c r="CI27" i="1"/>
  <c r="CI13" i="1"/>
  <c r="CI21" i="1"/>
  <c r="CI31" i="1"/>
  <c r="CF16" i="1"/>
  <c r="CF28" i="1"/>
  <c r="CF26" i="1"/>
  <c r="CF21" i="1"/>
  <c r="CF13" i="1"/>
  <c r="CB31" i="1"/>
  <c r="CB14" i="1"/>
  <c r="CB24" i="1"/>
  <c r="CB17" i="1"/>
  <c r="BX17" i="1"/>
  <c r="BX25" i="1"/>
  <c r="BT16" i="1"/>
  <c r="BT9" i="1"/>
  <c r="BT18" i="1"/>
  <c r="BP16" i="1"/>
  <c r="BP21" i="1"/>
  <c r="BL31" i="1"/>
  <c r="BL22" i="1"/>
  <c r="CI32" i="1"/>
  <c r="CI20" i="1"/>
  <c r="CI9" i="1"/>
  <c r="CE24" i="1"/>
  <c r="CE12" i="1"/>
  <c r="CA27" i="1"/>
  <c r="BW30" i="1"/>
  <c r="BW17" i="1"/>
  <c r="BS27" i="1"/>
  <c r="BS20" i="1"/>
  <c r="BS9" i="1"/>
  <c r="BO24" i="1"/>
  <c r="BO12" i="1"/>
  <c r="BK25" i="1"/>
  <c r="AB33" i="1"/>
  <c r="AJ20" i="1"/>
  <c r="BF17" i="1"/>
  <c r="BK10" i="1"/>
  <c r="BK14" i="1"/>
  <c r="BK18" i="1"/>
  <c r="BK22" i="1"/>
  <c r="BK27" i="1"/>
  <c r="BK32" i="1"/>
  <c r="BK11" i="1"/>
  <c r="BK15" i="1"/>
  <c r="BK19" i="1"/>
  <c r="BK23" i="1"/>
  <c r="BK29" i="1"/>
  <c r="BK28" i="1"/>
  <c r="BK13" i="1"/>
  <c r="BK21" i="1"/>
  <c r="BK31" i="1"/>
  <c r="CA10" i="1"/>
  <c r="CA14" i="1"/>
  <c r="CA18" i="1"/>
  <c r="CA22" i="1"/>
  <c r="CA29" i="1"/>
  <c r="CA28" i="1"/>
  <c r="CA11" i="1"/>
  <c r="CA15" i="1"/>
  <c r="CA19" i="1"/>
  <c r="CA23" i="1"/>
  <c r="CA30" i="1"/>
  <c r="CA25" i="1"/>
  <c r="CA13" i="1"/>
  <c r="CA21" i="1"/>
  <c r="CA32" i="1"/>
  <c r="CF32" i="1"/>
  <c r="CF11" i="1"/>
  <c r="CF25" i="1"/>
  <c r="CF18" i="1"/>
  <c r="CF10" i="1"/>
  <c r="CB30" i="1"/>
  <c r="CB28" i="1"/>
  <c r="CB23" i="1"/>
  <c r="CB13" i="1"/>
  <c r="BX29" i="1"/>
  <c r="BX22" i="1"/>
  <c r="BT12" i="1"/>
  <c r="BT25" i="1"/>
  <c r="BP20" i="1"/>
  <c r="BP19" i="1"/>
  <c r="BP9" i="1"/>
  <c r="BL15" i="1"/>
  <c r="BL21" i="1"/>
  <c r="CI30" i="1"/>
  <c r="CI17" i="1"/>
  <c r="CE32" i="1"/>
  <c r="CE20" i="1"/>
  <c r="CE9" i="1"/>
  <c r="CA24" i="1"/>
  <c r="CA12" i="1"/>
  <c r="BW25" i="1"/>
  <c r="BW16" i="1"/>
  <c r="BS31" i="1"/>
  <c r="BS17" i="1"/>
  <c r="BO26" i="1"/>
  <c r="BO20" i="1"/>
  <c r="BO9" i="1"/>
  <c r="BK24" i="1"/>
  <c r="BK12" i="1"/>
  <c r="BG18" i="1"/>
  <c r="BF9" i="1"/>
  <c r="AJ12" i="1"/>
  <c r="AK20" i="1"/>
  <c r="AQ20" i="1"/>
  <c r="BF11" i="1"/>
  <c r="AH12" i="1"/>
  <c r="AF20" i="1"/>
  <c r="AL20" i="1"/>
  <c r="AZ20" i="1"/>
  <c r="L15" i="10"/>
  <c r="BJ942" i="1"/>
  <c r="BJ946" i="1"/>
  <c r="BJ950" i="1"/>
  <c r="BJ954" i="1"/>
  <c r="BJ958" i="1"/>
  <c r="BJ961" i="1"/>
  <c r="BJ939" i="1"/>
  <c r="BJ943" i="1"/>
  <c r="BJ947" i="1"/>
  <c r="BJ951" i="1"/>
  <c r="BJ955" i="1"/>
  <c r="BJ959" i="1"/>
  <c r="BJ940" i="1"/>
  <c r="BJ948" i="1"/>
  <c r="BJ956" i="1"/>
  <c r="BJ941" i="1"/>
  <c r="BJ949" i="1"/>
  <c r="BJ957" i="1"/>
  <c r="BJ944" i="1"/>
  <c r="BJ952" i="1"/>
  <c r="BJ960" i="1"/>
  <c r="BN942" i="1"/>
  <c r="BN946" i="1"/>
  <c r="BN950" i="1"/>
  <c r="BN954" i="1"/>
  <c r="BN958" i="1"/>
  <c r="BN962" i="1"/>
  <c r="BN939" i="1"/>
  <c r="BN963" i="1"/>
  <c r="BN943" i="1"/>
  <c r="BN947" i="1"/>
  <c r="BN951" i="1"/>
  <c r="BN955" i="1"/>
  <c r="BN959" i="1"/>
  <c r="BN940" i="1"/>
  <c r="BN948" i="1"/>
  <c r="BN956" i="1"/>
  <c r="BN941" i="1"/>
  <c r="BN949" i="1"/>
  <c r="BN957" i="1"/>
  <c r="BN944" i="1"/>
  <c r="BN952" i="1"/>
  <c r="BN960" i="1"/>
  <c r="BR942" i="1"/>
  <c r="BR946" i="1"/>
  <c r="BR950" i="1"/>
  <c r="BR958" i="1"/>
  <c r="BR961" i="1"/>
  <c r="BR939" i="1"/>
  <c r="BR947" i="1"/>
  <c r="BR951" i="1"/>
  <c r="BR955" i="1"/>
  <c r="BR940" i="1"/>
  <c r="BR948" i="1"/>
  <c r="BR956" i="1"/>
  <c r="BR949" i="1"/>
  <c r="BR957" i="1"/>
  <c r="BR944" i="1"/>
  <c r="BR962" i="1"/>
  <c r="BV942" i="1"/>
  <c r="BV946" i="1"/>
  <c r="BV963" i="1"/>
  <c r="BV950" i="1"/>
  <c r="BV954" i="1"/>
  <c r="BV958" i="1"/>
  <c r="BV960" i="1"/>
  <c r="BV939" i="1"/>
  <c r="BV943" i="1"/>
  <c r="BV947" i="1"/>
  <c r="BV951" i="1"/>
  <c r="BV955" i="1"/>
  <c r="BV959" i="1"/>
  <c r="BV940" i="1"/>
  <c r="BV948" i="1"/>
  <c r="BV956" i="1"/>
  <c r="BV941" i="1"/>
  <c r="BV949" i="1"/>
  <c r="BV957" i="1"/>
  <c r="BV944" i="1"/>
  <c r="BV952" i="1"/>
  <c r="BV961" i="1"/>
  <c r="BZ942" i="1"/>
  <c r="BZ946" i="1"/>
  <c r="BZ950" i="1"/>
  <c r="BZ954" i="1"/>
  <c r="BZ958" i="1"/>
  <c r="BZ962" i="1"/>
  <c r="BZ939" i="1"/>
  <c r="BZ943" i="1"/>
  <c r="BZ947" i="1"/>
  <c r="BZ951" i="1"/>
  <c r="BZ955" i="1"/>
  <c r="BZ959" i="1"/>
  <c r="BZ940" i="1"/>
  <c r="BZ948" i="1"/>
  <c r="BZ956" i="1"/>
  <c r="BZ941" i="1"/>
  <c r="BZ949" i="1"/>
  <c r="BZ957" i="1"/>
  <c r="BZ944" i="1"/>
  <c r="BZ952" i="1"/>
  <c r="BZ960" i="1"/>
  <c r="CD946" i="1"/>
  <c r="CD950" i="1"/>
  <c r="CD954" i="1"/>
  <c r="CD961" i="1"/>
  <c r="CD939" i="1"/>
  <c r="CD943" i="1"/>
  <c r="CD951" i="1"/>
  <c r="CD955" i="1"/>
  <c r="CD959" i="1"/>
  <c r="CD948" i="1"/>
  <c r="CD956" i="1"/>
  <c r="CD941" i="1"/>
  <c r="CD957" i="1"/>
  <c r="CD944" i="1"/>
  <c r="CD952" i="1"/>
  <c r="CH942" i="1"/>
  <c r="CH946" i="1"/>
  <c r="CH950" i="1"/>
  <c r="CH954" i="1"/>
  <c r="CH958" i="1"/>
  <c r="CH962" i="1"/>
  <c r="CH939" i="1"/>
  <c r="CH943" i="1"/>
  <c r="CH947" i="1"/>
  <c r="CH951" i="1"/>
  <c r="CH955" i="1"/>
  <c r="CH959" i="1"/>
  <c r="CH940" i="1"/>
  <c r="CH963" i="1"/>
  <c r="CH948" i="1"/>
  <c r="CH956" i="1"/>
  <c r="CH941" i="1"/>
  <c r="CH949" i="1"/>
  <c r="CH957" i="1"/>
  <c r="CH944" i="1"/>
  <c r="CH952" i="1"/>
  <c r="CH960" i="1"/>
  <c r="AB963" i="1"/>
  <c r="CJ945" i="1"/>
  <c r="AC963" i="1"/>
  <c r="CK954" i="1"/>
  <c r="CK946" i="1"/>
  <c r="AB25" i="5"/>
  <c r="B25" i="10"/>
  <c r="AC16" i="5"/>
  <c r="AU8" i="10"/>
  <c r="BG947" i="1"/>
  <c r="BG950" i="1"/>
  <c r="AC8" i="5"/>
  <c r="AI950" i="1"/>
  <c r="BG948" i="1"/>
  <c r="BK942" i="1"/>
  <c r="BK946" i="1"/>
  <c r="BK950" i="1"/>
  <c r="BK961" i="1"/>
  <c r="BK958" i="1"/>
  <c r="BK957" i="1"/>
  <c r="BK939" i="1"/>
  <c r="BK943" i="1"/>
  <c r="BK947" i="1"/>
  <c r="BK951" i="1"/>
  <c r="BK962" i="1"/>
  <c r="BK956" i="1"/>
  <c r="BO946" i="1"/>
  <c r="BO950" i="1"/>
  <c r="BO961" i="1"/>
  <c r="BO957" i="1"/>
  <c r="BO939" i="1"/>
  <c r="BO943" i="1"/>
  <c r="BO952" i="1"/>
  <c r="BO962" i="1"/>
  <c r="BO953" i="1"/>
  <c r="BS942" i="1"/>
  <c r="BS946" i="1"/>
  <c r="BS950" i="1"/>
  <c r="BS962" i="1"/>
  <c r="BS956" i="1"/>
  <c r="BS958" i="1"/>
  <c r="BS939" i="1"/>
  <c r="BS943" i="1"/>
  <c r="BS947" i="1"/>
  <c r="BS953" i="1"/>
  <c r="BS954" i="1"/>
  <c r="BS951" i="1"/>
  <c r="BW942" i="1"/>
  <c r="BW946" i="1"/>
  <c r="BW950" i="1"/>
  <c r="BW962" i="1"/>
  <c r="BW952" i="1"/>
  <c r="BW959" i="1"/>
  <c r="BW939" i="1"/>
  <c r="BW943" i="1"/>
  <c r="BW947" i="1"/>
  <c r="BW954" i="1"/>
  <c r="BW953" i="1"/>
  <c r="BW956" i="1"/>
  <c r="CA942" i="1"/>
  <c r="CA946" i="1"/>
  <c r="CA950" i="1"/>
  <c r="CA961" i="1"/>
  <c r="CA939" i="1"/>
  <c r="CA943" i="1"/>
  <c r="CA947" i="1"/>
  <c r="CA951" i="1"/>
  <c r="CA962" i="1"/>
  <c r="AH950" i="1"/>
  <c r="BE942" i="1"/>
  <c r="AF950" i="1"/>
  <c r="AK950" i="1"/>
  <c r="BA950" i="1"/>
  <c r="CA957" i="1"/>
  <c r="CA954" i="1"/>
  <c r="CA949" i="1"/>
  <c r="CA941" i="1"/>
  <c r="BW951" i="1"/>
  <c r="BW949" i="1"/>
  <c r="BW941" i="1"/>
  <c r="BS952" i="1"/>
  <c r="BS949" i="1"/>
  <c r="BS941" i="1"/>
  <c r="BO955" i="1"/>
  <c r="BO949" i="1"/>
  <c r="BK954" i="1"/>
  <c r="BK949" i="1"/>
  <c r="BK941" i="1"/>
  <c r="CI951" i="1"/>
  <c r="CI958" i="1"/>
  <c r="CI957" i="1"/>
  <c r="CI948" i="1"/>
  <c r="CI944" i="1"/>
  <c r="CE954" i="1"/>
  <c r="CE951" i="1"/>
  <c r="CE956" i="1"/>
  <c r="CE948" i="1"/>
  <c r="CE944" i="1"/>
  <c r="CA953" i="1"/>
  <c r="CA956" i="1"/>
  <c r="CA948" i="1"/>
  <c r="CA940" i="1"/>
  <c r="BW957" i="1"/>
  <c r="BW948" i="1"/>
  <c r="BW940" i="1"/>
  <c r="BS960" i="1"/>
  <c r="BS948" i="1"/>
  <c r="BS940" i="1"/>
  <c r="BO951" i="1"/>
  <c r="BO940" i="1"/>
  <c r="BK952" i="1"/>
  <c r="BK948" i="1"/>
  <c r="BK940" i="1"/>
  <c r="AG950" i="1"/>
  <c r="BV932" i="1"/>
  <c r="BS932" i="1"/>
  <c r="CD932" i="1"/>
  <c r="AN911" i="1"/>
  <c r="AR919" i="1"/>
  <c r="BF916" i="1"/>
  <c r="BN932" i="1"/>
  <c r="BK932" i="1"/>
  <c r="AK919" i="1"/>
  <c r="BG917" i="1"/>
  <c r="B13" i="10"/>
  <c r="C28" i="10"/>
  <c r="AC28" i="10"/>
  <c r="BL910" i="1"/>
  <c r="BL914" i="1"/>
  <c r="BL918" i="1"/>
  <c r="BL922" i="1"/>
  <c r="BL926" i="1"/>
  <c r="BL930" i="1"/>
  <c r="BL911" i="1"/>
  <c r="BL915" i="1"/>
  <c r="BL919" i="1"/>
  <c r="BL923" i="1"/>
  <c r="BL927" i="1"/>
  <c r="BL931" i="1"/>
  <c r="BP910" i="1"/>
  <c r="BP914" i="1"/>
  <c r="BP918" i="1"/>
  <c r="BP922" i="1"/>
  <c r="BP926" i="1"/>
  <c r="BP930" i="1"/>
  <c r="BP911" i="1"/>
  <c r="BP915" i="1"/>
  <c r="BP919" i="1"/>
  <c r="BP923" i="1"/>
  <c r="BP927" i="1"/>
  <c r="BP931" i="1"/>
  <c r="BT910" i="1"/>
  <c r="BT914" i="1"/>
  <c r="BT918" i="1"/>
  <c r="BT922" i="1"/>
  <c r="BT926" i="1"/>
  <c r="BT930" i="1"/>
  <c r="BT911" i="1"/>
  <c r="BT915" i="1"/>
  <c r="BT919" i="1"/>
  <c r="BT923" i="1"/>
  <c r="BT927" i="1"/>
  <c r="BT931" i="1"/>
  <c r="BX910" i="1"/>
  <c r="BX914" i="1"/>
  <c r="BX918" i="1"/>
  <c r="BX922" i="1"/>
  <c r="BX926" i="1"/>
  <c r="BX930" i="1"/>
  <c r="BX911" i="1"/>
  <c r="BX915" i="1"/>
  <c r="BX919" i="1"/>
  <c r="BX923" i="1"/>
  <c r="BX927" i="1"/>
  <c r="BX931" i="1"/>
  <c r="CB910" i="1"/>
  <c r="CB914" i="1"/>
  <c r="CB918" i="1"/>
  <c r="CB922" i="1"/>
  <c r="CB926" i="1"/>
  <c r="CB930" i="1"/>
  <c r="CB911" i="1"/>
  <c r="CB915" i="1"/>
  <c r="CB919" i="1"/>
  <c r="CB923" i="1"/>
  <c r="CB927" i="1"/>
  <c r="CB931" i="1"/>
  <c r="CF910" i="1"/>
  <c r="CF914" i="1"/>
  <c r="CF918" i="1"/>
  <c r="CF922" i="1"/>
  <c r="CF926" i="1"/>
  <c r="CF930" i="1"/>
  <c r="CF911" i="1"/>
  <c r="CF915" i="1"/>
  <c r="CF919" i="1"/>
  <c r="CF923" i="1"/>
  <c r="CF927" i="1"/>
  <c r="CF931" i="1"/>
  <c r="BE919" i="1"/>
  <c r="BD911" i="1"/>
  <c r="AS911" i="1"/>
  <c r="BG908" i="1"/>
  <c r="CF929" i="1"/>
  <c r="CF921" i="1"/>
  <c r="CF913" i="1"/>
  <c r="CB929" i="1"/>
  <c r="CB921" i="1"/>
  <c r="CB913" i="1"/>
  <c r="BX929" i="1"/>
  <c r="BX921" i="1"/>
  <c r="BX913" i="1"/>
  <c r="BT929" i="1"/>
  <c r="BT921" i="1"/>
  <c r="BT913" i="1"/>
  <c r="BP929" i="1"/>
  <c r="BP921" i="1"/>
  <c r="BP913" i="1"/>
  <c r="BL929" i="1"/>
  <c r="BL921" i="1"/>
  <c r="BL913" i="1"/>
  <c r="BM908" i="1"/>
  <c r="BM911" i="1"/>
  <c r="BM915" i="1"/>
  <c r="BM920" i="1"/>
  <c r="BM924" i="1"/>
  <c r="BM927" i="1"/>
  <c r="BM929" i="1"/>
  <c r="BM912" i="1"/>
  <c r="BM916" i="1"/>
  <c r="BM921" i="1"/>
  <c r="BM925" i="1"/>
  <c r="BM931" i="1"/>
  <c r="BQ911" i="1"/>
  <c r="BQ915" i="1"/>
  <c r="BQ921" i="1"/>
  <c r="BQ925" i="1"/>
  <c r="BQ927" i="1"/>
  <c r="BQ930" i="1"/>
  <c r="BQ908" i="1"/>
  <c r="BQ912" i="1"/>
  <c r="BQ918" i="1"/>
  <c r="BQ922" i="1"/>
  <c r="BQ926" i="1"/>
  <c r="BQ931" i="1"/>
  <c r="BU911" i="1"/>
  <c r="BU915" i="1"/>
  <c r="BU921" i="1"/>
  <c r="BU925" i="1"/>
  <c r="BU929" i="1"/>
  <c r="BU928" i="1"/>
  <c r="BU908" i="1"/>
  <c r="BU912" i="1"/>
  <c r="BU919" i="1"/>
  <c r="BU922" i="1"/>
  <c r="BU926" i="1"/>
  <c r="BU930" i="1"/>
  <c r="BY911" i="1"/>
  <c r="BY915" i="1"/>
  <c r="BY921" i="1"/>
  <c r="BY925" i="1"/>
  <c r="BY929" i="1"/>
  <c r="BY928" i="1"/>
  <c r="BY908" i="1"/>
  <c r="BY912" i="1"/>
  <c r="BY916" i="1"/>
  <c r="BY922" i="1"/>
  <c r="BY926" i="1"/>
  <c r="BY927" i="1"/>
  <c r="CC911" i="1"/>
  <c r="CC915" i="1"/>
  <c r="CC921" i="1"/>
  <c r="CC925" i="1"/>
  <c r="CC908" i="1"/>
  <c r="CC912" i="1"/>
  <c r="CC917" i="1"/>
  <c r="CC922" i="1"/>
  <c r="CC919" i="1"/>
  <c r="CC930" i="1"/>
  <c r="CG908" i="1"/>
  <c r="CG912" i="1"/>
  <c r="CG918" i="1"/>
  <c r="CG922" i="1"/>
  <c r="CG916" i="1"/>
  <c r="CG917" i="1"/>
  <c r="BG918" i="1"/>
  <c r="AZ919" i="1"/>
  <c r="CF928" i="1"/>
  <c r="CF920" i="1"/>
  <c r="CF912" i="1"/>
  <c r="CB928" i="1"/>
  <c r="CB920" i="1"/>
  <c r="CB912" i="1"/>
  <c r="BX928" i="1"/>
  <c r="BX920" i="1"/>
  <c r="BX912" i="1"/>
  <c r="BT928" i="1"/>
  <c r="BT920" i="1"/>
  <c r="BT912" i="1"/>
  <c r="BP928" i="1"/>
  <c r="BP920" i="1"/>
  <c r="BP912" i="1"/>
  <c r="BL928" i="1"/>
  <c r="BL920" i="1"/>
  <c r="BL912" i="1"/>
  <c r="AU919" i="1"/>
  <c r="AB7" i="5"/>
  <c r="F7" i="10"/>
  <c r="C7" i="10"/>
  <c r="AC7" i="5"/>
  <c r="AO880" i="1"/>
  <c r="AG888" i="1"/>
  <c r="BG887" i="1"/>
  <c r="AI888" i="1"/>
  <c r="AB24" i="5"/>
  <c r="B24" i="10"/>
  <c r="AB20" i="5"/>
  <c r="B16" i="10"/>
  <c r="AB12" i="5"/>
  <c r="B12" i="10"/>
  <c r="AF10" i="10"/>
  <c r="B8" i="10"/>
  <c r="AB8" i="5"/>
  <c r="O27" i="10"/>
  <c r="C27" i="10"/>
  <c r="X26" i="10"/>
  <c r="D26" i="10"/>
  <c r="E25" i="10"/>
  <c r="D22" i="10"/>
  <c r="AC21" i="5"/>
  <c r="D18" i="10"/>
  <c r="E13" i="10"/>
  <c r="AI11" i="10"/>
  <c r="K11" i="10"/>
  <c r="AO9" i="10"/>
  <c r="C11" i="10"/>
  <c r="AC11" i="5"/>
  <c r="AA7" i="10"/>
  <c r="T7" i="10"/>
  <c r="E31" i="5"/>
  <c r="I25" i="10"/>
  <c r="E21" i="10"/>
  <c r="BK891" i="1"/>
  <c r="BK884" i="1"/>
  <c r="BK900" i="1"/>
  <c r="BK889" i="1"/>
  <c r="BK898" i="1"/>
  <c r="BO879" i="1"/>
  <c r="BO883" i="1"/>
  <c r="BO887" i="1"/>
  <c r="BO891" i="1"/>
  <c r="BO895" i="1"/>
  <c r="BO899" i="1"/>
  <c r="BO880" i="1"/>
  <c r="BO901" i="1"/>
  <c r="BO884" i="1"/>
  <c r="BO888" i="1"/>
  <c r="BO892" i="1"/>
  <c r="BO896" i="1"/>
  <c r="BO900" i="1"/>
  <c r="BO877" i="1"/>
  <c r="BO881" i="1"/>
  <c r="BO885" i="1"/>
  <c r="BO889" i="1"/>
  <c r="BO893" i="1"/>
  <c r="BO897" i="1"/>
  <c r="BO890" i="1"/>
  <c r="BO878" i="1"/>
  <c r="BO894" i="1"/>
  <c r="BS879" i="1"/>
  <c r="BS883" i="1"/>
  <c r="BS887" i="1"/>
  <c r="BS891" i="1"/>
  <c r="BS895" i="1"/>
  <c r="BS899" i="1"/>
  <c r="BS880" i="1"/>
  <c r="BS884" i="1"/>
  <c r="BS888" i="1"/>
  <c r="BS892" i="1"/>
  <c r="BS896" i="1"/>
  <c r="BS900" i="1"/>
  <c r="BS877" i="1"/>
  <c r="BS881" i="1"/>
  <c r="BS885" i="1"/>
  <c r="BS889" i="1"/>
  <c r="BS893" i="1"/>
  <c r="BS897" i="1"/>
  <c r="BS882" i="1"/>
  <c r="BS898" i="1"/>
  <c r="BS886" i="1"/>
  <c r="BW879" i="1"/>
  <c r="BW883" i="1"/>
  <c r="BW887" i="1"/>
  <c r="BW891" i="1"/>
  <c r="BW895" i="1"/>
  <c r="BW899" i="1"/>
  <c r="BW880" i="1"/>
  <c r="BW884" i="1"/>
  <c r="BW888" i="1"/>
  <c r="BW892" i="1"/>
  <c r="BW896" i="1"/>
  <c r="BW900" i="1"/>
  <c r="BW877" i="1"/>
  <c r="BW901" i="1"/>
  <c r="BW881" i="1"/>
  <c r="BW885" i="1"/>
  <c r="BW889" i="1"/>
  <c r="BW893" i="1"/>
  <c r="BW897" i="1"/>
  <c r="BW890" i="1"/>
  <c r="BW878" i="1"/>
  <c r="BW894" i="1"/>
  <c r="CA891" i="1"/>
  <c r="CA884" i="1"/>
  <c r="CA900" i="1"/>
  <c r="CA889" i="1"/>
  <c r="CA898" i="1"/>
  <c r="CE879" i="1"/>
  <c r="CE883" i="1"/>
  <c r="CE887" i="1"/>
  <c r="CE891" i="1"/>
  <c r="CE895" i="1"/>
  <c r="CE899" i="1"/>
  <c r="CE880" i="1"/>
  <c r="CE884" i="1"/>
  <c r="CE888" i="1"/>
  <c r="CE892" i="1"/>
  <c r="CE896" i="1"/>
  <c r="CE900" i="1"/>
  <c r="CE877" i="1"/>
  <c r="CE881" i="1"/>
  <c r="CE885" i="1"/>
  <c r="CE889" i="1"/>
  <c r="CE893" i="1"/>
  <c r="CE897" i="1"/>
  <c r="CE890" i="1"/>
  <c r="CE878" i="1"/>
  <c r="CE894" i="1"/>
  <c r="CI879" i="1"/>
  <c r="CI883" i="1"/>
  <c r="CI887" i="1"/>
  <c r="CI891" i="1"/>
  <c r="CI895" i="1"/>
  <c r="CI899" i="1"/>
  <c r="CI880" i="1"/>
  <c r="CI884" i="1"/>
  <c r="CI888" i="1"/>
  <c r="CI892" i="1"/>
  <c r="CI896" i="1"/>
  <c r="CI900" i="1"/>
  <c r="CI877" i="1"/>
  <c r="CI881" i="1"/>
  <c r="CI885" i="1"/>
  <c r="CI889" i="1"/>
  <c r="CI893" i="1"/>
  <c r="CI897" i="1"/>
  <c r="CI882" i="1"/>
  <c r="CI898" i="1"/>
  <c r="CI886" i="1"/>
  <c r="AC901" i="1"/>
  <c r="CK890" i="1"/>
  <c r="AB901" i="1"/>
  <c r="CJ889" i="1"/>
  <c r="CJ893" i="1"/>
  <c r="AF888" i="1"/>
  <c r="BG878" i="1"/>
  <c r="AG880" i="1"/>
  <c r="BF878" i="1"/>
  <c r="AJ880" i="1"/>
  <c r="AS880" i="1"/>
  <c r="Z31" i="5"/>
  <c r="CH901" i="1"/>
  <c r="BG886" i="1"/>
  <c r="AJ888" i="1"/>
  <c r="AL888" i="1"/>
  <c r="BC880" i="1"/>
  <c r="CK763" i="1"/>
  <c r="CK765" i="1"/>
  <c r="CK764" i="1"/>
  <c r="CF777" i="1"/>
  <c r="CK769" i="1"/>
  <c r="BS777" i="1"/>
  <c r="CA777" i="1"/>
  <c r="E31" i="11"/>
  <c r="CC777" i="1"/>
  <c r="CK776" i="1"/>
  <c r="CK768" i="1"/>
  <c r="CK771" i="1"/>
  <c r="CK754" i="1"/>
  <c r="CK757" i="1"/>
  <c r="CK753" i="1"/>
  <c r="CK755" i="1"/>
  <c r="CK756" i="1"/>
  <c r="CK758" i="1"/>
  <c r="CK760" i="1"/>
  <c r="CK762" i="1"/>
  <c r="CK772" i="1"/>
  <c r="CK773" i="1"/>
  <c r="CK775" i="1"/>
  <c r="CK777" i="1"/>
  <c r="CB777" i="1"/>
  <c r="CG777" i="1"/>
  <c r="BO746" i="1"/>
  <c r="BP746" i="1"/>
  <c r="CB746" i="1"/>
  <c r="BF733" i="1"/>
  <c r="BG733" i="1"/>
  <c r="CF746" i="1"/>
  <c r="BX746" i="1"/>
  <c r="BW746" i="1"/>
  <c r="CC746" i="1"/>
  <c r="BS715" i="1"/>
  <c r="CK711" i="1"/>
  <c r="L88" i="8"/>
  <c r="BN715" i="1"/>
  <c r="BL715" i="1"/>
  <c r="CJ699" i="1"/>
  <c r="CJ714" i="1"/>
  <c r="CJ712" i="1"/>
  <c r="CJ713" i="1"/>
  <c r="CJ708" i="1"/>
  <c r="CK706" i="1"/>
  <c r="CJ693" i="1"/>
  <c r="CJ709" i="1"/>
  <c r="CH715" i="1"/>
  <c r="CG715" i="1"/>
  <c r="CC715" i="1"/>
  <c r="BQ715" i="1"/>
  <c r="BM715" i="1"/>
  <c r="CF715" i="1"/>
  <c r="D29" i="11"/>
  <c r="CJ707" i="1"/>
  <c r="BP715" i="1"/>
  <c r="BG694" i="1"/>
  <c r="BJ715" i="1"/>
  <c r="G29" i="11"/>
  <c r="B82" i="8"/>
  <c r="K89" i="8"/>
  <c r="CJ691" i="1"/>
  <c r="CJ692" i="1"/>
  <c r="CJ715" i="1"/>
  <c r="CJ698" i="1"/>
  <c r="CJ700" i="1"/>
  <c r="CK691" i="1"/>
  <c r="CK697" i="1"/>
  <c r="CJ697" i="1"/>
  <c r="BT715" i="1"/>
  <c r="BP684" i="1"/>
  <c r="BM684" i="1"/>
  <c r="CJ680" i="1"/>
  <c r="BS684" i="1"/>
  <c r="BR684" i="1"/>
  <c r="BZ653" i="1"/>
  <c r="BR653" i="1"/>
  <c r="CI622" i="1"/>
  <c r="CJ618" i="1"/>
  <c r="CJ609" i="1"/>
  <c r="CJ606" i="1"/>
  <c r="CJ616" i="1"/>
  <c r="CJ620" i="1"/>
  <c r="CJ603" i="1"/>
  <c r="BM622" i="1"/>
  <c r="CH622" i="1"/>
  <c r="BU622" i="1"/>
  <c r="BY622" i="1"/>
  <c r="CJ605" i="1"/>
  <c r="D26" i="11"/>
  <c r="G26" i="11"/>
  <c r="CJ621" i="1"/>
  <c r="CJ617" i="1"/>
  <c r="CJ611" i="1"/>
  <c r="CD622" i="1"/>
  <c r="BR622" i="1"/>
  <c r="BS622" i="1"/>
  <c r="CJ601" i="1"/>
  <c r="CJ615" i="1"/>
  <c r="CJ598" i="1"/>
  <c r="CJ612" i="1"/>
  <c r="CJ613" i="1"/>
  <c r="CJ610" i="1"/>
  <c r="CE622" i="1"/>
  <c r="BU591" i="1"/>
  <c r="CG591" i="1"/>
  <c r="CJ591" i="1"/>
  <c r="BM591" i="1"/>
  <c r="CC591" i="1"/>
  <c r="BR560" i="1"/>
  <c r="BM560" i="1"/>
  <c r="BV560" i="1"/>
  <c r="CC560" i="1"/>
  <c r="CH560" i="1"/>
  <c r="CG560" i="1"/>
  <c r="BT560" i="1"/>
  <c r="BU560" i="1"/>
  <c r="CA529" i="1"/>
  <c r="BU529" i="1"/>
  <c r="BQ529" i="1"/>
  <c r="BR529" i="1"/>
  <c r="BT529" i="1"/>
  <c r="BX498" i="1"/>
  <c r="CB498" i="1"/>
  <c r="BP498" i="1"/>
  <c r="CI498" i="1"/>
  <c r="BU498" i="1"/>
  <c r="K77" i="8"/>
  <c r="CF467" i="1"/>
  <c r="BM467" i="1"/>
  <c r="BT467" i="1"/>
  <c r="BJ467" i="1"/>
  <c r="BW467" i="1"/>
  <c r="BN467" i="1"/>
  <c r="BU467" i="1"/>
  <c r="BM436" i="1"/>
  <c r="CD436" i="1"/>
  <c r="CB436" i="1"/>
  <c r="BN436" i="1"/>
  <c r="BW436" i="1"/>
  <c r="BL436" i="1"/>
  <c r="CG405" i="1"/>
  <c r="BU405" i="1"/>
  <c r="BP405" i="1"/>
  <c r="BX405" i="1"/>
  <c r="CB405" i="1"/>
  <c r="BZ405" i="1"/>
  <c r="CF405" i="1"/>
  <c r="BQ405" i="1"/>
  <c r="CD405" i="1"/>
  <c r="BL405" i="1"/>
  <c r="CK405" i="1"/>
  <c r="BR405" i="1"/>
  <c r="CB374" i="1"/>
  <c r="BP374" i="1"/>
  <c r="BN374" i="1"/>
  <c r="BJ374" i="1"/>
  <c r="CJ322" i="1"/>
  <c r="CD343" i="1"/>
  <c r="CJ321" i="1"/>
  <c r="CJ343" i="1"/>
  <c r="CJ332" i="1"/>
  <c r="CJ336" i="1"/>
  <c r="CJ320" i="1"/>
  <c r="CJ340" i="1"/>
  <c r="CH343" i="1"/>
  <c r="CJ338" i="1"/>
  <c r="CJ333" i="1"/>
  <c r="CJ339" i="1"/>
  <c r="CJ327" i="1"/>
  <c r="CJ341" i="1"/>
  <c r="CJ326" i="1"/>
  <c r="BL343" i="1"/>
  <c r="BF330" i="1"/>
  <c r="CJ319" i="1"/>
  <c r="D17" i="11"/>
  <c r="G17" i="11"/>
  <c r="CJ342" i="1"/>
  <c r="CJ329" i="1"/>
  <c r="CJ325" i="1"/>
  <c r="CJ334" i="1"/>
  <c r="BG322" i="1"/>
  <c r="CB343" i="1"/>
  <c r="BX343" i="1"/>
  <c r="BK312" i="1"/>
  <c r="BF291" i="1"/>
  <c r="BS312" i="1"/>
  <c r="BT312" i="1"/>
  <c r="CE312" i="1"/>
  <c r="BL312" i="1"/>
  <c r="BP312" i="1"/>
  <c r="BN312" i="1"/>
  <c r="CB312" i="1"/>
  <c r="BW312" i="1"/>
  <c r="BQ312" i="1"/>
  <c r="BF268" i="1"/>
  <c r="CG281" i="1"/>
  <c r="CC281" i="1"/>
  <c r="BJ281" i="1"/>
  <c r="BG268" i="1"/>
  <c r="BZ250" i="1"/>
  <c r="BJ250" i="1"/>
  <c r="BP250" i="1"/>
  <c r="BL250" i="1"/>
  <c r="BX250" i="1"/>
  <c r="CB250" i="1"/>
  <c r="BL219" i="1"/>
  <c r="BT219" i="1"/>
  <c r="CJ219" i="1"/>
  <c r="BX219" i="1"/>
  <c r="CF219" i="1"/>
  <c r="BP219" i="1"/>
  <c r="CK219" i="1"/>
  <c r="BU188" i="1"/>
  <c r="BK188" i="1"/>
  <c r="BO188" i="1"/>
  <c r="BG175" i="1"/>
  <c r="CA188" i="1"/>
  <c r="BG136" i="1"/>
  <c r="CK135" i="1"/>
  <c r="CH157" i="1"/>
  <c r="CD157" i="1"/>
  <c r="BR157" i="1"/>
  <c r="BN157" i="1"/>
  <c r="BF144" i="1"/>
  <c r="BJ157" i="1"/>
  <c r="BZ157" i="1"/>
  <c r="CJ79" i="1"/>
  <c r="CA95" i="1"/>
  <c r="BY95" i="1"/>
  <c r="BM95" i="1"/>
  <c r="CC95" i="1"/>
  <c r="BQ95" i="1"/>
  <c r="CG95" i="1"/>
  <c r="BG911" i="1"/>
  <c r="E34" i="11"/>
  <c r="CK869" i="1"/>
  <c r="CK846" i="1"/>
  <c r="CK849" i="1"/>
  <c r="CK847" i="1"/>
  <c r="CK854" i="1"/>
  <c r="CK862" i="1"/>
  <c r="CK863" i="1"/>
  <c r="CK855" i="1"/>
  <c r="CK859" i="1"/>
  <c r="BG756" i="1"/>
  <c r="CK724" i="1"/>
  <c r="BF725" i="1"/>
  <c r="U71" i="8"/>
  <c r="U72" i="8"/>
  <c r="U75" i="8"/>
  <c r="U76" i="8"/>
  <c r="U77" i="8"/>
  <c r="U78" i="8"/>
  <c r="U79" i="8"/>
  <c r="U80" i="8"/>
  <c r="U81" i="8"/>
  <c r="U83" i="8"/>
  <c r="U84" i="8"/>
  <c r="U85" i="8"/>
  <c r="U86" i="8"/>
  <c r="U87" i="8"/>
  <c r="U88" i="8"/>
  <c r="U90" i="8"/>
  <c r="U91" i="8"/>
  <c r="U92" i="8"/>
  <c r="U94" i="8"/>
  <c r="U95" i="8"/>
  <c r="CK698" i="1"/>
  <c r="CK712" i="1"/>
  <c r="CK707" i="1"/>
  <c r="CK692" i="1"/>
  <c r="CK713" i="1"/>
  <c r="CB715" i="1"/>
  <c r="M73" i="8"/>
  <c r="CK701" i="1"/>
  <c r="CK694" i="1"/>
  <c r="CK699" i="1"/>
  <c r="CK710" i="1"/>
  <c r="CK703" i="1"/>
  <c r="X72" i="8"/>
  <c r="BF694" i="1"/>
  <c r="CK693" i="1"/>
  <c r="CK709" i="1"/>
  <c r="CK714" i="1"/>
  <c r="CK695" i="1"/>
  <c r="E29" i="11"/>
  <c r="CK704" i="1"/>
  <c r="CK673" i="1"/>
  <c r="CK661" i="1"/>
  <c r="BF671" i="1"/>
  <c r="CK665" i="1"/>
  <c r="CK671" i="1"/>
  <c r="BG671" i="1"/>
  <c r="CK680" i="1"/>
  <c r="CJ672" i="1"/>
  <c r="CJ684" i="1"/>
  <c r="BG632" i="1"/>
  <c r="CA622" i="1"/>
  <c r="BG609" i="1"/>
  <c r="BF609" i="1"/>
  <c r="CJ600" i="1"/>
  <c r="G25" i="11"/>
  <c r="BF570" i="1"/>
  <c r="I88" i="9"/>
  <c r="I85" i="9"/>
  <c r="Q93" i="9"/>
  <c r="CH529" i="1"/>
  <c r="BF508" i="1"/>
  <c r="I94" i="9"/>
  <c r="CJ510" i="1"/>
  <c r="BF516" i="1"/>
  <c r="L76" i="8"/>
  <c r="CK478" i="1"/>
  <c r="CK480" i="1"/>
  <c r="CK496" i="1"/>
  <c r="CK490" i="1"/>
  <c r="CK485" i="1"/>
  <c r="BG485" i="1"/>
  <c r="E22" i="11"/>
  <c r="CK497" i="1"/>
  <c r="CK489" i="1"/>
  <c r="CK479" i="1"/>
  <c r="CK492" i="1"/>
  <c r="CK483" i="1"/>
  <c r="H81" i="8"/>
  <c r="H80" i="8"/>
  <c r="CK476" i="1"/>
  <c r="CK495" i="1"/>
  <c r="CK477" i="1"/>
  <c r="CK486" i="1"/>
  <c r="CK474" i="1"/>
  <c r="CK482" i="1"/>
  <c r="BQ467" i="1"/>
  <c r="CJ436" i="1"/>
  <c r="CK361" i="1"/>
  <c r="CK358" i="1"/>
  <c r="CK371" i="1"/>
  <c r="CK363" i="1"/>
  <c r="CK353" i="1"/>
  <c r="CK362" i="1"/>
  <c r="BF361" i="1"/>
  <c r="E18" i="11"/>
  <c r="CK357" i="1"/>
  <c r="CK350" i="1"/>
  <c r="CK372" i="1"/>
  <c r="CK369" i="1"/>
  <c r="V78" i="8"/>
  <c r="BF237" i="1"/>
  <c r="CK240" i="1"/>
  <c r="BG167" i="1"/>
  <c r="CK139" i="1"/>
  <c r="CK154" i="1"/>
  <c r="CK142" i="1"/>
  <c r="CK153" i="1"/>
  <c r="CK148" i="1"/>
  <c r="CK145" i="1"/>
  <c r="CK136" i="1"/>
  <c r="CK157" i="1"/>
  <c r="CK155" i="1"/>
  <c r="CK150" i="1"/>
  <c r="CK149" i="1"/>
  <c r="CK147" i="1"/>
  <c r="BG113" i="1"/>
  <c r="BF105" i="1"/>
  <c r="BF113" i="1"/>
  <c r="BF82" i="1"/>
  <c r="CJ43" i="1"/>
  <c r="CJ60" i="1"/>
  <c r="CJ41" i="1"/>
  <c r="BF43" i="1"/>
  <c r="CJ63" i="1"/>
  <c r="CJ55" i="1"/>
  <c r="CK58" i="1"/>
  <c r="CK47" i="1"/>
  <c r="CK62" i="1"/>
  <c r="CK50" i="1"/>
  <c r="CK59" i="1"/>
  <c r="CK44" i="1"/>
  <c r="I74" i="9"/>
  <c r="I80" i="9"/>
  <c r="I78" i="9"/>
  <c r="I91" i="9"/>
  <c r="Z94" i="9"/>
  <c r="CJ47" i="1"/>
  <c r="CJ57" i="1"/>
  <c r="CJ48" i="1"/>
  <c r="CJ53" i="1"/>
  <c r="CK60" i="1"/>
  <c r="CK61" i="1"/>
  <c r="CK54" i="1"/>
  <c r="CK41" i="1"/>
  <c r="CK55" i="1"/>
  <c r="I87" i="9"/>
  <c r="I83" i="9"/>
  <c r="I89" i="9"/>
  <c r="Z92" i="9"/>
  <c r="CJ56" i="1"/>
  <c r="D8" i="11"/>
  <c r="G8" i="11"/>
  <c r="CJ62" i="1"/>
  <c r="CJ54" i="1"/>
  <c r="E8" i="11"/>
  <c r="CK52" i="1"/>
  <c r="CK46" i="1"/>
  <c r="CK45" i="1"/>
  <c r="CK43" i="1"/>
  <c r="CK48" i="1"/>
  <c r="I71" i="9"/>
  <c r="K88" i="9"/>
  <c r="CH33" i="1"/>
  <c r="Z83" i="9"/>
  <c r="BR33" i="1"/>
  <c r="Z73" i="9"/>
  <c r="Z79" i="9"/>
  <c r="BV33" i="1"/>
  <c r="BN33" i="1"/>
  <c r="K91" i="9"/>
  <c r="BZ33" i="1"/>
  <c r="BJ33" i="1"/>
  <c r="CD33" i="1"/>
  <c r="BS870" i="1"/>
  <c r="BQ870" i="1"/>
  <c r="CK829" i="1"/>
  <c r="CK820" i="1"/>
  <c r="CK818" i="1"/>
  <c r="CK835" i="1"/>
  <c r="CK816" i="1"/>
  <c r="CK828" i="1"/>
  <c r="CK824" i="1"/>
  <c r="CK825" i="1"/>
  <c r="CK836" i="1"/>
  <c r="CK822" i="1"/>
  <c r="CK832" i="1"/>
  <c r="CK830" i="1"/>
  <c r="CK815" i="1"/>
  <c r="CK834" i="1"/>
  <c r="CK838" i="1"/>
  <c r="CK821" i="1"/>
  <c r="CK837" i="1"/>
  <c r="E33" i="11"/>
  <c r="CK831" i="1"/>
  <c r="CK819" i="1"/>
  <c r="CK823" i="1"/>
  <c r="CK826" i="1"/>
  <c r="CK827" i="1"/>
  <c r="CK817" i="1"/>
  <c r="CK833" i="1"/>
  <c r="BN839" i="1"/>
  <c r="BV839" i="1"/>
  <c r="CJ817" i="1"/>
  <c r="CJ828" i="1"/>
  <c r="CJ837" i="1"/>
  <c r="CJ829" i="1"/>
  <c r="CJ835" i="1"/>
  <c r="CJ824" i="1"/>
  <c r="CJ822" i="1"/>
  <c r="CJ833" i="1"/>
  <c r="CJ820" i="1"/>
  <c r="CJ831" i="1"/>
  <c r="CJ815" i="1"/>
  <c r="CJ825" i="1"/>
  <c r="CJ823" i="1"/>
  <c r="CJ816" i="1"/>
  <c r="CJ838" i="1"/>
  <c r="D33" i="11"/>
  <c r="G33" i="11"/>
  <c r="CJ818" i="1"/>
  <c r="CJ827" i="1"/>
  <c r="CJ832" i="1"/>
  <c r="CJ834" i="1"/>
  <c r="CJ830" i="1"/>
  <c r="CJ821" i="1"/>
  <c r="CJ826" i="1"/>
  <c r="CJ836" i="1"/>
  <c r="CJ819" i="1"/>
  <c r="CG839" i="1"/>
  <c r="BQ839" i="1"/>
  <c r="X82" i="9"/>
  <c r="BM33" i="1"/>
  <c r="CC33" i="1"/>
  <c r="CK16" i="1"/>
  <c r="CK30" i="1"/>
  <c r="E7" i="11"/>
  <c r="Q72" i="9"/>
  <c r="Q94" i="9"/>
  <c r="AB60" i="9"/>
  <c r="Q71" i="9"/>
  <c r="X74" i="9"/>
  <c r="Q77" i="9"/>
  <c r="B86" i="8"/>
  <c r="BL777" i="1"/>
  <c r="BO777" i="1"/>
  <c r="CE777" i="1"/>
  <c r="BX777" i="1"/>
  <c r="CI777" i="1"/>
  <c r="BK777" i="1"/>
  <c r="BW777" i="1"/>
  <c r="BP777" i="1"/>
  <c r="BT777" i="1"/>
  <c r="BT808" i="1"/>
  <c r="BZ746" i="1"/>
  <c r="CA746" i="1"/>
  <c r="BL746" i="1"/>
  <c r="BU746" i="1"/>
  <c r="BR746" i="1"/>
  <c r="CI746" i="1"/>
  <c r="CJ746" i="1"/>
  <c r="BS746" i="1"/>
  <c r="CE715" i="1"/>
  <c r="CA715" i="1"/>
  <c r="CK708" i="1"/>
  <c r="BZ715" i="1"/>
  <c r="CI715" i="1"/>
  <c r="BK715" i="1"/>
  <c r="BW715" i="1"/>
  <c r="CK696" i="1"/>
  <c r="BY715" i="1"/>
  <c r="BU715" i="1"/>
  <c r="BO715" i="1"/>
  <c r="CD715" i="1"/>
  <c r="BV715" i="1"/>
  <c r="BR715" i="1"/>
  <c r="BV684" i="1"/>
  <c r="CH684" i="1"/>
  <c r="BQ684" i="1"/>
  <c r="CB684" i="1"/>
  <c r="BY684" i="1"/>
  <c r="CK666" i="1"/>
  <c r="CK668" i="1"/>
  <c r="CK663" i="1"/>
  <c r="E28" i="11"/>
  <c r="CK669" i="1"/>
  <c r="CK683" i="1"/>
  <c r="CK672" i="1"/>
  <c r="BT684" i="1"/>
  <c r="BG663" i="1"/>
  <c r="BJ684" i="1"/>
  <c r="CK674" i="1"/>
  <c r="CK662" i="1"/>
  <c r="CK660" i="1"/>
  <c r="CK670" i="1"/>
  <c r="CK676" i="1"/>
  <c r="CK682" i="1"/>
  <c r="CK678" i="1"/>
  <c r="CA684" i="1"/>
  <c r="BU684" i="1"/>
  <c r="BL684" i="1"/>
  <c r="CI684" i="1"/>
  <c r="CK675" i="1"/>
  <c r="CK677" i="1"/>
  <c r="CK667" i="1"/>
  <c r="CK681" i="1"/>
  <c r="CE684" i="1"/>
  <c r="BN684" i="1"/>
  <c r="BX684" i="1"/>
  <c r="CD653" i="1"/>
  <c r="CJ646" i="1"/>
  <c r="CJ635" i="1"/>
  <c r="CJ648" i="1"/>
  <c r="CJ629" i="1"/>
  <c r="CJ647" i="1"/>
  <c r="D27" i="11"/>
  <c r="G27" i="11"/>
  <c r="CJ642" i="1"/>
  <c r="CJ644" i="1"/>
  <c r="CJ636" i="1"/>
  <c r="CJ639" i="1"/>
  <c r="CJ640" i="1"/>
  <c r="CJ631" i="1"/>
  <c r="CJ650" i="1"/>
  <c r="CJ634" i="1"/>
  <c r="CJ632" i="1"/>
  <c r="CJ643" i="1"/>
  <c r="CJ651" i="1"/>
  <c r="CJ630" i="1"/>
  <c r="CJ638" i="1"/>
  <c r="CJ652" i="1"/>
  <c r="CJ633" i="1"/>
  <c r="CJ649" i="1"/>
  <c r="CH653" i="1"/>
  <c r="K90" i="9"/>
  <c r="K71" i="9"/>
  <c r="K80" i="9"/>
  <c r="BJ653" i="1"/>
  <c r="CJ637" i="1"/>
  <c r="K73" i="9"/>
  <c r="BV653" i="1"/>
  <c r="BN653" i="1"/>
  <c r="CK653" i="1"/>
  <c r="CJ645" i="1"/>
  <c r="CK599" i="1"/>
  <c r="CK609" i="1"/>
  <c r="CK616" i="1"/>
  <c r="CK615" i="1"/>
  <c r="CK602" i="1"/>
  <c r="CK601" i="1"/>
  <c r="CK621" i="1"/>
  <c r="BJ622" i="1"/>
  <c r="BV622" i="1"/>
  <c r="CK607" i="1"/>
  <c r="BZ622" i="1"/>
  <c r="CJ608" i="1"/>
  <c r="CJ622" i="1"/>
  <c r="CG622" i="1"/>
  <c r="CC622" i="1"/>
  <c r="CK613" i="1"/>
  <c r="CK605" i="1"/>
  <c r="CK608" i="1"/>
  <c r="CK619" i="1"/>
  <c r="CK600" i="1"/>
  <c r="CK598" i="1"/>
  <c r="BN622" i="1"/>
  <c r="BQ622" i="1"/>
  <c r="CK606" i="1"/>
  <c r="CK610" i="1"/>
  <c r="CK603" i="1"/>
  <c r="CK614" i="1"/>
  <c r="E26" i="11"/>
  <c r="BG601" i="1"/>
  <c r="BX591" i="1"/>
  <c r="BR591" i="1"/>
  <c r="BT591" i="1"/>
  <c r="CB591" i="1"/>
  <c r="CK580" i="1"/>
  <c r="CK585" i="1"/>
  <c r="CK578" i="1"/>
  <c r="CK584" i="1"/>
  <c r="CK573" i="1"/>
  <c r="CK587" i="1"/>
  <c r="BJ591" i="1"/>
  <c r="BZ591" i="1"/>
  <c r="BL591" i="1"/>
  <c r="BP591" i="1"/>
  <c r="CK577" i="1"/>
  <c r="CK576" i="1"/>
  <c r="CK589" i="1"/>
  <c r="CK586" i="1"/>
  <c r="CK574" i="1"/>
  <c r="CK579" i="1"/>
  <c r="CF591" i="1"/>
  <c r="CH591" i="1"/>
  <c r="BF578" i="1"/>
  <c r="CK571" i="1"/>
  <c r="CK581" i="1"/>
  <c r="CK572" i="1"/>
  <c r="CK582" i="1"/>
  <c r="CK569" i="1"/>
  <c r="CK570" i="1"/>
  <c r="BN591" i="1"/>
  <c r="BV591" i="1"/>
  <c r="CD591" i="1"/>
  <c r="BZ560" i="1"/>
  <c r="BF547" i="1"/>
  <c r="BJ560" i="1"/>
  <c r="CJ560" i="1"/>
  <c r="G24" i="11"/>
  <c r="BN529" i="1"/>
  <c r="BX529" i="1"/>
  <c r="CK517" i="1"/>
  <c r="CK524" i="1"/>
  <c r="CK511" i="1"/>
  <c r="CK518" i="1"/>
  <c r="CK513" i="1"/>
  <c r="CK520" i="1"/>
  <c r="BJ529" i="1"/>
  <c r="CE529" i="1"/>
  <c r="CK519" i="1"/>
  <c r="CK528" i="1"/>
  <c r="CK506" i="1"/>
  <c r="CK527" i="1"/>
  <c r="CK510" i="1"/>
  <c r="CK507" i="1"/>
  <c r="CJ524" i="1"/>
  <c r="CJ529" i="1"/>
  <c r="BK529" i="1"/>
  <c r="CB529" i="1"/>
  <c r="CK509" i="1"/>
  <c r="CK512" i="1"/>
  <c r="CK515" i="1"/>
  <c r="CK526" i="1"/>
  <c r="CK514" i="1"/>
  <c r="BW498" i="1"/>
  <c r="BJ498" i="1"/>
  <c r="BQ498" i="1"/>
  <c r="CE498" i="1"/>
  <c r="BT498" i="1"/>
  <c r="BM498" i="1"/>
  <c r="BZ498" i="1"/>
  <c r="CJ477" i="1"/>
  <c r="CK498" i="1"/>
  <c r="CJ489" i="1"/>
  <c r="CJ493" i="1"/>
  <c r="CJ496" i="1"/>
  <c r="CJ491" i="1"/>
  <c r="CJ485" i="1"/>
  <c r="CJ479" i="1"/>
  <c r="CJ481" i="1"/>
  <c r="CJ482" i="1"/>
  <c r="CJ494" i="1"/>
  <c r="CJ492" i="1"/>
  <c r="CJ478" i="1"/>
  <c r="CJ475" i="1"/>
  <c r="CJ483" i="1"/>
  <c r="BG477" i="1"/>
  <c r="CG498" i="1"/>
  <c r="CJ490" i="1"/>
  <c r="CJ488" i="1"/>
  <c r="CJ484" i="1"/>
  <c r="D22" i="11"/>
  <c r="G22" i="11"/>
  <c r="CJ495" i="1"/>
  <c r="BT436" i="1"/>
  <c r="BP436" i="1"/>
  <c r="Q81" i="9"/>
  <c r="K89" i="9"/>
  <c r="Q79" i="9"/>
  <c r="Q76" i="9"/>
  <c r="Q75" i="9"/>
  <c r="Q78" i="9"/>
  <c r="K76" i="9"/>
  <c r="K82" i="9"/>
  <c r="K92" i="9"/>
  <c r="BF423" i="1"/>
  <c r="K79" i="9"/>
  <c r="BG415" i="1"/>
  <c r="K75" i="9"/>
  <c r="Q86" i="9"/>
  <c r="K84" i="9"/>
  <c r="Q85" i="9"/>
  <c r="Q82" i="9"/>
  <c r="Q83" i="9"/>
  <c r="K77" i="9"/>
  <c r="K81" i="9"/>
  <c r="K74" i="9"/>
  <c r="K78" i="9"/>
  <c r="CG436" i="1"/>
  <c r="Q92" i="9"/>
  <c r="CA436" i="1"/>
  <c r="Y85" i="9"/>
  <c r="Y90" i="9"/>
  <c r="K72" i="9"/>
  <c r="Q88" i="9"/>
  <c r="K93" i="9"/>
  <c r="Q80" i="9"/>
  <c r="Q90" i="9"/>
  <c r="Q73" i="9"/>
  <c r="K86" i="9"/>
  <c r="K94" i="9"/>
  <c r="K87" i="9"/>
  <c r="BZ436" i="1"/>
  <c r="K85" i="9"/>
  <c r="K95" i="9"/>
  <c r="CH436" i="1"/>
  <c r="CA467" i="1"/>
  <c r="BS467" i="1"/>
  <c r="BZ467" i="1"/>
  <c r="CC467" i="1"/>
  <c r="CK447" i="1"/>
  <c r="CJ454" i="1"/>
  <c r="CE467" i="1"/>
  <c r="CD467" i="1"/>
  <c r="BV467" i="1"/>
  <c r="CK457" i="1"/>
  <c r="CI467" i="1"/>
  <c r="BP467" i="1"/>
  <c r="BK467" i="1"/>
  <c r="CJ448" i="1"/>
  <c r="CJ464" i="1"/>
  <c r="CK459" i="1"/>
  <c r="CG467" i="1"/>
  <c r="BY467" i="1"/>
  <c r="BR467" i="1"/>
  <c r="CH467" i="1"/>
  <c r="BL467" i="1"/>
  <c r="BO467" i="1"/>
  <c r="M89" i="8"/>
  <c r="BG392" i="1"/>
  <c r="CJ400" i="1"/>
  <c r="CJ382" i="1"/>
  <c r="O73" i="8"/>
  <c r="BO405" i="1"/>
  <c r="BY405" i="1"/>
  <c r="CJ394" i="1"/>
  <c r="D88" i="8"/>
  <c r="CJ396" i="1"/>
  <c r="BW405" i="1"/>
  <c r="BK405" i="1"/>
  <c r="CA405" i="1"/>
  <c r="CH405" i="1"/>
  <c r="BM405" i="1"/>
  <c r="BS405" i="1"/>
  <c r="BS374" i="1"/>
  <c r="CJ371" i="1"/>
  <c r="CJ361" i="1"/>
  <c r="CJ366" i="1"/>
  <c r="D18" i="11"/>
  <c r="G18" i="11"/>
  <c r="CJ358" i="1"/>
  <c r="CJ353" i="1"/>
  <c r="CJ351" i="1"/>
  <c r="BV374" i="1"/>
  <c r="CE374" i="1"/>
  <c r="BG361" i="1"/>
  <c r="BZ374" i="1"/>
  <c r="CG374" i="1"/>
  <c r="CJ367" i="1"/>
  <c r="BO374" i="1"/>
  <c r="BL374" i="1"/>
  <c r="BY374" i="1"/>
  <c r="CJ355" i="1"/>
  <c r="CJ359" i="1"/>
  <c r="CG343" i="1"/>
  <c r="CC343" i="1"/>
  <c r="BU343" i="1"/>
  <c r="BP343" i="1"/>
  <c r="BN343" i="1"/>
  <c r="BF322" i="1"/>
  <c r="BT343" i="1"/>
  <c r="BR343" i="1"/>
  <c r="CK343" i="1"/>
  <c r="BY343" i="1"/>
  <c r="BQ343" i="1"/>
  <c r="BM343" i="1"/>
  <c r="BV343" i="1"/>
  <c r="BZ343" i="1"/>
  <c r="BG330" i="1"/>
  <c r="CA312" i="1"/>
  <c r="CD312" i="1"/>
  <c r="BM312" i="1"/>
  <c r="BU312" i="1"/>
  <c r="BX312" i="1"/>
  <c r="BJ312" i="1"/>
  <c r="CH312" i="1"/>
  <c r="BU281" i="1"/>
  <c r="BY281" i="1"/>
  <c r="BS281" i="1"/>
  <c r="BV281" i="1"/>
  <c r="CD281" i="1"/>
  <c r="BR281" i="1"/>
  <c r="BK281" i="1"/>
  <c r="CH281" i="1"/>
  <c r="BO281" i="1"/>
  <c r="CJ264" i="1"/>
  <c r="BZ281" i="1"/>
  <c r="CK32" i="1"/>
  <c r="CK14" i="1"/>
  <c r="CK31" i="1"/>
  <c r="CK9" i="1"/>
  <c r="CK11" i="1"/>
  <c r="CK26" i="1"/>
  <c r="CG33" i="1"/>
  <c r="CK21" i="1"/>
  <c r="CK17" i="1"/>
  <c r="CK20" i="1"/>
  <c r="CK24" i="1"/>
  <c r="CK13" i="1"/>
  <c r="CK22" i="1"/>
  <c r="BQ33" i="1"/>
  <c r="BU33" i="1"/>
  <c r="CK27" i="1"/>
  <c r="CK10" i="1"/>
  <c r="CK28" i="1"/>
  <c r="CK25" i="1"/>
  <c r="CK15" i="1"/>
  <c r="CK12" i="1"/>
  <c r="CK18" i="1"/>
  <c r="CK19" i="1"/>
  <c r="CK29" i="1"/>
  <c r="BY33" i="1"/>
  <c r="BS95" i="1"/>
  <c r="CI95" i="1"/>
  <c r="BF74" i="1"/>
  <c r="BU95" i="1"/>
  <c r="BL95" i="1"/>
  <c r="BT95" i="1"/>
  <c r="BG82" i="1"/>
  <c r="CB95" i="1"/>
  <c r="BW95" i="1"/>
  <c r="CK83" i="1"/>
  <c r="BK95" i="1"/>
  <c r="BO95" i="1"/>
  <c r="BP95" i="1"/>
  <c r="BX95" i="1"/>
  <c r="CF95" i="1"/>
  <c r="CE95" i="1"/>
  <c r="CB64" i="1"/>
  <c r="BP64" i="1"/>
  <c r="BX64" i="1"/>
  <c r="CF64" i="1"/>
  <c r="BT64" i="1"/>
  <c r="BG51" i="1"/>
  <c r="BL64" i="1"/>
  <c r="CI64" i="1"/>
  <c r="CA64" i="1"/>
  <c r="BS64" i="1"/>
  <c r="BK64" i="1"/>
  <c r="BR64" i="1"/>
  <c r="BW64" i="1"/>
  <c r="CK53" i="1"/>
  <c r="CE64" i="1"/>
  <c r="BO64" i="1"/>
  <c r="BG20" i="1"/>
  <c r="BF20" i="1"/>
  <c r="CF33" i="1"/>
  <c r="CA33" i="1"/>
  <c r="CB33" i="1"/>
  <c r="BG12" i="1"/>
  <c r="BT33" i="1"/>
  <c r="BK33" i="1"/>
  <c r="CD219" i="1"/>
  <c r="BG206" i="1"/>
  <c r="Y78" i="9"/>
  <c r="Z76" i="9"/>
  <c r="Z85" i="9"/>
  <c r="Z81" i="9"/>
  <c r="Y92" i="9"/>
  <c r="Z89" i="9"/>
  <c r="Z74" i="9"/>
  <c r="BF198" i="1"/>
  <c r="CH219" i="1"/>
  <c r="Y93" i="9"/>
  <c r="Z77" i="9"/>
  <c r="Z93" i="9"/>
  <c r="Z88" i="9"/>
  <c r="Y91" i="9"/>
  <c r="Y88" i="9"/>
  <c r="Z75" i="9"/>
  <c r="Z90" i="9"/>
  <c r="BF206" i="1"/>
  <c r="BZ219" i="1"/>
  <c r="Z82" i="9"/>
  <c r="Z86" i="9"/>
  <c r="Z80" i="9"/>
  <c r="Y75" i="9"/>
  <c r="Y73" i="9"/>
  <c r="Z78" i="9"/>
  <c r="Z91" i="9"/>
  <c r="Z72" i="9"/>
  <c r="Z71" i="9"/>
  <c r="Z84" i="9"/>
  <c r="BM250" i="1"/>
  <c r="BO250" i="1"/>
  <c r="BU250" i="1"/>
  <c r="CJ250" i="1"/>
  <c r="CH250" i="1"/>
  <c r="BR250" i="1"/>
  <c r="CF250" i="1"/>
  <c r="CC250" i="1"/>
  <c r="CE250" i="1"/>
  <c r="BM188" i="1"/>
  <c r="BW188" i="1"/>
  <c r="CE188" i="1"/>
  <c r="M80" i="8"/>
  <c r="CC188" i="1"/>
  <c r="M71" i="8"/>
  <c r="V89" i="8"/>
  <c r="O81" i="8"/>
  <c r="O77" i="8"/>
  <c r="BS188" i="1"/>
  <c r="O82" i="8"/>
  <c r="G90" i="8"/>
  <c r="V82" i="8"/>
  <c r="C77" i="8"/>
  <c r="O74" i="8"/>
  <c r="V93" i="8"/>
  <c r="CG188" i="1"/>
  <c r="BQ188" i="1"/>
  <c r="G74" i="8"/>
  <c r="M87" i="8"/>
  <c r="C85" i="8"/>
  <c r="G81" i="8"/>
  <c r="CI188" i="1"/>
  <c r="CJ152" i="1"/>
  <c r="CJ155" i="1"/>
  <c r="CJ143" i="1"/>
  <c r="CJ147" i="1"/>
  <c r="CJ140" i="1"/>
  <c r="CJ145" i="1"/>
  <c r="CI157" i="1"/>
  <c r="CE157" i="1"/>
  <c r="CA157" i="1"/>
  <c r="BW157" i="1"/>
  <c r="BS157" i="1"/>
  <c r="BO157" i="1"/>
  <c r="BK157" i="1"/>
  <c r="BG144" i="1"/>
  <c r="CJ146" i="1"/>
  <c r="CJ142" i="1"/>
  <c r="CJ136" i="1"/>
  <c r="CJ151" i="1"/>
  <c r="CJ139" i="1"/>
  <c r="CJ138" i="1"/>
  <c r="CJ153" i="1"/>
  <c r="CJ137" i="1"/>
  <c r="CJ149" i="1"/>
  <c r="D11" i="11"/>
  <c r="G11" i="11"/>
  <c r="CJ141" i="1"/>
  <c r="CJ135" i="1"/>
  <c r="CJ154" i="1"/>
  <c r="BX157" i="1"/>
  <c r="BT157" i="1"/>
  <c r="BP157" i="1"/>
  <c r="BL157" i="1"/>
  <c r="BJ126" i="1"/>
  <c r="CH126" i="1"/>
  <c r="BU126" i="1"/>
  <c r="BM126" i="1"/>
  <c r="CC126" i="1"/>
  <c r="BQ126" i="1"/>
  <c r="BR126" i="1"/>
  <c r="BG105" i="1"/>
  <c r="BN126" i="1"/>
  <c r="BV126" i="1"/>
  <c r="CD126" i="1"/>
  <c r="CG126" i="1"/>
  <c r="BZ126" i="1"/>
  <c r="G10" i="11"/>
  <c r="BY126" i="1"/>
  <c r="CJ126" i="1"/>
  <c r="CK87" i="1"/>
  <c r="CK95" i="1"/>
  <c r="AB29" i="10"/>
  <c r="AC29" i="10"/>
  <c r="BG74" i="1"/>
  <c r="CG64" i="1"/>
  <c r="CC64" i="1"/>
  <c r="BY64" i="1"/>
  <c r="BU64" i="1"/>
  <c r="BQ64" i="1"/>
  <c r="BM64" i="1"/>
  <c r="BN64" i="1"/>
  <c r="BJ64" i="1"/>
  <c r="BZ64" i="1"/>
  <c r="CH64" i="1"/>
  <c r="BV64" i="1"/>
  <c r="CD64" i="1"/>
  <c r="CJ42" i="1"/>
  <c r="CJ46" i="1"/>
  <c r="CJ58" i="1"/>
  <c r="CJ45" i="1"/>
  <c r="CJ40" i="1"/>
  <c r="CJ50" i="1"/>
  <c r="CJ44" i="1"/>
  <c r="CI932" i="1"/>
  <c r="CJ881" i="1"/>
  <c r="CK868" i="1"/>
  <c r="CK860" i="1"/>
  <c r="CK866" i="1"/>
  <c r="CK865" i="1"/>
  <c r="CK853" i="1"/>
  <c r="CJ848" i="1"/>
  <c r="CK857" i="1"/>
  <c r="CJ852" i="1"/>
  <c r="BG857" i="1"/>
  <c r="CJ861" i="1"/>
  <c r="CJ850" i="1"/>
  <c r="CJ870" i="1"/>
  <c r="CJ868" i="1"/>
  <c r="CJ857" i="1"/>
  <c r="CJ849" i="1"/>
  <c r="CJ866" i="1"/>
  <c r="CJ854" i="1"/>
  <c r="CJ847" i="1"/>
  <c r="CJ869" i="1"/>
  <c r="D34" i="11"/>
  <c r="G34" i="11"/>
  <c r="CJ858" i="1"/>
  <c r="CJ853" i="1"/>
  <c r="CJ865" i="1"/>
  <c r="CJ846" i="1"/>
  <c r="CJ863" i="1"/>
  <c r="CJ862" i="1"/>
  <c r="CJ859" i="1"/>
  <c r="CJ855" i="1"/>
  <c r="CJ867" i="1"/>
  <c r="CJ851" i="1"/>
  <c r="CJ860" i="1"/>
  <c r="CJ864" i="1"/>
  <c r="G89" i="8"/>
  <c r="K73" i="8"/>
  <c r="CJ753" i="1"/>
  <c r="CJ761" i="1"/>
  <c r="CJ769" i="1"/>
  <c r="CJ758" i="1"/>
  <c r="CJ768" i="1"/>
  <c r="CJ760" i="1"/>
  <c r="D31" i="11"/>
  <c r="G31" i="11"/>
  <c r="CJ757" i="1"/>
  <c r="CJ775" i="1"/>
  <c r="CJ766" i="1"/>
  <c r="CJ756" i="1"/>
  <c r="CJ770" i="1"/>
  <c r="CJ754" i="1"/>
  <c r="CJ773" i="1"/>
  <c r="CJ774" i="1"/>
  <c r="CJ776" i="1"/>
  <c r="CJ772" i="1"/>
  <c r="CJ765" i="1"/>
  <c r="CJ764" i="1"/>
  <c r="CJ762" i="1"/>
  <c r="CJ759" i="1"/>
  <c r="CJ763" i="1"/>
  <c r="CJ767" i="1"/>
  <c r="CJ755" i="1"/>
  <c r="CJ771" i="1"/>
  <c r="CK722" i="1"/>
  <c r="CK731" i="1"/>
  <c r="CK739" i="1"/>
  <c r="E30" i="11"/>
  <c r="CK736" i="1"/>
  <c r="CK743" i="1"/>
  <c r="CK725" i="1"/>
  <c r="CK733" i="1"/>
  <c r="CK741" i="1"/>
  <c r="CK740" i="1"/>
  <c r="CK745" i="1"/>
  <c r="CK737" i="1"/>
  <c r="CK744" i="1"/>
  <c r="CK727" i="1"/>
  <c r="CK735" i="1"/>
  <c r="CK730" i="1"/>
  <c r="CK729" i="1"/>
  <c r="CK732" i="1"/>
  <c r="CK723" i="1"/>
  <c r="BG725" i="1"/>
  <c r="CK742" i="1"/>
  <c r="CK728" i="1"/>
  <c r="CK738" i="1"/>
  <c r="CK726" i="1"/>
  <c r="I79" i="9"/>
  <c r="Y72" i="9"/>
  <c r="I77" i="9"/>
  <c r="I72" i="9"/>
  <c r="I73" i="9"/>
  <c r="Y86" i="9"/>
  <c r="Y87" i="9"/>
  <c r="Y77" i="9"/>
  <c r="Y94" i="9"/>
  <c r="Y84" i="9"/>
  <c r="I75" i="9"/>
  <c r="I86" i="9"/>
  <c r="I92" i="9"/>
  <c r="Y82" i="9"/>
  <c r="Y74" i="9"/>
  <c r="Y80" i="9"/>
  <c r="Q74" i="9"/>
  <c r="Q87" i="9"/>
  <c r="Q91" i="9"/>
  <c r="Q89" i="9"/>
  <c r="H88" i="8"/>
  <c r="H73" i="8"/>
  <c r="M75" i="8"/>
  <c r="V75" i="8"/>
  <c r="M72" i="8"/>
  <c r="V84" i="8"/>
  <c r="V85" i="8"/>
  <c r="M77" i="8"/>
  <c r="M84" i="8"/>
  <c r="V91" i="8"/>
  <c r="V73" i="8"/>
  <c r="T76" i="8"/>
  <c r="H72" i="8"/>
  <c r="N74" i="8"/>
  <c r="N90" i="8"/>
  <c r="H84" i="8"/>
  <c r="Q87" i="8"/>
  <c r="H85" i="8"/>
  <c r="V94" i="8"/>
  <c r="M83" i="8"/>
  <c r="M88" i="8"/>
  <c r="V88" i="8"/>
  <c r="M86" i="8"/>
  <c r="V92" i="8"/>
  <c r="M81" i="8"/>
  <c r="V79" i="8"/>
  <c r="V71" i="8"/>
  <c r="T80" i="8"/>
  <c r="E75" i="8"/>
  <c r="N82" i="8"/>
  <c r="F86" i="8"/>
  <c r="T84" i="8"/>
  <c r="D76" i="8"/>
  <c r="M76" i="8"/>
  <c r="M79" i="8"/>
  <c r="X76" i="8"/>
  <c r="T72" i="8"/>
  <c r="V86" i="8"/>
  <c r="M93" i="8"/>
  <c r="V87" i="8"/>
  <c r="M90" i="8"/>
  <c r="V83" i="8"/>
  <c r="V72" i="8"/>
  <c r="M82" i="8"/>
  <c r="V90" i="8"/>
  <c r="Q91" i="8"/>
  <c r="F74" i="8"/>
  <c r="G85" i="8"/>
  <c r="P84" i="8"/>
  <c r="CK547" i="1"/>
  <c r="CK556" i="1"/>
  <c r="CK551" i="1"/>
  <c r="CK545" i="1"/>
  <c r="CK548" i="1"/>
  <c r="CK541" i="1"/>
  <c r="CK536" i="1"/>
  <c r="CK543" i="1"/>
  <c r="CK544" i="1"/>
  <c r="CK559" i="1"/>
  <c r="CK546" i="1"/>
  <c r="CK552" i="1"/>
  <c r="CK550" i="1"/>
  <c r="CK538" i="1"/>
  <c r="CK558" i="1"/>
  <c r="CK549" i="1"/>
  <c r="CK554" i="1"/>
  <c r="E24" i="11"/>
  <c r="CK557" i="1"/>
  <c r="CK542" i="1"/>
  <c r="CK539" i="1"/>
  <c r="CK540" i="1"/>
  <c r="CK555" i="1"/>
  <c r="CK553" i="1"/>
  <c r="CJ456" i="1"/>
  <c r="BF454" i="1"/>
  <c r="BF446" i="1"/>
  <c r="CJ461" i="1"/>
  <c r="D21" i="11"/>
  <c r="G21" i="11"/>
  <c r="CJ443" i="1"/>
  <c r="CJ452" i="1"/>
  <c r="CJ455" i="1"/>
  <c r="CJ445" i="1"/>
  <c r="CJ459" i="1"/>
  <c r="CJ444" i="1"/>
  <c r="CJ463" i="1"/>
  <c r="CJ458" i="1"/>
  <c r="CJ453" i="1"/>
  <c r="CJ449" i="1"/>
  <c r="CJ462" i="1"/>
  <c r="CJ450" i="1"/>
  <c r="CJ466" i="1"/>
  <c r="CJ460" i="1"/>
  <c r="CJ447" i="1"/>
  <c r="CJ446" i="1"/>
  <c r="CJ465" i="1"/>
  <c r="CK444" i="1"/>
  <c r="CK456" i="1"/>
  <c r="CK449" i="1"/>
  <c r="E21" i="11"/>
  <c r="CK461" i="1"/>
  <c r="CK455" i="1"/>
  <c r="CK448" i="1"/>
  <c r="CK453" i="1"/>
  <c r="CK451" i="1"/>
  <c r="CK443" i="1"/>
  <c r="CK452" i="1"/>
  <c r="CK466" i="1"/>
  <c r="CK462" i="1"/>
  <c r="CK463" i="1"/>
  <c r="CK458" i="1"/>
  <c r="CK446" i="1"/>
  <c r="CK465" i="1"/>
  <c r="CK460" i="1"/>
  <c r="CK445" i="1"/>
  <c r="CK454" i="1"/>
  <c r="CJ451" i="1"/>
  <c r="CK414" i="1"/>
  <c r="CK422" i="1"/>
  <c r="CK432" i="1"/>
  <c r="CK430" i="1"/>
  <c r="CK429" i="1"/>
  <c r="CK427" i="1"/>
  <c r="CK426" i="1"/>
  <c r="CK433" i="1"/>
  <c r="CK434" i="1"/>
  <c r="CK428" i="1"/>
  <c r="CK412" i="1"/>
  <c r="CK424" i="1"/>
  <c r="CK431" i="1"/>
  <c r="CK420" i="1"/>
  <c r="CK419" i="1"/>
  <c r="E20" i="11"/>
  <c r="CK418" i="1"/>
  <c r="CK413" i="1"/>
  <c r="CK435" i="1"/>
  <c r="CK423" i="1"/>
  <c r="CK416" i="1"/>
  <c r="CK421" i="1"/>
  <c r="CK415" i="1"/>
  <c r="CK417" i="1"/>
  <c r="CK425" i="1"/>
  <c r="V85" i="9"/>
  <c r="V76" i="9"/>
  <c r="V84" i="9"/>
  <c r="V86" i="9"/>
  <c r="V73" i="9"/>
  <c r="V91" i="9"/>
  <c r="V77" i="9"/>
  <c r="V94" i="9"/>
  <c r="V72" i="9"/>
  <c r="V78" i="9"/>
  <c r="V81" i="9"/>
  <c r="V92" i="9"/>
  <c r="V75" i="9"/>
  <c r="V89" i="9"/>
  <c r="V88" i="9"/>
  <c r="V79" i="9"/>
  <c r="V90" i="9"/>
  <c r="V82" i="9"/>
  <c r="V71" i="9"/>
  <c r="V83" i="9"/>
  <c r="V87" i="9"/>
  <c r="V74" i="9"/>
  <c r="V93" i="9"/>
  <c r="V80" i="9"/>
  <c r="X86" i="9"/>
  <c r="X80" i="9"/>
  <c r="X73" i="9"/>
  <c r="BG423" i="1"/>
  <c r="F87" i="9"/>
  <c r="F92" i="9"/>
  <c r="F80" i="9"/>
  <c r="F82" i="9"/>
  <c r="F81" i="9"/>
  <c r="F93" i="9"/>
  <c r="F73" i="9"/>
  <c r="F76" i="9"/>
  <c r="F72" i="9"/>
  <c r="F90" i="9"/>
  <c r="F74" i="9"/>
  <c r="F83" i="9"/>
  <c r="F78" i="9"/>
  <c r="F75" i="9"/>
  <c r="F94" i="9"/>
  <c r="F86" i="9"/>
  <c r="F89" i="9"/>
  <c r="F71" i="9"/>
  <c r="F91" i="9"/>
  <c r="F88" i="9"/>
  <c r="F77" i="9"/>
  <c r="F85" i="9"/>
  <c r="F79" i="9"/>
  <c r="F84" i="9"/>
  <c r="X76" i="9"/>
  <c r="X71" i="9"/>
  <c r="L89" i="9"/>
  <c r="L75" i="9"/>
  <c r="L78" i="9"/>
  <c r="L80" i="9"/>
  <c r="L77" i="9"/>
  <c r="L84" i="9"/>
  <c r="L88" i="9"/>
  <c r="L92" i="9"/>
  <c r="L79" i="9"/>
  <c r="L72" i="9"/>
  <c r="L81" i="9"/>
  <c r="L91" i="9"/>
  <c r="L83" i="9"/>
  <c r="L71" i="9"/>
  <c r="L74" i="9"/>
  <c r="L90" i="9"/>
  <c r="L76" i="9"/>
  <c r="L85" i="9"/>
  <c r="L87" i="9"/>
  <c r="L86" i="9"/>
  <c r="L73" i="9"/>
  <c r="L93" i="9"/>
  <c r="L82" i="9"/>
  <c r="L94" i="9"/>
  <c r="X90" i="9"/>
  <c r="X72" i="9"/>
  <c r="X93" i="9"/>
  <c r="X87" i="9"/>
  <c r="X75" i="9"/>
  <c r="X78" i="9"/>
  <c r="X94" i="9"/>
  <c r="X89" i="9"/>
  <c r="X85" i="9"/>
  <c r="X83" i="9"/>
  <c r="X79" i="9"/>
  <c r="X84" i="9"/>
  <c r="X77" i="9"/>
  <c r="X81" i="9"/>
  <c r="X92" i="9"/>
  <c r="X88" i="9"/>
  <c r="C90" i="9"/>
  <c r="C82" i="9"/>
  <c r="C80" i="9"/>
  <c r="C81" i="9"/>
  <c r="C93" i="9"/>
  <c r="C84" i="9"/>
  <c r="C76" i="9"/>
  <c r="C88" i="9"/>
  <c r="C91" i="9"/>
  <c r="C74" i="9"/>
  <c r="C78" i="9"/>
  <c r="C79" i="9"/>
  <c r="C89" i="9"/>
  <c r="C72" i="9"/>
  <c r="C94" i="9"/>
  <c r="C73" i="9"/>
  <c r="C92" i="9"/>
  <c r="C86" i="9"/>
  <c r="C71" i="9"/>
  <c r="C83" i="9"/>
  <c r="C77" i="9"/>
  <c r="C87" i="9"/>
  <c r="C85" i="9"/>
  <c r="C75" i="9"/>
  <c r="I93" i="9"/>
  <c r="I81" i="9"/>
  <c r="I76" i="9"/>
  <c r="I84" i="9"/>
  <c r="I82" i="9"/>
  <c r="Y71" i="9"/>
  <c r="Y89" i="9"/>
  <c r="Y81" i="9"/>
  <c r="W82" i="9"/>
  <c r="W78" i="9"/>
  <c r="W92" i="9"/>
  <c r="W85" i="9"/>
  <c r="W94" i="9"/>
  <c r="W83" i="9"/>
  <c r="W84" i="9"/>
  <c r="W86" i="9"/>
  <c r="W73" i="9"/>
  <c r="W91" i="9"/>
  <c r="W88" i="9"/>
  <c r="W79" i="9"/>
  <c r="W74" i="9"/>
  <c r="W77" i="9"/>
  <c r="W90" i="9"/>
  <c r="W71" i="9"/>
  <c r="W76" i="9"/>
  <c r="W89" i="9"/>
  <c r="W87" i="9"/>
  <c r="W81" i="9"/>
  <c r="W75" i="9"/>
  <c r="W72" i="9"/>
  <c r="W80" i="9"/>
  <c r="W93" i="9"/>
  <c r="AA79" i="8"/>
  <c r="AA72" i="8"/>
  <c r="AA84" i="8"/>
  <c r="AA80" i="8"/>
  <c r="AA76" i="8"/>
  <c r="AA82" i="8"/>
  <c r="AA92" i="8"/>
  <c r="AA88" i="8"/>
  <c r="AA75" i="8"/>
  <c r="AA91" i="8"/>
  <c r="AA71" i="8"/>
  <c r="AA94" i="8"/>
  <c r="AA83" i="8"/>
  <c r="AA93" i="8"/>
  <c r="AA87" i="8"/>
  <c r="AB31" i="8"/>
  <c r="AB91" i="8"/>
  <c r="AA90" i="8"/>
  <c r="CJ402" i="1"/>
  <c r="D19" i="11"/>
  <c r="G19" i="11"/>
  <c r="CJ389" i="1"/>
  <c r="CJ387" i="1"/>
  <c r="CJ403" i="1"/>
  <c r="CJ399" i="1"/>
  <c r="CJ395" i="1"/>
  <c r="CJ381" i="1"/>
  <c r="CJ404" i="1"/>
  <c r="CJ401" i="1"/>
  <c r="CJ397" i="1"/>
  <c r="CJ393" i="1"/>
  <c r="CJ385" i="1"/>
  <c r="CJ391" i="1"/>
  <c r="CJ383" i="1"/>
  <c r="J87" i="8"/>
  <c r="J75" i="8"/>
  <c r="J83" i="8"/>
  <c r="J73" i="8"/>
  <c r="J81" i="8"/>
  <c r="J88" i="8"/>
  <c r="J94" i="8"/>
  <c r="J71" i="8"/>
  <c r="J84" i="8"/>
  <c r="J76" i="8"/>
  <c r="J77" i="8"/>
  <c r="J72" i="8"/>
  <c r="J85" i="8"/>
  <c r="J80" i="8"/>
  <c r="J79" i="8"/>
  <c r="J93" i="8"/>
  <c r="J89" i="8"/>
  <c r="J91" i="8"/>
  <c r="J92" i="8"/>
  <c r="R79" i="8"/>
  <c r="R83" i="8"/>
  <c r="R73" i="8"/>
  <c r="R77" i="8"/>
  <c r="R84" i="8"/>
  <c r="R92" i="8"/>
  <c r="R87" i="8"/>
  <c r="R71" i="8"/>
  <c r="R93" i="8"/>
  <c r="R81" i="8"/>
  <c r="R75" i="8"/>
  <c r="R88" i="8"/>
  <c r="R76" i="8"/>
  <c r="R72" i="8"/>
  <c r="R85" i="8"/>
  <c r="R94" i="8"/>
  <c r="R91" i="8"/>
  <c r="R89" i="8"/>
  <c r="R80" i="8"/>
  <c r="AA77" i="8"/>
  <c r="AA85" i="8"/>
  <c r="E87" i="8"/>
  <c r="X77" i="8"/>
  <c r="X81" i="8"/>
  <c r="X82" i="8"/>
  <c r="X86" i="8"/>
  <c r="X92" i="8"/>
  <c r="X74" i="8"/>
  <c r="X83" i="8"/>
  <c r="X85" i="8"/>
  <c r="X78" i="8"/>
  <c r="X91" i="8"/>
  <c r="X71" i="8"/>
  <c r="X94" i="8"/>
  <c r="X73" i="8"/>
  <c r="X87" i="8"/>
  <c r="X89" i="8"/>
  <c r="X93" i="8"/>
  <c r="X90" i="8"/>
  <c r="X75" i="8"/>
  <c r="X79" i="8"/>
  <c r="R90" i="8"/>
  <c r="X80" i="8"/>
  <c r="CJ390" i="1"/>
  <c r="P80" i="8"/>
  <c r="CJ398" i="1"/>
  <c r="L73" i="8"/>
  <c r="L79" i="8"/>
  <c r="L91" i="8"/>
  <c r="L77" i="8"/>
  <c r="L78" i="8"/>
  <c r="L93" i="8"/>
  <c r="L75" i="8"/>
  <c r="L92" i="8"/>
  <c r="L81" i="8"/>
  <c r="L90" i="8"/>
  <c r="L74" i="8"/>
  <c r="L87" i="8"/>
  <c r="L89" i="8"/>
  <c r="L94" i="8"/>
  <c r="L86" i="8"/>
  <c r="L82" i="8"/>
  <c r="L83" i="8"/>
  <c r="L85" i="8"/>
  <c r="L71" i="8"/>
  <c r="O78" i="8"/>
  <c r="O93" i="8"/>
  <c r="O83" i="8"/>
  <c r="O76" i="8"/>
  <c r="O89" i="8"/>
  <c r="O75" i="8"/>
  <c r="O88" i="8"/>
  <c r="O80" i="8"/>
  <c r="O90" i="8"/>
  <c r="O87" i="8"/>
  <c r="O72" i="8"/>
  <c r="O84" i="8"/>
  <c r="O91" i="8"/>
  <c r="O94" i="8"/>
  <c r="O79" i="8"/>
  <c r="O92" i="8"/>
  <c r="O71" i="8"/>
  <c r="P88" i="8"/>
  <c r="W74" i="8"/>
  <c r="W91" i="8"/>
  <c r="W90" i="8"/>
  <c r="W78" i="8"/>
  <c r="W92" i="8"/>
  <c r="W75" i="8"/>
  <c r="W84" i="8"/>
  <c r="W72" i="8"/>
  <c r="W80" i="8"/>
  <c r="W82" i="8"/>
  <c r="W83" i="8"/>
  <c r="W87" i="8"/>
  <c r="W88" i="8"/>
  <c r="W71" i="8"/>
  <c r="W86" i="8"/>
  <c r="W76" i="8"/>
  <c r="W94" i="8"/>
  <c r="W93" i="8"/>
  <c r="W79" i="8"/>
  <c r="S82" i="8"/>
  <c r="S86" i="8"/>
  <c r="S75" i="8"/>
  <c r="S71" i="8"/>
  <c r="S84" i="8"/>
  <c r="S91" i="8"/>
  <c r="S93" i="8"/>
  <c r="S87" i="8"/>
  <c r="S90" i="8"/>
  <c r="S94" i="8"/>
  <c r="S79" i="8"/>
  <c r="S88" i="8"/>
  <c r="S83" i="8"/>
  <c r="S76" i="8"/>
  <c r="S78" i="8"/>
  <c r="S80" i="8"/>
  <c r="S74" i="8"/>
  <c r="S92" i="8"/>
  <c r="S72" i="8"/>
  <c r="I72" i="8"/>
  <c r="I71" i="8"/>
  <c r="I86" i="8"/>
  <c r="I90" i="8"/>
  <c r="I82" i="8"/>
  <c r="I74" i="8"/>
  <c r="I77" i="8"/>
  <c r="I73" i="8"/>
  <c r="I85" i="8"/>
  <c r="I92" i="8"/>
  <c r="I93" i="8"/>
  <c r="I89" i="8"/>
  <c r="I78" i="8"/>
  <c r="I76" i="8"/>
  <c r="I88" i="8"/>
  <c r="I84" i="8"/>
  <c r="I80" i="8"/>
  <c r="I94" i="8"/>
  <c r="I81" i="8"/>
  <c r="I83" i="8"/>
  <c r="I91" i="8"/>
  <c r="AA89" i="8"/>
  <c r="W85" i="8"/>
  <c r="AA78" i="8"/>
  <c r="BG384" i="1"/>
  <c r="BF384" i="1"/>
  <c r="Z83" i="8"/>
  <c r="Z87" i="8"/>
  <c r="Z76" i="8"/>
  <c r="Z79" i="8"/>
  <c r="Z92" i="8"/>
  <c r="Z71" i="8"/>
  <c r="Z91" i="8"/>
  <c r="S77" i="8"/>
  <c r="I87" i="8"/>
  <c r="W89" i="8"/>
  <c r="W73" i="8"/>
  <c r="AA81" i="8"/>
  <c r="CJ384" i="1"/>
  <c r="G94" i="8"/>
  <c r="G78" i="8"/>
  <c r="G76" i="8"/>
  <c r="G83" i="8"/>
  <c r="G71" i="8"/>
  <c r="G75" i="8"/>
  <c r="G88" i="8"/>
  <c r="G80" i="8"/>
  <c r="G87" i="8"/>
  <c r="G93" i="8"/>
  <c r="G79" i="8"/>
  <c r="G72" i="8"/>
  <c r="G84" i="8"/>
  <c r="G82" i="8"/>
  <c r="G92" i="8"/>
  <c r="G86" i="8"/>
  <c r="G91" i="8"/>
  <c r="K88" i="8"/>
  <c r="K92" i="8"/>
  <c r="K72" i="8"/>
  <c r="K84" i="8"/>
  <c r="K74" i="8"/>
  <c r="K86" i="8"/>
  <c r="K90" i="8"/>
  <c r="K94" i="8"/>
  <c r="K80" i="8"/>
  <c r="K91" i="8"/>
  <c r="K93" i="8"/>
  <c r="K87" i="8"/>
  <c r="K85" i="8"/>
  <c r="K83" i="8"/>
  <c r="K79" i="8"/>
  <c r="K75" i="8"/>
  <c r="K78" i="8"/>
  <c r="K76" i="8"/>
  <c r="K71" i="8"/>
  <c r="K82" i="8"/>
  <c r="R78" i="8"/>
  <c r="S85" i="8"/>
  <c r="R86" i="8"/>
  <c r="S89" i="8"/>
  <c r="BF392" i="1"/>
  <c r="H77" i="8"/>
  <c r="H86" i="8"/>
  <c r="H94" i="8"/>
  <c r="H71" i="8"/>
  <c r="H82" i="8"/>
  <c r="H90" i="8"/>
  <c r="H87" i="8"/>
  <c r="H79" i="8"/>
  <c r="H91" i="8"/>
  <c r="H83" i="8"/>
  <c r="H74" i="8"/>
  <c r="H75" i="8"/>
  <c r="H78" i="8"/>
  <c r="H92" i="8"/>
  <c r="H76" i="8"/>
  <c r="H93" i="8"/>
  <c r="AA73" i="8"/>
  <c r="J78" i="8"/>
  <c r="CJ392" i="1"/>
  <c r="L72" i="8"/>
  <c r="C74" i="8"/>
  <c r="C78" i="8"/>
  <c r="C86" i="8"/>
  <c r="C82" i="8"/>
  <c r="C83" i="8"/>
  <c r="C87" i="8"/>
  <c r="C88" i="8"/>
  <c r="C80" i="8"/>
  <c r="C76" i="8"/>
  <c r="C79" i="8"/>
  <c r="C93" i="8"/>
  <c r="C90" i="8"/>
  <c r="C91" i="8"/>
  <c r="C73" i="8"/>
  <c r="C94" i="8"/>
  <c r="C75" i="8"/>
  <c r="C84" i="8"/>
  <c r="C71" i="8"/>
  <c r="C72" i="8"/>
  <c r="C92" i="8"/>
  <c r="C81" i="8"/>
  <c r="G77" i="8"/>
  <c r="L84" i="8"/>
  <c r="Z86" i="8"/>
  <c r="B78" i="8"/>
  <c r="B83" i="8"/>
  <c r="B87" i="8"/>
  <c r="B89" i="8"/>
  <c r="B75" i="8"/>
  <c r="B91" i="8"/>
  <c r="B88" i="8"/>
  <c r="B94" i="8"/>
  <c r="B73" i="8"/>
  <c r="B93" i="8"/>
  <c r="B92" i="8"/>
  <c r="B80" i="8"/>
  <c r="B79" i="8"/>
  <c r="B81" i="8"/>
  <c r="B85" i="8"/>
  <c r="B77" i="8"/>
  <c r="B71" i="8"/>
  <c r="B76" i="8"/>
  <c r="B72" i="8"/>
  <c r="B84" i="8"/>
  <c r="Y95" i="8"/>
  <c r="E80" i="8"/>
  <c r="E78" i="8"/>
  <c r="E86" i="8"/>
  <c r="E93" i="8"/>
  <c r="E76" i="8"/>
  <c r="E72" i="8"/>
  <c r="E89" i="8"/>
  <c r="E71" i="8"/>
  <c r="E74" i="8"/>
  <c r="E85" i="8"/>
  <c r="E88" i="8"/>
  <c r="E94" i="8"/>
  <c r="E90" i="8"/>
  <c r="E77" i="8"/>
  <c r="E81" i="8"/>
  <c r="E73" i="8"/>
  <c r="E82" i="8"/>
  <c r="E84" i="8"/>
  <c r="E92" i="8"/>
  <c r="W77" i="8"/>
  <c r="S81" i="8"/>
  <c r="AA74" i="8"/>
  <c r="S73" i="8"/>
  <c r="F93" i="8"/>
  <c r="F73" i="8"/>
  <c r="F91" i="8"/>
  <c r="F72" i="8"/>
  <c r="F87" i="8"/>
  <c r="F75" i="8"/>
  <c r="F84" i="8"/>
  <c r="F94" i="8"/>
  <c r="F81" i="8"/>
  <c r="F80" i="8"/>
  <c r="F89" i="8"/>
  <c r="F88" i="8"/>
  <c r="F83" i="8"/>
  <c r="F79" i="8"/>
  <c r="F78" i="8"/>
  <c r="F71" i="8"/>
  <c r="F77" i="8"/>
  <c r="F92" i="8"/>
  <c r="F82" i="8"/>
  <c r="F85" i="8"/>
  <c r="F76" i="8"/>
  <c r="N83" i="8"/>
  <c r="N87" i="8"/>
  <c r="N81" i="8"/>
  <c r="N72" i="8"/>
  <c r="N88" i="8"/>
  <c r="N89" i="8"/>
  <c r="N85" i="8"/>
  <c r="N93" i="8"/>
  <c r="N75" i="8"/>
  <c r="N80" i="8"/>
  <c r="N77" i="8"/>
  <c r="N94" i="8"/>
  <c r="N91" i="8"/>
  <c r="N79" i="8"/>
  <c r="N92" i="8"/>
  <c r="N84" i="8"/>
  <c r="N71" i="8"/>
  <c r="N76" i="8"/>
  <c r="N73" i="8"/>
  <c r="V80" i="8"/>
  <c r="V77" i="8"/>
  <c r="V81" i="8"/>
  <c r="V76" i="8"/>
  <c r="I75" i="8"/>
  <c r="E79" i="8"/>
  <c r="W81" i="8"/>
  <c r="N86" i="8"/>
  <c r="I79" i="8"/>
  <c r="J86" i="8"/>
  <c r="D92" i="8"/>
  <c r="D91" i="8"/>
  <c r="D74" i="8"/>
  <c r="D73" i="8"/>
  <c r="D85" i="8"/>
  <c r="D77" i="8"/>
  <c r="D94" i="8"/>
  <c r="D82" i="8"/>
  <c r="D71" i="8"/>
  <c r="D87" i="8"/>
  <c r="D86" i="8"/>
  <c r="D78" i="8"/>
  <c r="D79" i="8"/>
  <c r="D90" i="8"/>
  <c r="D72" i="8"/>
  <c r="D81" i="8"/>
  <c r="D75" i="8"/>
  <c r="D93" i="8"/>
  <c r="D89" i="8"/>
  <c r="D83" i="8"/>
  <c r="P71" i="8"/>
  <c r="P94" i="8"/>
  <c r="P92" i="8"/>
  <c r="P74" i="8"/>
  <c r="P78" i="8"/>
  <c r="P90" i="8"/>
  <c r="P79" i="8"/>
  <c r="P93" i="8"/>
  <c r="P91" i="8"/>
  <c r="P73" i="8"/>
  <c r="P82" i="8"/>
  <c r="P85" i="8"/>
  <c r="P89" i="8"/>
  <c r="P75" i="8"/>
  <c r="P86" i="8"/>
  <c r="P87" i="8"/>
  <c r="P83" i="8"/>
  <c r="P81" i="8"/>
  <c r="P77" i="8"/>
  <c r="M78" i="8"/>
  <c r="M94" i="8"/>
  <c r="M85" i="8"/>
  <c r="M92" i="8"/>
  <c r="M74" i="8"/>
  <c r="P76" i="8"/>
  <c r="D80" i="8"/>
  <c r="E83" i="8"/>
  <c r="X84" i="8"/>
  <c r="J90" i="8"/>
  <c r="CJ386" i="1"/>
  <c r="T85" i="8"/>
  <c r="T89" i="8"/>
  <c r="T77" i="8"/>
  <c r="T79" i="8"/>
  <c r="T78" i="8"/>
  <c r="T71" i="8"/>
  <c r="T73" i="8"/>
  <c r="T93" i="8"/>
  <c r="T87" i="8"/>
  <c r="T91" i="8"/>
  <c r="T83" i="8"/>
  <c r="T86" i="8"/>
  <c r="T81" i="8"/>
  <c r="T92" i="8"/>
  <c r="T90" i="8"/>
  <c r="T74" i="8"/>
  <c r="T94" i="8"/>
  <c r="T82" i="8"/>
  <c r="T75" i="8"/>
  <c r="Q77" i="8"/>
  <c r="Q86" i="8"/>
  <c r="Q82" i="8"/>
  <c r="Q71" i="8"/>
  <c r="Q74" i="8"/>
  <c r="Q80" i="8"/>
  <c r="Q72" i="8"/>
  <c r="Q78" i="8"/>
  <c r="Q73" i="8"/>
  <c r="Q84" i="8"/>
  <c r="Q89" i="8"/>
  <c r="Q93" i="8"/>
  <c r="Q92" i="8"/>
  <c r="Q75" i="8"/>
  <c r="Q88" i="8"/>
  <c r="Q94" i="8"/>
  <c r="Q81" i="8"/>
  <c r="Q90" i="8"/>
  <c r="Q83" i="8"/>
  <c r="Q85" i="8"/>
  <c r="Q76" i="8"/>
  <c r="B90" i="8"/>
  <c r="J74" i="8"/>
  <c r="CJ300" i="1"/>
  <c r="CJ290" i="1"/>
  <c r="CJ302" i="1"/>
  <c r="CJ308" i="1"/>
  <c r="CJ299" i="1"/>
  <c r="CJ301" i="1"/>
  <c r="CJ288" i="1"/>
  <c r="CJ309" i="1"/>
  <c r="CJ291" i="1"/>
  <c r="CJ311" i="1"/>
  <c r="CJ295" i="1"/>
  <c r="CJ292" i="1"/>
  <c r="CJ297" i="1"/>
  <c r="CJ303" i="1"/>
  <c r="CJ298" i="1"/>
  <c r="D16" i="11"/>
  <c r="G16" i="11"/>
  <c r="CJ306" i="1"/>
  <c r="CJ293" i="1"/>
  <c r="CJ307" i="1"/>
  <c r="CJ305" i="1"/>
  <c r="CJ296" i="1"/>
  <c r="CJ310" i="1"/>
  <c r="CJ294" i="1"/>
  <c r="CJ289" i="1"/>
  <c r="CK308" i="1"/>
  <c r="CK310" i="1"/>
  <c r="CK296" i="1"/>
  <c r="CK301" i="1"/>
  <c r="CK288" i="1"/>
  <c r="CK303" i="1"/>
  <c r="CK291" i="1"/>
  <c r="CK311" i="1"/>
  <c r="CK298" i="1"/>
  <c r="CK306" i="1"/>
  <c r="CK299" i="1"/>
  <c r="E16" i="11"/>
  <c r="CK302" i="1"/>
  <c r="CK294" i="1"/>
  <c r="CK295" i="1"/>
  <c r="CK307" i="1"/>
  <c r="CK305" i="1"/>
  <c r="CK309" i="1"/>
  <c r="CK292" i="1"/>
  <c r="CK289" i="1"/>
  <c r="CK297" i="1"/>
  <c r="CK290" i="1"/>
  <c r="BG299" i="1"/>
  <c r="CJ268" i="1"/>
  <c r="CK272" i="1"/>
  <c r="CK264" i="1"/>
  <c r="CK268" i="1"/>
  <c r="CK279" i="1"/>
  <c r="CK276" i="1"/>
  <c r="E15" i="11"/>
  <c r="CK273" i="1"/>
  <c r="CK258" i="1"/>
  <c r="CK274" i="1"/>
  <c r="CK270" i="1"/>
  <c r="CK260" i="1"/>
  <c r="CK262" i="1"/>
  <c r="CK277" i="1"/>
  <c r="CK265" i="1"/>
  <c r="CK259" i="1"/>
  <c r="CK261" i="1"/>
  <c r="CK280" i="1"/>
  <c r="CK257" i="1"/>
  <c r="CK271" i="1"/>
  <c r="CK269" i="1"/>
  <c r="CK266" i="1"/>
  <c r="CK263" i="1"/>
  <c r="BG260" i="1"/>
  <c r="BF260" i="1"/>
  <c r="CK267" i="1"/>
  <c r="CJ261" i="1"/>
  <c r="CJ258" i="1"/>
  <c r="CJ271" i="1"/>
  <c r="CJ275" i="1"/>
  <c r="CJ277" i="1"/>
  <c r="CJ262" i="1"/>
  <c r="CJ270" i="1"/>
  <c r="CJ259" i="1"/>
  <c r="CJ265" i="1"/>
  <c r="CJ269" i="1"/>
  <c r="CJ278" i="1"/>
  <c r="CJ274" i="1"/>
  <c r="CJ267" i="1"/>
  <c r="CJ263" i="1"/>
  <c r="CJ280" i="1"/>
  <c r="D15" i="11"/>
  <c r="CJ257" i="1"/>
  <c r="CJ273" i="1"/>
  <c r="CJ266" i="1"/>
  <c r="CJ279" i="1"/>
  <c r="CJ260" i="1"/>
  <c r="CJ276" i="1"/>
  <c r="CK275" i="1"/>
  <c r="CK249" i="1"/>
  <c r="CK234" i="1"/>
  <c r="CK239" i="1"/>
  <c r="CK248" i="1"/>
  <c r="CK241" i="1"/>
  <c r="CK226" i="1"/>
  <c r="CK231" i="1"/>
  <c r="CK242" i="1"/>
  <c r="CK227" i="1"/>
  <c r="CK243" i="1"/>
  <c r="CK247" i="1"/>
  <c r="E14" i="11"/>
  <c r="CK229" i="1"/>
  <c r="CK235" i="1"/>
  <c r="CK237" i="1"/>
  <c r="CK238" i="1"/>
  <c r="CK245" i="1"/>
  <c r="CK246" i="1"/>
  <c r="CK230" i="1"/>
  <c r="CK233" i="1"/>
  <c r="CK236" i="1"/>
  <c r="BG237" i="1"/>
  <c r="BG229" i="1"/>
  <c r="BF229" i="1"/>
  <c r="CK228" i="1"/>
  <c r="CK244" i="1"/>
  <c r="BG198" i="1"/>
  <c r="CJ178" i="1"/>
  <c r="CJ166" i="1"/>
  <c r="AC31" i="8"/>
  <c r="AC71" i="8"/>
  <c r="CK181" i="1"/>
  <c r="CK186" i="1"/>
  <c r="CK187" i="1"/>
  <c r="CK183" i="1"/>
  <c r="CK179" i="1"/>
  <c r="CK164" i="1"/>
  <c r="CK177" i="1"/>
  <c r="CK182" i="1"/>
  <c r="CK169" i="1"/>
  <c r="CK165" i="1"/>
  <c r="E12" i="11"/>
  <c r="CK170" i="1"/>
  <c r="CK173" i="1"/>
  <c r="CK175" i="1"/>
  <c r="CK178" i="1"/>
  <c r="CK180" i="1"/>
  <c r="CK185" i="1"/>
  <c r="CK167" i="1"/>
  <c r="CK171" i="1"/>
  <c r="CK184" i="1"/>
  <c r="CK176" i="1"/>
  <c r="CK166" i="1"/>
  <c r="CK174" i="1"/>
  <c r="CJ164" i="1"/>
  <c r="CJ180" i="1"/>
  <c r="CJ173" i="1"/>
  <c r="CJ171" i="1"/>
  <c r="CJ176" i="1"/>
  <c r="CJ186" i="1"/>
  <c r="CJ183" i="1"/>
  <c r="CJ177" i="1"/>
  <c r="CJ168" i="1"/>
  <c r="CJ181" i="1"/>
  <c r="CJ187" i="1"/>
  <c r="CJ175" i="1"/>
  <c r="CJ169" i="1"/>
  <c r="CJ184" i="1"/>
  <c r="D12" i="11"/>
  <c r="G12" i="11"/>
  <c r="CJ179" i="1"/>
  <c r="CJ182" i="1"/>
  <c r="CJ185" i="1"/>
  <c r="CJ165" i="1"/>
  <c r="CJ167" i="1"/>
  <c r="CJ172" i="1"/>
  <c r="CJ174" i="1"/>
  <c r="CK172" i="1"/>
  <c r="CK111" i="1"/>
  <c r="CK107" i="1"/>
  <c r="CK121" i="1"/>
  <c r="CK102" i="1"/>
  <c r="CK114" i="1"/>
  <c r="CK116" i="1"/>
  <c r="CK113" i="1"/>
  <c r="CK105" i="1"/>
  <c r="CK117" i="1"/>
  <c r="CK106" i="1"/>
  <c r="CK120" i="1"/>
  <c r="CK123" i="1"/>
  <c r="CK124" i="1"/>
  <c r="E10" i="11"/>
  <c r="CK109" i="1"/>
  <c r="CK118" i="1"/>
  <c r="CK122" i="1"/>
  <c r="CK110" i="1"/>
  <c r="CK104" i="1"/>
  <c r="CK125" i="1"/>
  <c r="CK112" i="1"/>
  <c r="CK108" i="1"/>
  <c r="CK103" i="1"/>
  <c r="CK119" i="1"/>
  <c r="CJ84" i="1"/>
  <c r="CJ86" i="1"/>
  <c r="CJ74" i="1"/>
  <c r="CJ92" i="1"/>
  <c r="CJ83" i="1"/>
  <c r="CJ76" i="1"/>
  <c r="CJ71" i="1"/>
  <c r="CJ77" i="1"/>
  <c r="CJ72" i="1"/>
  <c r="CJ90" i="1"/>
  <c r="CJ93" i="1"/>
  <c r="CJ80" i="1"/>
  <c r="CJ82" i="1"/>
  <c r="CJ81" i="1"/>
  <c r="CJ85" i="1"/>
  <c r="CJ94" i="1"/>
  <c r="CJ73" i="1"/>
  <c r="CJ78" i="1"/>
  <c r="D9" i="11"/>
  <c r="G9" i="11"/>
  <c r="CJ88" i="1"/>
  <c r="CJ89" i="1"/>
  <c r="CJ87" i="1"/>
  <c r="BF51" i="1"/>
  <c r="BG43" i="1"/>
  <c r="C36" i="11"/>
  <c r="BF12" i="1"/>
  <c r="CJ31" i="1"/>
  <c r="CJ22" i="1"/>
  <c r="CJ13" i="1"/>
  <c r="CJ19" i="1"/>
  <c r="CJ9" i="1"/>
  <c r="CJ16" i="1"/>
  <c r="CJ26" i="1"/>
  <c r="CJ18" i="1"/>
  <c r="CJ27" i="1"/>
  <c r="CJ20" i="1"/>
  <c r="CJ14" i="1"/>
  <c r="CJ21" i="1"/>
  <c r="CJ12" i="1"/>
  <c r="D7" i="11"/>
  <c r="G7" i="11"/>
  <c r="CJ15" i="1"/>
  <c r="CJ25" i="1"/>
  <c r="CJ30" i="1"/>
  <c r="CJ11" i="1"/>
  <c r="CJ24" i="1"/>
  <c r="CJ28" i="1"/>
  <c r="CJ23" i="1"/>
  <c r="CJ32" i="1"/>
  <c r="CJ10" i="1"/>
  <c r="BW33" i="1"/>
  <c r="BL33" i="1"/>
  <c r="BO33" i="1"/>
  <c r="BP33" i="1"/>
  <c r="CJ17" i="1"/>
  <c r="CE33" i="1"/>
  <c r="CJ29" i="1"/>
  <c r="BS33" i="1"/>
  <c r="CI33" i="1"/>
  <c r="BX33" i="1"/>
  <c r="CJ941" i="1"/>
  <c r="CJ946" i="1"/>
  <c r="CJ944" i="1"/>
  <c r="CJ954" i="1"/>
  <c r="CJ949" i="1"/>
  <c r="CK959" i="1"/>
  <c r="CK955" i="1"/>
  <c r="CK945" i="1"/>
  <c r="CK947" i="1"/>
  <c r="CK941" i="1"/>
  <c r="CK939" i="1"/>
  <c r="CK943" i="1"/>
  <c r="CK960" i="1"/>
  <c r="CK940" i="1"/>
  <c r="CK949" i="1"/>
  <c r="CG932" i="1"/>
  <c r="BY932" i="1"/>
  <c r="BQ932" i="1"/>
  <c r="CF932" i="1"/>
  <c r="BP932" i="1"/>
  <c r="Z77" i="5"/>
  <c r="Z79" i="5"/>
  <c r="CE901" i="1"/>
  <c r="CK887" i="1"/>
  <c r="CK883" i="1"/>
  <c r="CK891" i="1"/>
  <c r="CK896" i="1"/>
  <c r="CK877" i="1"/>
  <c r="CK895" i="1"/>
  <c r="CJ880" i="1"/>
  <c r="CJ883" i="1"/>
  <c r="CJ884" i="1"/>
  <c r="CJ898" i="1"/>
  <c r="CJ882" i="1"/>
  <c r="CJ888" i="1"/>
  <c r="CJ891" i="1"/>
  <c r="CJ877" i="1"/>
  <c r="CJ886" i="1"/>
  <c r="CJ879" i="1"/>
  <c r="CJ894" i="1"/>
  <c r="CJ885" i="1"/>
  <c r="D35" i="11"/>
  <c r="G35" i="11"/>
  <c r="CJ897" i="1"/>
  <c r="CJ899" i="1"/>
  <c r="CJ887" i="1"/>
  <c r="CJ878" i="1"/>
  <c r="CJ901" i="1"/>
  <c r="CJ892" i="1"/>
  <c r="CJ890" i="1"/>
  <c r="CJ896" i="1"/>
  <c r="CJ900" i="1"/>
  <c r="CJ895" i="1"/>
  <c r="BG888" i="1"/>
  <c r="CK715" i="1"/>
  <c r="CJ653" i="1"/>
  <c r="CK591" i="1"/>
  <c r="CK529" i="1"/>
  <c r="CJ374" i="1"/>
  <c r="CK374" i="1"/>
  <c r="CJ157" i="1"/>
  <c r="CK64" i="1"/>
  <c r="CJ839" i="1"/>
  <c r="CK839" i="1"/>
  <c r="CJ777" i="1"/>
  <c r="CK746" i="1"/>
  <c r="CK684" i="1"/>
  <c r="Z95" i="9"/>
  <c r="Q95" i="9"/>
  <c r="CK622" i="1"/>
  <c r="CK560" i="1"/>
  <c r="CJ498" i="1"/>
  <c r="CK436" i="1"/>
  <c r="CJ467" i="1"/>
  <c r="CK467" i="1"/>
  <c r="CJ405" i="1"/>
  <c r="CK312" i="1"/>
  <c r="CJ312" i="1"/>
  <c r="CK281" i="1"/>
  <c r="CJ281" i="1"/>
  <c r="CK33" i="1"/>
  <c r="CK250" i="1"/>
  <c r="CJ188" i="1"/>
  <c r="CK188" i="1"/>
  <c r="M95" i="8"/>
  <c r="AA95" i="8"/>
  <c r="CK126" i="1"/>
  <c r="CJ95" i="1"/>
  <c r="CJ64" i="1"/>
  <c r="V95" i="8"/>
  <c r="H95" i="8"/>
  <c r="G95" i="8"/>
  <c r="Z95" i="8"/>
  <c r="AB82" i="8"/>
  <c r="Q95" i="8"/>
  <c r="AB84" i="8"/>
  <c r="AB88" i="8"/>
  <c r="O95" i="8"/>
  <c r="V95" i="9"/>
  <c r="C95" i="9"/>
  <c r="F95" i="8"/>
  <c r="T95" i="8"/>
  <c r="AB80" i="8"/>
  <c r="I95" i="8"/>
  <c r="AB86" i="8"/>
  <c r="AB79" i="8"/>
  <c r="AB93" i="8"/>
  <c r="AB94" i="8"/>
  <c r="AB71" i="8"/>
  <c r="AB87" i="8"/>
  <c r="AB75" i="8"/>
  <c r="AB77" i="8"/>
  <c r="AB73" i="8"/>
  <c r="AB85" i="8"/>
  <c r="AB89" i="8"/>
  <c r="AB83" i="8"/>
  <c r="AB92" i="8"/>
  <c r="AB81" i="8"/>
  <c r="P95" i="8"/>
  <c r="D95" i="8"/>
  <c r="N95" i="8"/>
  <c r="E95" i="8"/>
  <c r="C95" i="8"/>
  <c r="K95" i="8"/>
  <c r="AB76" i="8"/>
  <c r="L95" i="8"/>
  <c r="X95" i="8"/>
  <c r="J95" i="8"/>
  <c r="AB74" i="8"/>
  <c r="AB78" i="8"/>
  <c r="AB90" i="8"/>
  <c r="B95" i="8"/>
  <c r="S95" i="8"/>
  <c r="W95" i="8"/>
  <c r="R95" i="8"/>
  <c r="AB72" i="8"/>
  <c r="G15" i="11"/>
  <c r="AC76" i="8"/>
  <c r="AC88" i="8"/>
  <c r="AC81" i="8"/>
  <c r="AC89" i="8"/>
  <c r="AC75" i="8"/>
  <c r="AC87" i="8"/>
  <c r="AC80" i="8"/>
  <c r="AC91" i="8"/>
  <c r="AC78" i="8"/>
  <c r="AC93" i="8"/>
  <c r="AC85" i="8"/>
  <c r="AC74" i="8"/>
  <c r="AC73" i="8"/>
  <c r="AC77" i="8"/>
  <c r="AC90" i="8"/>
  <c r="AC86" i="8"/>
  <c r="AC84" i="8"/>
  <c r="AC92" i="8"/>
  <c r="AC79" i="8"/>
  <c r="AC82" i="8"/>
  <c r="AC72" i="8"/>
  <c r="AC94" i="8"/>
  <c r="AC83" i="8"/>
  <c r="CJ33" i="1"/>
  <c r="AB95" i="8"/>
  <c r="AC95" i="8"/>
  <c r="BS963" i="1"/>
  <c r="AB21" i="5"/>
  <c r="J19" i="10"/>
  <c r="AA31" i="5"/>
  <c r="AC18" i="5"/>
  <c r="L17" i="10"/>
  <c r="CJ957" i="1"/>
  <c r="D37" i="11"/>
  <c r="G37" i="11"/>
  <c r="CJ962" i="1"/>
  <c r="Y31" i="5"/>
  <c r="Y91" i="5"/>
  <c r="BA12" i="10"/>
  <c r="C22" i="10"/>
  <c r="Z87" i="5"/>
  <c r="Z76" i="5"/>
  <c r="CK958" i="1"/>
  <c r="E37" i="11"/>
  <c r="CK953" i="1"/>
  <c r="CK956" i="1"/>
  <c r="CK962" i="1"/>
  <c r="CK951" i="1"/>
  <c r="CJ956" i="1"/>
  <c r="CJ958" i="1"/>
  <c r="CJ947" i="1"/>
  <c r="CJ959" i="1"/>
  <c r="CJ943" i="1"/>
  <c r="CJ942" i="1"/>
  <c r="BF947" i="1"/>
  <c r="CK942" i="1"/>
  <c r="CK963" i="1"/>
  <c r="V31" i="5"/>
  <c r="BL940" i="1"/>
  <c r="BL939" i="1"/>
  <c r="BL955" i="1"/>
  <c r="BL958" i="1"/>
  <c r="BL942" i="1"/>
  <c r="BL953" i="1"/>
  <c r="BL943" i="1"/>
  <c r="BL959" i="1"/>
  <c r="BL946" i="1"/>
  <c r="BL961" i="1"/>
  <c r="BL941" i="1"/>
  <c r="BL956" i="1"/>
  <c r="BO956" i="1"/>
  <c r="BO960" i="1"/>
  <c r="BO958" i="1"/>
  <c r="BO944" i="1"/>
  <c r="BO942" i="1"/>
  <c r="BO959" i="1"/>
  <c r="BO947" i="1"/>
  <c r="BO941" i="1"/>
  <c r="BO948" i="1"/>
  <c r="BR945" i="1"/>
  <c r="BR954" i="1"/>
  <c r="BR943" i="1"/>
  <c r="BR959" i="1"/>
  <c r="BR941" i="1"/>
  <c r="BR952" i="1"/>
  <c r="BR963" i="1"/>
  <c r="CB940" i="1"/>
  <c r="CB947" i="1"/>
  <c r="CB958" i="1"/>
  <c r="CB942" i="1"/>
  <c r="CB953" i="1"/>
  <c r="CB960" i="1"/>
  <c r="CB939" i="1"/>
  <c r="CB951" i="1"/>
  <c r="CB943" i="1"/>
  <c r="CB946" i="1"/>
  <c r="CB949" i="1"/>
  <c r="CB956" i="1"/>
  <c r="CD962" i="1"/>
  <c r="CD945" i="1"/>
  <c r="CD953" i="1"/>
  <c r="CD942" i="1"/>
  <c r="CD958" i="1"/>
  <c r="CD947" i="1"/>
  <c r="CD940" i="1"/>
  <c r="CD949" i="1"/>
  <c r="CD960" i="1"/>
  <c r="CG940" i="1"/>
  <c r="CG943" i="1"/>
  <c r="CG953" i="1"/>
  <c r="CG957" i="1"/>
  <c r="CG946" i="1"/>
  <c r="CG949" i="1"/>
  <c r="CG944" i="1"/>
  <c r="CG963" i="1"/>
  <c r="CG947" i="1"/>
  <c r="CG954" i="1"/>
  <c r="CG958" i="1"/>
  <c r="CG950" i="1"/>
  <c r="CG960" i="1"/>
  <c r="CG951" i="1"/>
  <c r="CG959" i="1"/>
  <c r="CG961" i="1"/>
  <c r="CG952" i="1"/>
  <c r="CG942" i="1"/>
  <c r="CG962" i="1"/>
  <c r="BF949" i="1"/>
  <c r="AZ950" i="1"/>
  <c r="X31" i="5"/>
  <c r="Z88" i="5"/>
  <c r="CJ953" i="1"/>
  <c r="CJ951" i="1"/>
  <c r="CJ950" i="1"/>
  <c r="CJ948" i="1"/>
  <c r="F31" i="5"/>
  <c r="AB23" i="5"/>
  <c r="K18" i="10"/>
  <c r="K31" i="10"/>
  <c r="D21" i="10"/>
  <c r="C26" i="10"/>
  <c r="BA942" i="1"/>
  <c r="Z80" i="5"/>
  <c r="CK950" i="1"/>
  <c r="CK957" i="1"/>
  <c r="CK952" i="1"/>
  <c r="CK944" i="1"/>
  <c r="CK948" i="1"/>
  <c r="CK961" i="1"/>
  <c r="CJ961" i="1"/>
  <c r="CJ940" i="1"/>
  <c r="CJ960" i="1"/>
  <c r="CJ939" i="1"/>
  <c r="CJ952" i="1"/>
  <c r="CJ955" i="1"/>
  <c r="U31" i="5"/>
  <c r="AB17" i="5"/>
  <c r="X17" i="10"/>
  <c r="AA18" i="10"/>
  <c r="BX963" i="1"/>
  <c r="BY946" i="1"/>
  <c r="BY941" i="1"/>
  <c r="BY963" i="1"/>
  <c r="BY956" i="1"/>
  <c r="BY947" i="1"/>
  <c r="BY943" i="1"/>
  <c r="BY955" i="1"/>
  <c r="BY945" i="1"/>
  <c r="BY957" i="1"/>
  <c r="BY961" i="1"/>
  <c r="BY942" i="1"/>
  <c r="BY944" i="1"/>
  <c r="BY952" i="1"/>
  <c r="BY960" i="1"/>
  <c r="BY951" i="1"/>
  <c r="BY954" i="1"/>
  <c r="BF948" i="1"/>
  <c r="AJ950" i="1"/>
  <c r="AC23" i="5"/>
  <c r="E55" i="11"/>
  <c r="AC932" i="1"/>
  <c r="E36" i="11"/>
  <c r="E76" i="11"/>
  <c r="BJ953" i="1"/>
  <c r="BJ963" i="1"/>
  <c r="BJ962" i="1"/>
  <c r="BT940" i="1"/>
  <c r="BT939" i="1"/>
  <c r="BT955" i="1"/>
  <c r="BT958" i="1"/>
  <c r="BT942" i="1"/>
  <c r="BT953" i="1"/>
  <c r="BT943" i="1"/>
  <c r="BT959" i="1"/>
  <c r="BW958" i="1"/>
  <c r="BW961" i="1"/>
  <c r="BZ953" i="1"/>
  <c r="BZ963" i="1"/>
  <c r="BZ961" i="1"/>
  <c r="CI940" i="1"/>
  <c r="CI943" i="1"/>
  <c r="CI949" i="1"/>
  <c r="CI961" i="1"/>
  <c r="CI954" i="1"/>
  <c r="CI939" i="1"/>
  <c r="CI945" i="1"/>
  <c r="CI950" i="1"/>
  <c r="CI962" i="1"/>
  <c r="CI955" i="1"/>
  <c r="AQ950" i="1"/>
  <c r="AP950" i="1"/>
  <c r="CI960" i="1"/>
  <c r="CI942" i="1"/>
  <c r="BW955" i="1"/>
  <c r="BQ944" i="1"/>
  <c r="BQ956" i="1"/>
  <c r="BQ949" i="1"/>
  <c r="BQ941" i="1"/>
  <c r="BQ963" i="1"/>
  <c r="BQ948" i="1"/>
  <c r="BQ943" i="1"/>
  <c r="BQ957" i="1"/>
  <c r="BQ960" i="1"/>
  <c r="CF940" i="1"/>
  <c r="CF939" i="1"/>
  <c r="CF955" i="1"/>
  <c r="CF950" i="1"/>
  <c r="CF961" i="1"/>
  <c r="CF945" i="1"/>
  <c r="CF956" i="1"/>
  <c r="CF943" i="1"/>
  <c r="CF959" i="1"/>
  <c r="AG942" i="1"/>
  <c r="BC942" i="1"/>
  <c r="AL950" i="1"/>
  <c r="AB28" i="5"/>
  <c r="BX959" i="1"/>
  <c r="BU942" i="1"/>
  <c r="BU963" i="1"/>
  <c r="BU943" i="1"/>
  <c r="BU953" i="1"/>
  <c r="BM941" i="1"/>
  <c r="BM963" i="1"/>
  <c r="CE953" i="1"/>
  <c r="CE955" i="1"/>
  <c r="CE952" i="1"/>
  <c r="CE946" i="1"/>
  <c r="CE963" i="1"/>
  <c r="CA958" i="1"/>
  <c r="CA963" i="1"/>
  <c r="BS955" i="1"/>
  <c r="BK960" i="1"/>
  <c r="BK963" i="1"/>
  <c r="W95" i="9"/>
  <c r="L95" i="9"/>
  <c r="F95" i="9"/>
  <c r="BX932" i="1"/>
  <c r="BF918" i="1"/>
  <c r="BF919" i="1"/>
  <c r="Y79" i="9"/>
  <c r="BL908" i="1"/>
  <c r="BL924" i="1"/>
  <c r="BL909" i="1"/>
  <c r="BL925" i="1"/>
  <c r="BL916" i="1"/>
  <c r="BT908" i="1"/>
  <c r="BT924" i="1"/>
  <c r="BT909" i="1"/>
  <c r="BT925" i="1"/>
  <c r="BT916" i="1"/>
  <c r="CB908" i="1"/>
  <c r="CB924" i="1"/>
  <c r="CB909" i="1"/>
  <c r="CB925" i="1"/>
  <c r="CB916" i="1"/>
  <c r="CK910" i="1"/>
  <c r="BG916" i="1"/>
  <c r="BG919" i="1"/>
  <c r="AB9" i="9"/>
  <c r="B31" i="9"/>
  <c r="X91" i="9"/>
  <c r="X95" i="9"/>
  <c r="AB27" i="9"/>
  <c r="I90" i="9"/>
  <c r="I95" i="9"/>
  <c r="AC26" i="9"/>
  <c r="AB23" i="9"/>
  <c r="AC20" i="9"/>
  <c r="AB19" i="9"/>
  <c r="G31" i="9"/>
  <c r="G80" i="9"/>
  <c r="AC16" i="9"/>
  <c r="AB15" i="9"/>
  <c r="AC14" i="9"/>
  <c r="AC12" i="9"/>
  <c r="U31" i="9"/>
  <c r="M31" i="9"/>
  <c r="AC10" i="9"/>
  <c r="E31" i="9"/>
  <c r="R31" i="9"/>
  <c r="N31" i="9"/>
  <c r="J31" i="9"/>
  <c r="AA31" i="9"/>
  <c r="S31" i="9"/>
  <c r="O31" i="9"/>
  <c r="AC8" i="9"/>
  <c r="T31" i="9"/>
  <c r="P7" i="10"/>
  <c r="P31" i="9"/>
  <c r="H31" i="9"/>
  <c r="H7" i="10"/>
  <c r="D7" i="10"/>
  <c r="AB7" i="9"/>
  <c r="D31" i="9"/>
  <c r="CB917" i="1"/>
  <c r="BL917" i="1"/>
  <c r="Y83" i="9"/>
  <c r="AB7" i="10"/>
  <c r="AF919" i="1"/>
  <c r="AC7" i="10"/>
  <c r="BF939" i="1"/>
  <c r="BF942" i="1"/>
  <c r="AB932" i="1"/>
  <c r="BF908" i="1"/>
  <c r="BF911" i="1"/>
  <c r="AI911" i="1"/>
  <c r="AI919" i="1"/>
  <c r="CC931" i="1"/>
  <c r="CC923" i="1"/>
  <c r="CC913" i="1"/>
  <c r="BU927" i="1"/>
  <c r="BU923" i="1"/>
  <c r="BU913" i="1"/>
  <c r="BM930" i="1"/>
  <c r="BM922" i="1"/>
  <c r="BM913" i="1"/>
  <c r="BZ929" i="1"/>
  <c r="BZ910" i="1"/>
  <c r="CH922" i="1"/>
  <c r="CH932" i="1"/>
  <c r="CE920" i="1"/>
  <c r="CE912" i="1"/>
  <c r="BW926" i="1"/>
  <c r="BW918" i="1"/>
  <c r="BW925" i="1"/>
  <c r="BW932" i="1"/>
  <c r="BO920" i="1"/>
  <c r="BO912" i="1"/>
  <c r="BR922" i="1"/>
  <c r="BR932" i="1"/>
  <c r="BJ927" i="1"/>
  <c r="BJ913" i="1"/>
  <c r="BJ926" i="1"/>
  <c r="BJ932" i="1"/>
  <c r="B17" i="10"/>
  <c r="AB17" i="10"/>
  <c r="AB13" i="5"/>
  <c r="B9" i="10"/>
  <c r="AF7" i="10"/>
  <c r="AF12" i="10"/>
  <c r="P19" i="10"/>
  <c r="I14" i="10"/>
  <c r="I10" i="10"/>
  <c r="T11" i="10"/>
  <c r="AX9" i="10"/>
  <c r="P11" i="10"/>
  <c r="L11" i="10"/>
  <c r="AP9" i="10"/>
  <c r="U10" i="10"/>
  <c r="M10" i="10"/>
  <c r="AQ8" i="10"/>
  <c r="E10" i="10"/>
  <c r="AI8" i="10"/>
  <c r="CC916" i="1"/>
  <c r="CC927" i="1"/>
  <c r="CC920" i="1"/>
  <c r="BU918" i="1"/>
  <c r="BU920" i="1"/>
  <c r="BM919" i="1"/>
  <c r="BM918" i="1"/>
  <c r="CE930" i="1"/>
  <c r="BO918" i="1"/>
  <c r="V9" i="10"/>
  <c r="AZ7" i="10"/>
  <c r="AZ12" i="10"/>
  <c r="R9" i="10"/>
  <c r="AV7" i="10"/>
  <c r="J9" i="10"/>
  <c r="AN7" i="10"/>
  <c r="F9" i="10"/>
  <c r="AJ7" i="10"/>
  <c r="AJ12" i="10"/>
  <c r="BF888" i="1"/>
  <c r="BZ901" i="1"/>
  <c r="BK878" i="1"/>
  <c r="BK890" i="1"/>
  <c r="BK894" i="1"/>
  <c r="BX877" i="1"/>
  <c r="BX880" i="1"/>
  <c r="BX899" i="1"/>
  <c r="BX886" i="1"/>
  <c r="BX900" i="1"/>
  <c r="BX887" i="1"/>
  <c r="BX882" i="1"/>
  <c r="BX888" i="1"/>
  <c r="BX898" i="1"/>
  <c r="BX878" i="1"/>
  <c r="BX890" i="1"/>
  <c r="BX879" i="1"/>
  <c r="BX893" i="1"/>
  <c r="BX885" i="1"/>
  <c r="BX896" i="1"/>
  <c r="BX894" i="1"/>
  <c r="BX892" i="1"/>
  <c r="BX897" i="1"/>
  <c r="CA878" i="1"/>
  <c r="CA890" i="1"/>
  <c r="CA894" i="1"/>
  <c r="CK892" i="1"/>
  <c r="CK900" i="1"/>
  <c r="CK897" i="1"/>
  <c r="CK899" i="1"/>
  <c r="CK884" i="1"/>
  <c r="CK898" i="1"/>
  <c r="CA882" i="1"/>
  <c r="CA885" i="1"/>
  <c r="CA896" i="1"/>
  <c r="CA880" i="1"/>
  <c r="CA887" i="1"/>
  <c r="BK882" i="1"/>
  <c r="BK885" i="1"/>
  <c r="BK896" i="1"/>
  <c r="BK880" i="1"/>
  <c r="BK887" i="1"/>
  <c r="BY901" i="1"/>
  <c r="BX889" i="1"/>
  <c r="BU877" i="1"/>
  <c r="BU884" i="1"/>
  <c r="BU900" i="1"/>
  <c r="BU899" i="1"/>
  <c r="BU883" i="1"/>
  <c r="BU890" i="1"/>
  <c r="BU893" i="1"/>
  <c r="BU888" i="1"/>
  <c r="BU895" i="1"/>
  <c r="BU879" i="1"/>
  <c r="BU886" i="1"/>
  <c r="BU889" i="1"/>
  <c r="BU892" i="1"/>
  <c r="BU891" i="1"/>
  <c r="BU898" i="1"/>
  <c r="BU882" i="1"/>
  <c r="BU885" i="1"/>
  <c r="CK881" i="1"/>
  <c r="E35" i="11"/>
  <c r="CK885" i="1"/>
  <c r="CK886" i="1"/>
  <c r="CK879" i="1"/>
  <c r="CK882" i="1"/>
  <c r="CK878" i="1"/>
  <c r="CK901" i="1"/>
  <c r="AA72" i="5"/>
  <c r="CA897" i="1"/>
  <c r="CA881" i="1"/>
  <c r="CA892" i="1"/>
  <c r="CA899" i="1"/>
  <c r="CA883" i="1"/>
  <c r="BK897" i="1"/>
  <c r="BK881" i="1"/>
  <c r="BK892" i="1"/>
  <c r="BK899" i="1"/>
  <c r="BK883" i="1"/>
  <c r="BT901" i="1"/>
  <c r="BX883" i="1"/>
  <c r="BP877" i="1"/>
  <c r="BP901" i="1"/>
  <c r="BP880" i="1"/>
  <c r="BP900" i="1"/>
  <c r="BP895" i="1"/>
  <c r="BP881" i="1"/>
  <c r="BP884" i="1"/>
  <c r="BP890" i="1"/>
  <c r="BP888" i="1"/>
  <c r="BP886" i="1"/>
  <c r="BP899" i="1"/>
  <c r="BP887" i="1"/>
  <c r="BP889" i="1"/>
  <c r="BP892" i="1"/>
  <c r="BP898" i="1"/>
  <c r="BP878" i="1"/>
  <c r="BP891" i="1"/>
  <c r="BP879" i="1"/>
  <c r="BP882" i="1"/>
  <c r="BS894" i="1"/>
  <c r="BS878" i="1"/>
  <c r="BS901" i="1"/>
  <c r="CF877" i="1"/>
  <c r="CF880" i="1"/>
  <c r="CF897" i="1"/>
  <c r="CF900" i="1"/>
  <c r="CF878" i="1"/>
  <c r="CF898" i="1"/>
  <c r="CF887" i="1"/>
  <c r="CF890" i="1"/>
  <c r="CF888" i="1"/>
  <c r="CF891" i="1"/>
  <c r="CF894" i="1"/>
  <c r="CF879" i="1"/>
  <c r="CF889" i="1"/>
  <c r="CF892" i="1"/>
  <c r="CF895" i="1"/>
  <c r="CF881" i="1"/>
  <c r="CF893" i="1"/>
  <c r="CF882" i="1"/>
  <c r="CI894" i="1"/>
  <c r="CI878" i="1"/>
  <c r="CI901" i="1"/>
  <c r="AI880" i="1"/>
  <c r="BG877" i="1"/>
  <c r="BG880" i="1"/>
  <c r="AF880" i="1"/>
  <c r="BF877" i="1"/>
  <c r="BF880" i="1"/>
  <c r="AH888" i="1"/>
  <c r="CK894" i="1"/>
  <c r="CK889" i="1"/>
  <c r="CK893" i="1"/>
  <c r="CK888" i="1"/>
  <c r="CK880" i="1"/>
  <c r="CA886" i="1"/>
  <c r="CA893" i="1"/>
  <c r="CA877" i="1"/>
  <c r="CA888" i="1"/>
  <c r="CA895" i="1"/>
  <c r="CA879" i="1"/>
  <c r="BK886" i="1"/>
  <c r="BK893" i="1"/>
  <c r="BK877" i="1"/>
  <c r="BK888" i="1"/>
  <c r="BK895" i="1"/>
  <c r="BK879" i="1"/>
  <c r="BX891" i="1"/>
  <c r="BL901" i="1"/>
  <c r="BX881" i="1"/>
  <c r="BU878" i="1"/>
  <c r="BU896" i="1"/>
  <c r="BR901" i="1"/>
  <c r="BJ901" i="1"/>
  <c r="BM877" i="1"/>
  <c r="BM884" i="1"/>
  <c r="BM900" i="1"/>
  <c r="BM899" i="1"/>
  <c r="BM883" i="1"/>
  <c r="BM898" i="1"/>
  <c r="BM882" i="1"/>
  <c r="BM885" i="1"/>
  <c r="BM888" i="1"/>
  <c r="BM895" i="1"/>
  <c r="BM879" i="1"/>
  <c r="BM894" i="1"/>
  <c r="BM878" i="1"/>
  <c r="BM897" i="1"/>
  <c r="BM881" i="1"/>
  <c r="BM892" i="1"/>
  <c r="BM891" i="1"/>
  <c r="BM890" i="1"/>
  <c r="BM893" i="1"/>
  <c r="CC877" i="1"/>
  <c r="CC884" i="1"/>
  <c r="CC900" i="1"/>
  <c r="CC899" i="1"/>
  <c r="CC883" i="1"/>
  <c r="CC898" i="1"/>
  <c r="CC882" i="1"/>
  <c r="CC885" i="1"/>
  <c r="CC888" i="1"/>
  <c r="CC895" i="1"/>
  <c r="CC879" i="1"/>
  <c r="CC894" i="1"/>
  <c r="CC878" i="1"/>
  <c r="CC897" i="1"/>
  <c r="CC881" i="1"/>
  <c r="CC892" i="1"/>
  <c r="CC891" i="1"/>
  <c r="CC890" i="1"/>
  <c r="CC893" i="1"/>
  <c r="AU888" i="1"/>
  <c r="N28" i="10"/>
  <c r="AB28" i="10"/>
  <c r="AB24" i="10"/>
  <c r="CD879" i="1"/>
  <c r="CD898" i="1"/>
  <c r="CD881" i="1"/>
  <c r="CD893" i="1"/>
  <c r="CD889" i="1"/>
  <c r="CD882" i="1"/>
  <c r="BV898" i="1"/>
  <c r="BV887" i="1"/>
  <c r="BV894" i="1"/>
  <c r="BV890" i="1"/>
  <c r="BV884" i="1"/>
  <c r="BV877" i="1"/>
  <c r="BN900" i="1"/>
  <c r="BN896" i="1"/>
  <c r="BN879" i="1"/>
  <c r="BN901" i="1"/>
  <c r="BN893" i="1"/>
  <c r="BN889" i="1"/>
  <c r="BN882" i="1"/>
  <c r="AB19" i="5"/>
  <c r="CD877" i="1"/>
  <c r="CD901" i="1"/>
  <c r="CD897" i="1"/>
  <c r="CD885" i="1"/>
  <c r="CD892" i="1"/>
  <c r="CD888" i="1"/>
  <c r="BV885" i="1"/>
  <c r="BV897" i="1"/>
  <c r="BV879" i="1"/>
  <c r="BV893" i="1"/>
  <c r="BV889" i="1"/>
  <c r="BN899" i="1"/>
  <c r="BN885" i="1"/>
  <c r="BN892" i="1"/>
  <c r="BN888" i="1"/>
  <c r="X86" i="5"/>
  <c r="AA86" i="5"/>
  <c r="AA87" i="5"/>
  <c r="CK850" i="1"/>
  <c r="CK870" i="1"/>
  <c r="CK858" i="1"/>
  <c r="CK861" i="1"/>
  <c r="AA89" i="5"/>
  <c r="AA77" i="5"/>
  <c r="X81" i="5"/>
  <c r="AA85" i="5"/>
  <c r="F31" i="10"/>
  <c r="AA81" i="5"/>
  <c r="AA91" i="5"/>
  <c r="AA73" i="5"/>
  <c r="AA79" i="5"/>
  <c r="AA83" i="5"/>
  <c r="CK852" i="1"/>
  <c r="BG10" i="10"/>
  <c r="AC23" i="10"/>
  <c r="AC27" i="10"/>
  <c r="AB21" i="10"/>
  <c r="AB23" i="10"/>
  <c r="AB25" i="10"/>
  <c r="AC21" i="10"/>
  <c r="AU12" i="10"/>
  <c r="R31" i="5"/>
  <c r="BY793" i="1"/>
  <c r="BY805" i="1"/>
  <c r="BY804" i="1"/>
  <c r="BY807" i="1"/>
  <c r="BY795" i="1"/>
  <c r="BY789" i="1"/>
  <c r="BA787" i="1"/>
  <c r="AY9" i="10"/>
  <c r="V77" i="5"/>
  <c r="X73" i="5"/>
  <c r="X74" i="5"/>
  <c r="X92" i="5"/>
  <c r="AF11" i="10"/>
  <c r="AC9" i="10"/>
  <c r="Y31" i="10"/>
  <c r="S79" i="10"/>
  <c r="AC24" i="10"/>
  <c r="AC26" i="10"/>
  <c r="Z73" i="5"/>
  <c r="Z92" i="5"/>
  <c r="Z72" i="5"/>
  <c r="Z82" i="5"/>
  <c r="Z81" i="5"/>
  <c r="Z86" i="5"/>
  <c r="Z89" i="5"/>
  <c r="U86" i="5"/>
  <c r="Y80" i="5"/>
  <c r="Y86" i="5"/>
  <c r="V76" i="5"/>
  <c r="V80" i="5"/>
  <c r="V92" i="5"/>
  <c r="AV8" i="10"/>
  <c r="V74" i="5"/>
  <c r="E82" i="5"/>
  <c r="E90" i="5"/>
  <c r="CF808" i="1"/>
  <c r="BK784" i="1"/>
  <c r="BK804" i="1"/>
  <c r="BK787" i="1"/>
  <c r="BK806" i="1"/>
  <c r="BK790" i="1"/>
  <c r="BK803" i="1"/>
  <c r="BK789" i="1"/>
  <c r="BK796" i="1"/>
  <c r="BK805" i="1"/>
  <c r="BK800" i="1"/>
  <c r="BK786" i="1"/>
  <c r="BK802" i="1"/>
  <c r="BK798" i="1"/>
  <c r="BK795" i="1"/>
  <c r="BK801" i="1"/>
  <c r="BK797" i="1"/>
  <c r="BO785" i="1"/>
  <c r="BO792" i="1"/>
  <c r="BO795" i="1"/>
  <c r="BO799" i="1"/>
  <c r="BO805" i="1"/>
  <c r="BO800" i="1"/>
  <c r="BO807" i="1"/>
  <c r="BO791" i="1"/>
  <c r="BO794" i="1"/>
  <c r="BO802" i="1"/>
  <c r="BO796" i="1"/>
  <c r="BO787" i="1"/>
  <c r="BO806" i="1"/>
  <c r="BO790" i="1"/>
  <c r="BO793" i="1"/>
  <c r="BS788" i="1"/>
  <c r="BS804" i="1"/>
  <c r="BS787" i="1"/>
  <c r="AC808" i="1"/>
  <c r="CK806" i="1"/>
  <c r="AC12" i="10"/>
  <c r="CI808" i="1"/>
  <c r="BO788" i="1"/>
  <c r="CD792" i="1"/>
  <c r="CD785" i="1"/>
  <c r="CD804" i="1"/>
  <c r="CD784" i="1"/>
  <c r="CD807" i="1"/>
  <c r="CD791" i="1"/>
  <c r="CD794" i="1"/>
  <c r="CD793" i="1"/>
  <c r="CD788" i="1"/>
  <c r="CD796" i="1"/>
  <c r="CD803" i="1"/>
  <c r="CD787" i="1"/>
  <c r="CD806" i="1"/>
  <c r="CD790" i="1"/>
  <c r="CD805" i="1"/>
  <c r="CD789" i="1"/>
  <c r="CD799" i="1"/>
  <c r="CD802" i="1"/>
  <c r="CD786" i="1"/>
  <c r="CD801" i="1"/>
  <c r="CG794" i="1"/>
  <c r="CG788" i="1"/>
  <c r="CG804" i="1"/>
  <c r="CG797" i="1"/>
  <c r="CG799" i="1"/>
  <c r="CG806" i="1"/>
  <c r="CG795" i="1"/>
  <c r="CG792" i="1"/>
  <c r="CG785" i="1"/>
  <c r="CG801" i="1"/>
  <c r="CG791" i="1"/>
  <c r="CG798" i="1"/>
  <c r="CG786" i="1"/>
  <c r="CG789" i="1"/>
  <c r="CG790" i="1"/>
  <c r="CG796" i="1"/>
  <c r="CG802" i="1"/>
  <c r="CG805" i="1"/>
  <c r="CG808" i="1"/>
  <c r="CH808" i="1"/>
  <c r="BG793" i="1"/>
  <c r="BZ787" i="1"/>
  <c r="AJ787" i="1"/>
  <c r="V31" i="10"/>
  <c r="V89" i="10"/>
  <c r="AP795" i="1"/>
  <c r="AK787" i="1"/>
  <c r="AM795" i="1"/>
  <c r="AB8" i="10"/>
  <c r="CB800" i="1"/>
  <c r="BM790" i="1"/>
  <c r="CB806" i="1"/>
  <c r="CB785" i="1"/>
  <c r="CB797" i="1"/>
  <c r="CB802" i="1"/>
  <c r="CB805" i="1"/>
  <c r="BQ802" i="1"/>
  <c r="BQ785" i="1"/>
  <c r="BM805" i="1"/>
  <c r="BM789" i="1"/>
  <c r="BM796" i="1"/>
  <c r="BL788" i="1"/>
  <c r="BL793" i="1"/>
  <c r="BL808" i="1"/>
  <c r="CE806" i="1"/>
  <c r="CE796" i="1"/>
  <c r="CE802" i="1"/>
  <c r="CE793" i="1"/>
  <c r="CE789" i="1"/>
  <c r="BW807" i="1"/>
  <c r="BW798" i="1"/>
  <c r="BW799" i="1"/>
  <c r="BW795" i="1"/>
  <c r="BW791" i="1"/>
  <c r="BM794" i="1"/>
  <c r="BZ802" i="1"/>
  <c r="V87" i="10"/>
  <c r="AK12" i="10"/>
  <c r="AS11" i="10"/>
  <c r="AO11" i="10"/>
  <c r="AI795" i="1"/>
  <c r="O31" i="5"/>
  <c r="AC12" i="5"/>
  <c r="H31" i="5"/>
  <c r="D31" i="5"/>
  <c r="N31" i="5"/>
  <c r="AZ787" i="1"/>
  <c r="AX787" i="1"/>
  <c r="AY787" i="1"/>
  <c r="AH795" i="1"/>
  <c r="AT795" i="1"/>
  <c r="AU795" i="1"/>
  <c r="AC27" i="5"/>
  <c r="BU797" i="1"/>
  <c r="BU804" i="1"/>
  <c r="BU788" i="1"/>
  <c r="CA804" i="1"/>
  <c r="CA792" i="1"/>
  <c r="CA784" i="1"/>
  <c r="BS795" i="1"/>
  <c r="BO801" i="1"/>
  <c r="BO784" i="1"/>
  <c r="BU795" i="1"/>
  <c r="BM803" i="1"/>
  <c r="BM787" i="1"/>
  <c r="BR802" i="1"/>
  <c r="BR786" i="1"/>
  <c r="BJ806" i="1"/>
  <c r="BJ800" i="1"/>
  <c r="BJ795" i="1"/>
  <c r="BJ790" i="1"/>
  <c r="BJ784" i="1"/>
  <c r="AU787" i="1"/>
  <c r="BU793" i="1"/>
  <c r="BU800" i="1"/>
  <c r="BU784" i="1"/>
  <c r="CA802" i="1"/>
  <c r="CA800" i="1"/>
  <c r="BS807" i="1"/>
  <c r="BS791" i="1"/>
  <c r="BO798" i="1"/>
  <c r="BM802" i="1"/>
  <c r="BR798" i="1"/>
  <c r="BJ804" i="1"/>
  <c r="BJ799" i="1"/>
  <c r="BJ794" i="1"/>
  <c r="BY803" i="1"/>
  <c r="AQ795" i="1"/>
  <c r="AP787" i="1"/>
  <c r="BF786" i="1"/>
  <c r="AH787" i="1"/>
  <c r="BF784" i="1"/>
  <c r="BF785" i="1"/>
  <c r="BF787" i="1"/>
  <c r="AN787" i="1"/>
  <c r="AS787" i="1"/>
  <c r="AG795" i="1"/>
  <c r="BG794" i="1"/>
  <c r="BG792" i="1"/>
  <c r="BG795" i="1"/>
  <c r="AB11" i="5"/>
  <c r="E19" i="10"/>
  <c r="AC19" i="5"/>
  <c r="T18" i="10"/>
  <c r="AB18" i="5"/>
  <c r="S31" i="5"/>
  <c r="M13" i="10"/>
  <c r="AC13" i="5"/>
  <c r="CK792" i="1"/>
  <c r="CK807" i="1"/>
  <c r="CC786" i="1"/>
  <c r="CC790" i="1"/>
  <c r="CC795" i="1"/>
  <c r="CC788" i="1"/>
  <c r="CC784" i="1"/>
  <c r="CC805" i="1"/>
  <c r="CC792" i="1"/>
  <c r="CC799" i="1"/>
  <c r="CC793" i="1"/>
  <c r="CC789" i="1"/>
  <c r="CC806" i="1"/>
  <c r="CC797" i="1"/>
  <c r="CC803" i="1"/>
  <c r="CC794" i="1"/>
  <c r="CC807" i="1"/>
  <c r="CC800" i="1"/>
  <c r="CC796" i="1"/>
  <c r="CC801" i="1"/>
  <c r="CC787" i="1"/>
  <c r="CC798" i="1"/>
  <c r="CC785" i="1"/>
  <c r="AC20" i="5"/>
  <c r="M15" i="10"/>
  <c r="AC15" i="5"/>
  <c r="M31" i="5"/>
  <c r="AC10" i="5"/>
  <c r="P31" i="5"/>
  <c r="D11" i="10"/>
  <c r="N9" i="10"/>
  <c r="H11" i="10"/>
  <c r="BY798" i="1"/>
  <c r="BY784" i="1"/>
  <c r="BS797" i="1"/>
  <c r="BS799" i="1"/>
  <c r="BX799" i="1"/>
  <c r="BX798" i="1"/>
  <c r="BX788" i="1"/>
  <c r="BX796" i="1"/>
  <c r="BX790" i="1"/>
  <c r="BX802" i="1"/>
  <c r="BX801" i="1"/>
  <c r="BX786" i="1"/>
  <c r="BX800" i="1"/>
  <c r="BX784" i="1"/>
  <c r="BX806" i="1"/>
  <c r="CA785" i="1"/>
  <c r="CA789" i="1"/>
  <c r="CA793" i="1"/>
  <c r="CA801" i="1"/>
  <c r="CA798" i="1"/>
  <c r="CA806" i="1"/>
  <c r="CA786" i="1"/>
  <c r="CA790" i="1"/>
  <c r="CA794" i="1"/>
  <c r="CA796" i="1"/>
  <c r="CA799" i="1"/>
  <c r="CA807" i="1"/>
  <c r="AB808" i="1"/>
  <c r="AO787" i="1"/>
  <c r="BG786" i="1"/>
  <c r="BP800" i="1"/>
  <c r="BP786" i="1"/>
  <c r="BP788" i="1"/>
  <c r="BP804" i="1"/>
  <c r="BP789" i="1"/>
  <c r="BP795" i="1"/>
  <c r="BP792" i="1"/>
  <c r="BP806" i="1"/>
  <c r="BP790" i="1"/>
  <c r="BP799" i="1"/>
  <c r="BP794" i="1"/>
  <c r="BP787" i="1"/>
  <c r="BP807" i="1"/>
  <c r="BP805" i="1"/>
  <c r="BS785" i="1"/>
  <c r="BS789" i="1"/>
  <c r="BS793" i="1"/>
  <c r="BS803" i="1"/>
  <c r="BS802" i="1"/>
  <c r="BS801" i="1"/>
  <c r="BS786" i="1"/>
  <c r="BS790" i="1"/>
  <c r="BS794" i="1"/>
  <c r="BS796" i="1"/>
  <c r="BS800" i="1"/>
  <c r="BS806" i="1"/>
  <c r="BY791" i="1"/>
  <c r="BY797" i="1"/>
  <c r="BY794" i="1"/>
  <c r="BY806" i="1"/>
  <c r="BY787" i="1"/>
  <c r="BY786" i="1"/>
  <c r="BY792" i="1"/>
  <c r="BY785" i="1"/>
  <c r="BY801" i="1"/>
  <c r="BY799" i="1"/>
  <c r="BY790" i="1"/>
  <c r="AN795" i="1"/>
  <c r="T31" i="5"/>
  <c r="I31" i="5"/>
  <c r="AB9" i="5"/>
  <c r="BY796" i="1"/>
  <c r="BY800" i="1"/>
  <c r="BY788" i="1"/>
  <c r="BS798" i="1"/>
  <c r="BS792" i="1"/>
  <c r="BS784" i="1"/>
  <c r="BY802" i="1"/>
  <c r="BK785" i="1"/>
  <c r="BK788" i="1"/>
  <c r="BK799" i="1"/>
  <c r="BK792" i="1"/>
  <c r="BN787" i="1"/>
  <c r="BN792" i="1"/>
  <c r="BN798" i="1"/>
  <c r="BN803" i="1"/>
  <c r="BN797" i="1"/>
  <c r="BN788" i="1"/>
  <c r="BN794" i="1"/>
  <c r="BN799" i="1"/>
  <c r="BN804" i="1"/>
  <c r="BN785" i="1"/>
  <c r="BN801" i="1"/>
  <c r="BQ793" i="1"/>
  <c r="BQ787" i="1"/>
  <c r="BQ799" i="1"/>
  <c r="BQ790" i="1"/>
  <c r="BQ786" i="1"/>
  <c r="BQ789" i="1"/>
  <c r="BQ798" i="1"/>
  <c r="BQ794" i="1"/>
  <c r="BQ791" i="1"/>
  <c r="BQ803" i="1"/>
  <c r="BQ796" i="1"/>
  <c r="BQ792" i="1"/>
  <c r="BQ788" i="1"/>
  <c r="BV794" i="1"/>
  <c r="BV798" i="1"/>
  <c r="BF794" i="1"/>
  <c r="BF792" i="1"/>
  <c r="BG784" i="1"/>
  <c r="AR787" i="1"/>
  <c r="BG785" i="1"/>
  <c r="AW795" i="1"/>
  <c r="BF793" i="1"/>
  <c r="V72" i="5"/>
  <c r="V82" i="5"/>
  <c r="V73" i="5"/>
  <c r="V75" i="5"/>
  <c r="V78" i="5"/>
  <c r="V79" i="5"/>
  <c r="V81" i="5"/>
  <c r="V83" i="5"/>
  <c r="V84" i="5"/>
  <c r="V85" i="5"/>
  <c r="V86" i="5"/>
  <c r="V87" i="5"/>
  <c r="V88" i="5"/>
  <c r="V89" i="5"/>
  <c r="V90" i="5"/>
  <c r="V91" i="5"/>
  <c r="AC18" i="10"/>
  <c r="CI963" i="1"/>
  <c r="U74" i="5"/>
  <c r="U80" i="5"/>
  <c r="U78" i="5"/>
  <c r="U79" i="5"/>
  <c r="U88" i="5"/>
  <c r="U90" i="5"/>
  <c r="X87" i="5"/>
  <c r="X91" i="5"/>
  <c r="CD963" i="1"/>
  <c r="CB963" i="1"/>
  <c r="X88" i="5"/>
  <c r="X77" i="5"/>
  <c r="X72" i="5"/>
  <c r="X78" i="5"/>
  <c r="X79" i="5"/>
  <c r="X80" i="5"/>
  <c r="X83" i="5"/>
  <c r="X84" i="5"/>
  <c r="X89" i="5"/>
  <c r="F89" i="5"/>
  <c r="F91" i="5"/>
  <c r="F76" i="5"/>
  <c r="F85" i="5"/>
  <c r="F90" i="5"/>
  <c r="F80" i="5"/>
  <c r="F86" i="5"/>
  <c r="F72" i="5"/>
  <c r="F79" i="5"/>
  <c r="F77" i="5"/>
  <c r="F88" i="5"/>
  <c r="F75" i="5"/>
  <c r="F78" i="5"/>
  <c r="F73" i="5"/>
  <c r="F81" i="5"/>
  <c r="F84" i="5"/>
  <c r="F92" i="5"/>
  <c r="F74" i="5"/>
  <c r="F82" i="5"/>
  <c r="Y73" i="5"/>
  <c r="Y72" i="5"/>
  <c r="AA82" i="5"/>
  <c r="AA84" i="5"/>
  <c r="AA88" i="5"/>
  <c r="Q84" i="5"/>
  <c r="Q86" i="5"/>
  <c r="Q89" i="5"/>
  <c r="Q78" i="5"/>
  <c r="Q72" i="5"/>
  <c r="Q73" i="5"/>
  <c r="Q87" i="5"/>
  <c r="Q74" i="5"/>
  <c r="Q81" i="5"/>
  <c r="Q80" i="5"/>
  <c r="Q91" i="5"/>
  <c r="Q83" i="5"/>
  <c r="Q82" i="5"/>
  <c r="Q90" i="5"/>
  <c r="Q79" i="5"/>
  <c r="Q85" i="5"/>
  <c r="Q76" i="5"/>
  <c r="Q92" i="5"/>
  <c r="Q75" i="5"/>
  <c r="Q77" i="5"/>
  <c r="Q88" i="5"/>
  <c r="V86" i="10"/>
  <c r="V74" i="10"/>
  <c r="CF963" i="1"/>
  <c r="BT963" i="1"/>
  <c r="CJ963" i="1"/>
  <c r="BL963" i="1"/>
  <c r="V79" i="10"/>
  <c r="BW963" i="1"/>
  <c r="BO963" i="1"/>
  <c r="BF950" i="1"/>
  <c r="F87" i="5"/>
  <c r="F83" i="5"/>
  <c r="D81" i="9"/>
  <c r="D84" i="9"/>
  <c r="D75" i="9"/>
  <c r="D74" i="9"/>
  <c r="D79" i="9"/>
  <c r="D85" i="9"/>
  <c r="D73" i="9"/>
  <c r="D86" i="9"/>
  <c r="D82" i="9"/>
  <c r="D88" i="9"/>
  <c r="D78" i="9"/>
  <c r="D90" i="9"/>
  <c r="D76" i="9"/>
  <c r="D71" i="9"/>
  <c r="D77" i="9"/>
  <c r="D94" i="9"/>
  <c r="D87" i="9"/>
  <c r="D89" i="9"/>
  <c r="D72" i="9"/>
  <c r="D93" i="9"/>
  <c r="D83" i="9"/>
  <c r="D91" i="9"/>
  <c r="D92" i="9"/>
  <c r="D80" i="9"/>
  <c r="AC31" i="9"/>
  <c r="AC72" i="9"/>
  <c r="E79" i="9"/>
  <c r="E74" i="9"/>
  <c r="E92" i="9"/>
  <c r="E76" i="9"/>
  <c r="E93" i="9"/>
  <c r="E88" i="9"/>
  <c r="E78" i="9"/>
  <c r="E71" i="9"/>
  <c r="E81" i="9"/>
  <c r="E85" i="9"/>
  <c r="E89" i="9"/>
  <c r="E73" i="9"/>
  <c r="E86" i="9"/>
  <c r="E87" i="9"/>
  <c r="E83" i="9"/>
  <c r="E90" i="9"/>
  <c r="E75" i="9"/>
  <c r="E84" i="9"/>
  <c r="E82" i="9"/>
  <c r="E80" i="9"/>
  <c r="E72" i="9"/>
  <c r="E77" i="9"/>
  <c r="E94" i="9"/>
  <c r="E91" i="9"/>
  <c r="AC90" i="9"/>
  <c r="V85" i="10"/>
  <c r="AC10" i="10"/>
  <c r="BZ932" i="1"/>
  <c r="CC932" i="1"/>
  <c r="AB71" i="9"/>
  <c r="P89" i="9"/>
  <c r="P93" i="9"/>
  <c r="P80" i="9"/>
  <c r="P86" i="9"/>
  <c r="P74" i="9"/>
  <c r="P76" i="9"/>
  <c r="P82" i="9"/>
  <c r="P77" i="9"/>
  <c r="P84" i="9"/>
  <c r="P79" i="9"/>
  <c r="P90" i="9"/>
  <c r="P83" i="9"/>
  <c r="P71" i="9"/>
  <c r="P92" i="9"/>
  <c r="P78" i="9"/>
  <c r="P85" i="9"/>
  <c r="P88" i="9"/>
  <c r="P75" i="9"/>
  <c r="P91" i="9"/>
  <c r="P87" i="9"/>
  <c r="P72" i="9"/>
  <c r="P73" i="9"/>
  <c r="P94" i="9"/>
  <c r="P81" i="9"/>
  <c r="G94" i="9"/>
  <c r="G73" i="9"/>
  <c r="G91" i="9"/>
  <c r="G75" i="9"/>
  <c r="G92" i="9"/>
  <c r="G89" i="9"/>
  <c r="G86" i="9"/>
  <c r="G72" i="9"/>
  <c r="G82" i="9"/>
  <c r="G90" i="9"/>
  <c r="G76" i="9"/>
  <c r="G85" i="9"/>
  <c r="G83" i="9"/>
  <c r="G79" i="9"/>
  <c r="G84" i="9"/>
  <c r="G78" i="9"/>
  <c r="G93" i="9"/>
  <c r="G87" i="9"/>
  <c r="G88" i="9"/>
  <c r="G74" i="9"/>
  <c r="G77" i="9"/>
  <c r="G81" i="9"/>
  <c r="G71" i="9"/>
  <c r="J82" i="9"/>
  <c r="J91" i="9"/>
  <c r="J90" i="9"/>
  <c r="J81" i="9"/>
  <c r="J78" i="9"/>
  <c r="J94" i="9"/>
  <c r="J72" i="9"/>
  <c r="J85" i="9"/>
  <c r="J79" i="9"/>
  <c r="J74" i="9"/>
  <c r="J75" i="9"/>
  <c r="J93" i="9"/>
  <c r="J73" i="9"/>
  <c r="J86" i="9"/>
  <c r="J88" i="9"/>
  <c r="J80" i="9"/>
  <c r="J77" i="9"/>
  <c r="J87" i="9"/>
  <c r="J83" i="9"/>
  <c r="J71" i="9"/>
  <c r="J76" i="9"/>
  <c r="J92" i="9"/>
  <c r="J84" i="9"/>
  <c r="J89" i="9"/>
  <c r="AC74" i="9"/>
  <c r="AC78" i="9"/>
  <c r="AB83" i="9"/>
  <c r="B92" i="9"/>
  <c r="B79" i="9"/>
  <c r="B90" i="9"/>
  <c r="B87" i="9"/>
  <c r="B89" i="9"/>
  <c r="B88" i="9"/>
  <c r="B83" i="9"/>
  <c r="B93" i="9"/>
  <c r="B71" i="9"/>
  <c r="B78" i="9"/>
  <c r="B77" i="9"/>
  <c r="B86" i="9"/>
  <c r="B82" i="9"/>
  <c r="B91" i="9"/>
  <c r="B75" i="9"/>
  <c r="B84" i="9"/>
  <c r="B72" i="9"/>
  <c r="B73" i="9"/>
  <c r="B80" i="9"/>
  <c r="B76" i="9"/>
  <c r="B94" i="9"/>
  <c r="B74" i="9"/>
  <c r="B85" i="9"/>
  <c r="B81" i="9"/>
  <c r="CK929" i="1"/>
  <c r="CK908" i="1"/>
  <c r="CK930" i="1"/>
  <c r="CK909" i="1"/>
  <c r="CK912" i="1"/>
  <c r="CK913" i="1"/>
  <c r="CK925" i="1"/>
  <c r="CK914" i="1"/>
  <c r="CK915" i="1"/>
  <c r="CK922" i="1"/>
  <c r="CK931" i="1"/>
  <c r="CK919" i="1"/>
  <c r="CK918" i="1"/>
  <c r="CK927" i="1"/>
  <c r="CK911" i="1"/>
  <c r="CK917" i="1"/>
  <c r="CK924" i="1"/>
  <c r="CK926" i="1"/>
  <c r="CK928" i="1"/>
  <c r="CK921" i="1"/>
  <c r="CK920" i="1"/>
  <c r="CK923" i="1"/>
  <c r="BL932" i="1"/>
  <c r="H82" i="9"/>
  <c r="H85" i="9"/>
  <c r="H84" i="9"/>
  <c r="H75" i="9"/>
  <c r="H72" i="9"/>
  <c r="H83" i="9"/>
  <c r="H77" i="9"/>
  <c r="H71" i="9"/>
  <c r="H73" i="9"/>
  <c r="H87" i="9"/>
  <c r="H86" i="9"/>
  <c r="H79" i="9"/>
  <c r="H93" i="9"/>
  <c r="H89" i="9"/>
  <c r="H78" i="9"/>
  <c r="H92" i="9"/>
  <c r="H76" i="9"/>
  <c r="H88" i="9"/>
  <c r="H80" i="9"/>
  <c r="H74" i="9"/>
  <c r="H94" i="9"/>
  <c r="H90" i="9"/>
  <c r="H81" i="9"/>
  <c r="AA94" i="9"/>
  <c r="AA87" i="9"/>
  <c r="AA79" i="9"/>
  <c r="AA83" i="9"/>
  <c r="AA84" i="9"/>
  <c r="AA86" i="9"/>
  <c r="AA75" i="9"/>
  <c r="AA72" i="9"/>
  <c r="AA82" i="9"/>
  <c r="AA78" i="9"/>
  <c r="AA80" i="9"/>
  <c r="AA81" i="9"/>
  <c r="AA89" i="9"/>
  <c r="AA88" i="9"/>
  <c r="AA77" i="9"/>
  <c r="AA91" i="9"/>
  <c r="AA92" i="9"/>
  <c r="AA71" i="9"/>
  <c r="AA90" i="9"/>
  <c r="AA74" i="9"/>
  <c r="AA85" i="9"/>
  <c r="AA93" i="9"/>
  <c r="AA76" i="9"/>
  <c r="AA73" i="9"/>
  <c r="AC76" i="9"/>
  <c r="BT932" i="1"/>
  <c r="V83" i="10"/>
  <c r="V94" i="10"/>
  <c r="AQ12" i="10"/>
  <c r="F82" i="10"/>
  <c r="BO932" i="1"/>
  <c r="CE932" i="1"/>
  <c r="BU932" i="1"/>
  <c r="O78" i="9"/>
  <c r="O81" i="9"/>
  <c r="O83" i="9"/>
  <c r="O93" i="9"/>
  <c r="O90" i="9"/>
  <c r="O72" i="9"/>
  <c r="O88" i="9"/>
  <c r="O86" i="9"/>
  <c r="O84" i="9"/>
  <c r="O75" i="9"/>
  <c r="O85" i="9"/>
  <c r="O77" i="9"/>
  <c r="O91" i="9"/>
  <c r="O73" i="9"/>
  <c r="O89" i="9"/>
  <c r="O82" i="9"/>
  <c r="O79" i="9"/>
  <c r="O94" i="9"/>
  <c r="O76" i="9"/>
  <c r="O87" i="9"/>
  <c r="O71" i="9"/>
  <c r="O92" i="9"/>
  <c r="O80" i="9"/>
  <c r="O74" i="9"/>
  <c r="N72" i="9"/>
  <c r="N89" i="9"/>
  <c r="N90" i="9"/>
  <c r="N94" i="9"/>
  <c r="N81" i="9"/>
  <c r="N75" i="9"/>
  <c r="N84" i="9"/>
  <c r="N76" i="9"/>
  <c r="N92" i="9"/>
  <c r="N88" i="9"/>
  <c r="N93" i="9"/>
  <c r="N74" i="9"/>
  <c r="N80" i="9"/>
  <c r="N87" i="9"/>
  <c r="N77" i="9"/>
  <c r="N78" i="9"/>
  <c r="N86" i="9"/>
  <c r="N85" i="9"/>
  <c r="N79" i="9"/>
  <c r="N91" i="9"/>
  <c r="N73" i="9"/>
  <c r="N83" i="9"/>
  <c r="N71" i="9"/>
  <c r="N82" i="9"/>
  <c r="M73" i="9"/>
  <c r="M93" i="9"/>
  <c r="M78" i="9"/>
  <c r="M82" i="9"/>
  <c r="M81" i="9"/>
  <c r="M86" i="9"/>
  <c r="M76" i="9"/>
  <c r="M71" i="9"/>
  <c r="M90" i="9"/>
  <c r="M72" i="9"/>
  <c r="M85" i="9"/>
  <c r="M94" i="9"/>
  <c r="M83" i="9"/>
  <c r="M75" i="9"/>
  <c r="M84" i="9"/>
  <c r="M89" i="9"/>
  <c r="M92" i="9"/>
  <c r="M74" i="9"/>
  <c r="M91" i="9"/>
  <c r="M79" i="9"/>
  <c r="M80" i="9"/>
  <c r="M77" i="9"/>
  <c r="M87" i="9"/>
  <c r="M88" i="9"/>
  <c r="AB79" i="9"/>
  <c r="AC84" i="9"/>
  <c r="AB91" i="9"/>
  <c r="AB73" i="9"/>
  <c r="CK916" i="1"/>
  <c r="BM932" i="1"/>
  <c r="CJ924" i="1"/>
  <c r="CJ922" i="1"/>
  <c r="CJ917" i="1"/>
  <c r="CJ926" i="1"/>
  <c r="CJ910" i="1"/>
  <c r="CJ915" i="1"/>
  <c r="CJ928" i="1"/>
  <c r="CJ912" i="1"/>
  <c r="CJ914" i="1"/>
  <c r="CJ920" i="1"/>
  <c r="CJ927" i="1"/>
  <c r="CJ913" i="1"/>
  <c r="CJ911" i="1"/>
  <c r="CJ916" i="1"/>
  <c r="CJ923" i="1"/>
  <c r="CJ930" i="1"/>
  <c r="CJ921" i="1"/>
  <c r="CJ929" i="1"/>
  <c r="CJ918" i="1"/>
  <c r="CJ909" i="1"/>
  <c r="D36" i="11"/>
  <c r="CJ925" i="1"/>
  <c r="CJ931" i="1"/>
  <c r="CJ919" i="1"/>
  <c r="CJ908" i="1"/>
  <c r="T94" i="9"/>
  <c r="T92" i="9"/>
  <c r="T86" i="9"/>
  <c r="T77" i="9"/>
  <c r="T85" i="9"/>
  <c r="T82" i="9"/>
  <c r="T84" i="9"/>
  <c r="T79" i="9"/>
  <c r="T73" i="9"/>
  <c r="T76" i="9"/>
  <c r="T90" i="9"/>
  <c r="T80" i="9"/>
  <c r="T88" i="9"/>
  <c r="T83" i="9"/>
  <c r="T81" i="9"/>
  <c r="T72" i="9"/>
  <c r="T74" i="9"/>
  <c r="T71" i="9"/>
  <c r="T89" i="9"/>
  <c r="T87" i="9"/>
  <c r="T78" i="9"/>
  <c r="T91" i="9"/>
  <c r="T75" i="9"/>
  <c r="T93" i="9"/>
  <c r="S77" i="9"/>
  <c r="S82" i="9"/>
  <c r="S94" i="9"/>
  <c r="S80" i="9"/>
  <c r="S92" i="9"/>
  <c r="S86" i="9"/>
  <c r="S81" i="9"/>
  <c r="S84" i="9"/>
  <c r="S83" i="9"/>
  <c r="S78" i="9"/>
  <c r="S85" i="9"/>
  <c r="S75" i="9"/>
  <c r="S76" i="9"/>
  <c r="S89" i="9"/>
  <c r="S87" i="9"/>
  <c r="S79" i="9"/>
  <c r="S88" i="9"/>
  <c r="S93" i="9"/>
  <c r="S90" i="9"/>
  <c r="S74" i="9"/>
  <c r="S73" i="9"/>
  <c r="S91" i="9"/>
  <c r="S71" i="9"/>
  <c r="S72" i="9"/>
  <c r="R82" i="9"/>
  <c r="R90" i="9"/>
  <c r="R74" i="9"/>
  <c r="R72" i="9"/>
  <c r="R84" i="9"/>
  <c r="R76" i="9"/>
  <c r="R80" i="9"/>
  <c r="R81" i="9"/>
  <c r="R91" i="9"/>
  <c r="R79" i="9"/>
  <c r="R88" i="9"/>
  <c r="R94" i="9"/>
  <c r="R85" i="9"/>
  <c r="R78" i="9"/>
  <c r="R77" i="9"/>
  <c r="R75" i="9"/>
  <c r="R89" i="9"/>
  <c r="R93" i="9"/>
  <c r="R73" i="9"/>
  <c r="R87" i="9"/>
  <c r="R86" i="9"/>
  <c r="R83" i="9"/>
  <c r="R71" i="9"/>
  <c r="R92" i="9"/>
  <c r="U73" i="9"/>
  <c r="U77" i="9"/>
  <c r="U87" i="9"/>
  <c r="U72" i="9"/>
  <c r="U92" i="9"/>
  <c r="U80" i="9"/>
  <c r="U79" i="9"/>
  <c r="U74" i="9"/>
  <c r="U88" i="9"/>
  <c r="U75" i="9"/>
  <c r="U93" i="9"/>
  <c r="U90" i="9"/>
  <c r="U89" i="9"/>
  <c r="U76" i="9"/>
  <c r="U94" i="9"/>
  <c r="U83" i="9"/>
  <c r="U71" i="9"/>
  <c r="U85" i="9"/>
  <c r="U82" i="9"/>
  <c r="U86" i="9"/>
  <c r="U91" i="9"/>
  <c r="U84" i="9"/>
  <c r="U81" i="9"/>
  <c r="U78" i="9"/>
  <c r="AC80" i="9"/>
  <c r="AB87" i="9"/>
  <c r="H91" i="9"/>
  <c r="CB932" i="1"/>
  <c r="Y95" i="9"/>
  <c r="BM901" i="1"/>
  <c r="BV901" i="1"/>
  <c r="CF901" i="1"/>
  <c r="BX901" i="1"/>
  <c r="CC901" i="1"/>
  <c r="CA901" i="1"/>
  <c r="BU901" i="1"/>
  <c r="V76" i="10"/>
  <c r="V81" i="10"/>
  <c r="BK901" i="1"/>
  <c r="V73" i="10"/>
  <c r="V82" i="10"/>
  <c r="V75" i="10"/>
  <c r="V92" i="10"/>
  <c r="V80" i="10"/>
  <c r="V88" i="10"/>
  <c r="F86" i="10"/>
  <c r="F91" i="10"/>
  <c r="V90" i="10"/>
  <c r="V93" i="10"/>
  <c r="V72" i="10"/>
  <c r="V71" i="10"/>
  <c r="V84" i="10"/>
  <c r="S86" i="10"/>
  <c r="S84" i="10"/>
  <c r="R72" i="5"/>
  <c r="R87" i="5"/>
  <c r="R90" i="5"/>
  <c r="R86" i="5"/>
  <c r="R75" i="5"/>
  <c r="R91" i="5"/>
  <c r="R82" i="5"/>
  <c r="R88" i="5"/>
  <c r="R84" i="5"/>
  <c r="R76" i="5"/>
  <c r="R80" i="5"/>
  <c r="R77" i="5"/>
  <c r="R85" i="5"/>
  <c r="R92" i="5"/>
  <c r="R74" i="5"/>
  <c r="R83" i="5"/>
  <c r="R73" i="5"/>
  <c r="R81" i="5"/>
  <c r="R89" i="5"/>
  <c r="R78" i="5"/>
  <c r="R79" i="5"/>
  <c r="CK788" i="1"/>
  <c r="CK786" i="1"/>
  <c r="CK803" i="1"/>
  <c r="E32" i="11"/>
  <c r="CK789" i="1"/>
  <c r="CK794" i="1"/>
  <c r="CK784" i="1"/>
  <c r="CK798" i="1"/>
  <c r="CK797" i="1"/>
  <c r="CK795" i="1"/>
  <c r="CK801" i="1"/>
  <c r="CK804" i="1"/>
  <c r="CK796" i="1"/>
  <c r="CK790" i="1"/>
  <c r="CK787" i="1"/>
  <c r="CK802" i="1"/>
  <c r="CK785" i="1"/>
  <c r="Q72" i="10"/>
  <c r="Q79" i="10"/>
  <c r="Q81" i="10"/>
  <c r="Q84" i="10"/>
  <c r="Q83" i="10"/>
  <c r="Q89" i="10"/>
  <c r="Q76" i="10"/>
  <c r="Q78" i="10"/>
  <c r="Q71" i="10"/>
  <c r="Q90" i="10"/>
  <c r="Q94" i="10"/>
  <c r="Q73" i="10"/>
  <c r="Q77" i="10"/>
  <c r="Q88" i="10"/>
  <c r="Q92" i="10"/>
  <c r="Q93" i="10"/>
  <c r="Q80" i="10"/>
  <c r="Q74" i="10"/>
  <c r="Q87" i="10"/>
  <c r="Y72" i="10"/>
  <c r="Y88" i="10"/>
  <c r="Y86" i="10"/>
  <c r="Y76" i="10"/>
  <c r="Y92" i="10"/>
  <c r="Y93" i="10"/>
  <c r="Y87" i="10"/>
  <c r="Y73" i="10"/>
  <c r="Y82" i="10"/>
  <c r="Y85" i="10"/>
  <c r="Y90" i="10"/>
  <c r="Y80" i="10"/>
  <c r="Y81" i="10"/>
  <c r="Y74" i="10"/>
  <c r="Y71" i="10"/>
  <c r="Y84" i="10"/>
  <c r="Y94" i="10"/>
  <c r="Y77" i="10"/>
  <c r="Y78" i="10"/>
  <c r="Y79" i="10"/>
  <c r="Y91" i="10"/>
  <c r="Y83" i="10"/>
  <c r="Y75" i="10"/>
  <c r="CJ803" i="1"/>
  <c r="CK805" i="1"/>
  <c r="CK799" i="1"/>
  <c r="V91" i="10"/>
  <c r="Q75" i="10"/>
  <c r="Y89" i="10"/>
  <c r="BQ808" i="1"/>
  <c r="BN808" i="1"/>
  <c r="CK793" i="1"/>
  <c r="CK800" i="1"/>
  <c r="CK791" i="1"/>
  <c r="V77" i="10"/>
  <c r="V78" i="10"/>
  <c r="S76" i="10"/>
  <c r="S73" i="10"/>
  <c r="S88" i="10"/>
  <c r="S81" i="10"/>
  <c r="S94" i="10"/>
  <c r="S82" i="10"/>
  <c r="S77" i="10"/>
  <c r="S78" i="10"/>
  <c r="S74" i="10"/>
  <c r="S89" i="10"/>
  <c r="S71" i="10"/>
  <c r="S92" i="10"/>
  <c r="S80" i="10"/>
  <c r="S72" i="10"/>
  <c r="S85" i="10"/>
  <c r="S83" i="10"/>
  <c r="S90" i="10"/>
  <c r="S75" i="10"/>
  <c r="S93" i="10"/>
  <c r="S87" i="10"/>
  <c r="S91" i="10"/>
  <c r="Q91" i="10"/>
  <c r="Q86" i="10"/>
  <c r="Q85" i="10"/>
  <c r="K75" i="10"/>
  <c r="K72" i="10"/>
  <c r="K91" i="10"/>
  <c r="K73" i="10"/>
  <c r="K71" i="10"/>
  <c r="K92" i="10"/>
  <c r="K87" i="10"/>
  <c r="K89" i="10"/>
  <c r="K74" i="10"/>
  <c r="K84" i="10"/>
  <c r="K83" i="10"/>
  <c r="K88" i="10"/>
  <c r="K77" i="10"/>
  <c r="K78" i="10"/>
  <c r="K81" i="10"/>
  <c r="K80" i="10"/>
  <c r="K76" i="10"/>
  <c r="K86" i="10"/>
  <c r="K82" i="10"/>
  <c r="K94" i="10"/>
  <c r="K90" i="10"/>
  <c r="K85" i="10"/>
  <c r="K93" i="10"/>
  <c r="K79" i="10"/>
  <c r="D88" i="5"/>
  <c r="D78" i="5"/>
  <c r="D90" i="5"/>
  <c r="D83" i="5"/>
  <c r="D81" i="5"/>
  <c r="D72" i="5"/>
  <c r="D89" i="5"/>
  <c r="D87" i="5"/>
  <c r="D79" i="5"/>
  <c r="D73" i="5"/>
  <c r="D91" i="5"/>
  <c r="D86" i="5"/>
  <c r="D84" i="5"/>
  <c r="D77" i="5"/>
  <c r="D82" i="5"/>
  <c r="D75" i="5"/>
  <c r="D76" i="5"/>
  <c r="D80" i="5"/>
  <c r="D85" i="5"/>
  <c r="D92" i="5"/>
  <c r="D74" i="5"/>
  <c r="N87" i="5"/>
  <c r="N92" i="5"/>
  <c r="N76" i="5"/>
  <c r="N75" i="5"/>
  <c r="N83" i="5"/>
  <c r="N73" i="5"/>
  <c r="N79" i="5"/>
  <c r="N82" i="5"/>
  <c r="N78" i="5"/>
  <c r="N72" i="5"/>
  <c r="N81" i="5"/>
  <c r="N80" i="5"/>
  <c r="N86" i="5"/>
  <c r="N90" i="5"/>
  <c r="N91" i="5"/>
  <c r="N85" i="5"/>
  <c r="N89" i="5"/>
  <c r="N84" i="5"/>
  <c r="N74" i="5"/>
  <c r="N77" i="5"/>
  <c r="N88" i="5"/>
  <c r="O83" i="5"/>
  <c r="O86" i="5"/>
  <c r="O84" i="5"/>
  <c r="O80" i="5"/>
  <c r="O75" i="5"/>
  <c r="O92" i="5"/>
  <c r="O74" i="5"/>
  <c r="O77" i="5"/>
  <c r="O89" i="5"/>
  <c r="O78" i="5"/>
  <c r="O90" i="5"/>
  <c r="O79" i="5"/>
  <c r="O91" i="5"/>
  <c r="O76" i="5"/>
  <c r="O85" i="5"/>
  <c r="O72" i="5"/>
  <c r="O82" i="5"/>
  <c r="O88" i="5"/>
  <c r="O87" i="5"/>
  <c r="O73" i="5"/>
  <c r="O81" i="5"/>
  <c r="BF795" i="1"/>
  <c r="H76" i="5"/>
  <c r="H86" i="5"/>
  <c r="H90" i="5"/>
  <c r="H89" i="5"/>
  <c r="H84" i="5"/>
  <c r="H77" i="5"/>
  <c r="H88" i="5"/>
  <c r="H82" i="5"/>
  <c r="H83" i="5"/>
  <c r="H87" i="5"/>
  <c r="H79" i="5"/>
  <c r="H85" i="5"/>
  <c r="H78" i="5"/>
  <c r="H75" i="5"/>
  <c r="H72" i="5"/>
  <c r="H91" i="5"/>
  <c r="H73" i="5"/>
  <c r="H92" i="5"/>
  <c r="H74" i="5"/>
  <c r="H80" i="5"/>
  <c r="H81" i="5"/>
  <c r="AR7" i="10"/>
  <c r="AB9" i="10"/>
  <c r="N31" i="10"/>
  <c r="N73" i="10"/>
  <c r="M89" i="5"/>
  <c r="M75" i="5"/>
  <c r="M83" i="5"/>
  <c r="M77" i="5"/>
  <c r="M76" i="5"/>
  <c r="M90" i="5"/>
  <c r="M81" i="5"/>
  <c r="M82" i="5"/>
  <c r="M73" i="5"/>
  <c r="M80" i="5"/>
  <c r="M72" i="5"/>
  <c r="M79" i="5"/>
  <c r="M92" i="5"/>
  <c r="M78" i="5"/>
  <c r="M74" i="5"/>
  <c r="M85" i="5"/>
  <c r="M91" i="5"/>
  <c r="M87" i="5"/>
  <c r="M86" i="5"/>
  <c r="M88" i="5"/>
  <c r="M84" i="5"/>
  <c r="T73" i="5"/>
  <c r="T78" i="5"/>
  <c r="T74" i="5"/>
  <c r="T90" i="5"/>
  <c r="T80" i="5"/>
  <c r="T92" i="5"/>
  <c r="T81" i="5"/>
  <c r="T76" i="5"/>
  <c r="T86" i="5"/>
  <c r="T82" i="5"/>
  <c r="T87" i="5"/>
  <c r="T88" i="5"/>
  <c r="T89" i="5"/>
  <c r="T72" i="5"/>
  <c r="T91" i="5"/>
  <c r="T77" i="5"/>
  <c r="T75" i="5"/>
  <c r="T85" i="5"/>
  <c r="T84" i="5"/>
  <c r="T79" i="5"/>
  <c r="T83" i="5"/>
  <c r="S74" i="5"/>
  <c r="S87" i="5"/>
  <c r="S86" i="5"/>
  <c r="S72" i="5"/>
  <c r="S76" i="5"/>
  <c r="S83" i="5"/>
  <c r="S85" i="5"/>
  <c r="S82" i="5"/>
  <c r="S81" i="5"/>
  <c r="S88" i="5"/>
  <c r="S75" i="5"/>
  <c r="S80" i="5"/>
  <c r="S89" i="5"/>
  <c r="S78" i="5"/>
  <c r="S92" i="5"/>
  <c r="S90" i="5"/>
  <c r="S84" i="5"/>
  <c r="S91" i="5"/>
  <c r="S77" i="5"/>
  <c r="S73" i="5"/>
  <c r="S79" i="5"/>
  <c r="BG787" i="1"/>
  <c r="CJ802" i="1"/>
  <c r="CJ789" i="1"/>
  <c r="CJ797" i="1"/>
  <c r="CJ793" i="1"/>
  <c r="CJ787" i="1"/>
  <c r="CJ805" i="1"/>
  <c r="CJ790" i="1"/>
  <c r="D32" i="11"/>
  <c r="D65" i="11" a="1"/>
  <c r="D65" i="11"/>
  <c r="CJ800" i="1"/>
  <c r="CJ794" i="1"/>
  <c r="BY808" i="1"/>
  <c r="AH9" i="10"/>
  <c r="AH12" i="10"/>
  <c r="D31" i="10"/>
  <c r="E54" i="11"/>
  <c r="E75" i="11"/>
  <c r="T31" i="10"/>
  <c r="AC19" i="10"/>
  <c r="E31" i="10"/>
  <c r="E83" i="10"/>
  <c r="BK808" i="1"/>
  <c r="I75" i="5"/>
  <c r="I87" i="5"/>
  <c r="I73" i="5"/>
  <c r="I80" i="5"/>
  <c r="I72" i="5"/>
  <c r="I77" i="5"/>
  <c r="I89" i="5"/>
  <c r="I78" i="5"/>
  <c r="I88" i="5"/>
  <c r="I74" i="5"/>
  <c r="I92" i="5"/>
  <c r="I81" i="5"/>
  <c r="I85" i="5"/>
  <c r="I76" i="5"/>
  <c r="I86" i="5"/>
  <c r="I84" i="5"/>
  <c r="I90" i="5"/>
  <c r="I82" i="5"/>
  <c r="I83" i="5"/>
  <c r="I91" i="5"/>
  <c r="I79" i="5"/>
  <c r="I95" i="5"/>
  <c r="P75" i="5"/>
  <c r="P74" i="5"/>
  <c r="P79" i="5"/>
  <c r="P81" i="5"/>
  <c r="P77" i="5"/>
  <c r="P91" i="5"/>
  <c r="P90" i="5"/>
  <c r="P85" i="5"/>
  <c r="P82" i="5"/>
  <c r="P89" i="5"/>
  <c r="P72" i="5"/>
  <c r="P73" i="5"/>
  <c r="P84" i="5"/>
  <c r="P86" i="5"/>
  <c r="P78" i="5"/>
  <c r="P76" i="5"/>
  <c r="P92" i="5"/>
  <c r="P80" i="5"/>
  <c r="P83" i="5"/>
  <c r="P87" i="5"/>
  <c r="P88" i="5"/>
  <c r="AC15" i="10"/>
  <c r="CJ796" i="1"/>
  <c r="AQ11" i="10"/>
  <c r="AC13" i="10"/>
  <c r="D54" i="11"/>
  <c r="D75" i="11"/>
  <c r="Q95" i="5"/>
  <c r="CJ932" i="1"/>
  <c r="G36" i="11"/>
  <c r="D61" i="11"/>
  <c r="M95" i="9"/>
  <c r="CK932" i="1"/>
  <c r="R95" i="9"/>
  <c r="S95" i="9"/>
  <c r="N95" i="9"/>
  <c r="AA95" i="9"/>
  <c r="B95" i="9"/>
  <c r="J95" i="9"/>
  <c r="G95" i="9"/>
  <c r="AB86" i="9"/>
  <c r="AB84" i="9"/>
  <c r="AB72" i="9"/>
  <c r="AB74" i="9"/>
  <c r="AB75" i="9"/>
  <c r="AB76" i="9"/>
  <c r="AB77" i="9"/>
  <c r="AB78" i="9"/>
  <c r="AB80" i="9"/>
  <c r="AB81" i="9"/>
  <c r="AB82" i="9"/>
  <c r="AB85" i="9"/>
  <c r="AB88" i="9"/>
  <c r="AB89" i="9"/>
  <c r="AB90" i="9"/>
  <c r="AB92" i="9"/>
  <c r="AB93" i="9"/>
  <c r="AB94" i="9"/>
  <c r="AB95" i="9"/>
  <c r="T95" i="9"/>
  <c r="H95" i="9"/>
  <c r="E95" i="9"/>
  <c r="D95" i="9"/>
  <c r="U95" i="9"/>
  <c r="O95" i="9"/>
  <c r="P95" i="9"/>
  <c r="AC94" i="9"/>
  <c r="AC85" i="9"/>
  <c r="AC83" i="9"/>
  <c r="AC71" i="9"/>
  <c r="AC86" i="9"/>
  <c r="AC75" i="9"/>
  <c r="AC93" i="9"/>
  <c r="AC89" i="9"/>
  <c r="AC92" i="9"/>
  <c r="AC91" i="9"/>
  <c r="AC77" i="9"/>
  <c r="AC87" i="9"/>
  <c r="AC73" i="9"/>
  <c r="AC79" i="9"/>
  <c r="AC81" i="9"/>
  <c r="AC88" i="9"/>
  <c r="AC82" i="9"/>
  <c r="E41" i="11"/>
  <c r="E64" i="11" a="1"/>
  <c r="E64" i="11"/>
  <c r="E38" i="11"/>
  <c r="E42" i="11"/>
  <c r="E65" i="11" a="1"/>
  <c r="E65" i="11"/>
  <c r="E62" i="11" a="1"/>
  <c r="E62" i="11"/>
  <c r="E73" i="11"/>
  <c r="E70" i="11"/>
  <c r="E61" i="11" a="1"/>
  <c r="E61" i="11"/>
  <c r="E63" i="11" a="1"/>
  <c r="E63" i="11"/>
  <c r="N95" i="5"/>
  <c r="D95" i="5"/>
  <c r="K95" i="10"/>
  <c r="P95" i="5"/>
  <c r="T85" i="10"/>
  <c r="T84" i="10"/>
  <c r="T87" i="10"/>
  <c r="T94" i="10"/>
  <c r="T92" i="10"/>
  <c r="T71" i="10"/>
  <c r="T73" i="10"/>
  <c r="T93" i="10"/>
  <c r="T75" i="10"/>
  <c r="T88" i="10"/>
  <c r="T80" i="10"/>
  <c r="T77" i="10"/>
  <c r="T90" i="10"/>
  <c r="T72" i="10"/>
  <c r="T78" i="10"/>
  <c r="T83" i="10"/>
  <c r="T91" i="10"/>
  <c r="T74" i="10"/>
  <c r="D90" i="10"/>
  <c r="D82" i="10"/>
  <c r="D94" i="10"/>
  <c r="D74" i="10"/>
  <c r="D76" i="10"/>
  <c r="D88" i="10"/>
  <c r="D83" i="10"/>
  <c r="D79" i="10"/>
  <c r="D85" i="10"/>
  <c r="D87" i="10"/>
  <c r="D77" i="10"/>
  <c r="D89" i="10"/>
  <c r="D91" i="10"/>
  <c r="D80" i="10"/>
  <c r="D71" i="10"/>
  <c r="D81" i="10"/>
  <c r="D84" i="10"/>
  <c r="D93" i="10"/>
  <c r="E69" i="11"/>
  <c r="E72" i="11"/>
  <c r="AR12" i="10"/>
  <c r="E77" i="10"/>
  <c r="E89" i="10"/>
  <c r="E85" i="10"/>
  <c r="E81" i="10"/>
  <c r="E94" i="10"/>
  <c r="E84" i="10"/>
  <c r="E92" i="10"/>
  <c r="E91" i="10"/>
  <c r="E82" i="10"/>
  <c r="E93" i="10"/>
  <c r="E75" i="10"/>
  <c r="E87" i="10"/>
  <c r="E76" i="10"/>
  <c r="E78" i="10"/>
  <c r="E72" i="10"/>
  <c r="E90" i="10"/>
  <c r="E79" i="10"/>
  <c r="E80" i="10"/>
  <c r="D75" i="10"/>
  <c r="M95" i="5"/>
  <c r="N85" i="10"/>
  <c r="N89" i="10"/>
  <c r="N74" i="10"/>
  <c r="N77" i="10"/>
  <c r="N71" i="10"/>
  <c r="N75" i="10"/>
  <c r="N94" i="10"/>
  <c r="N86" i="10"/>
  <c r="N91" i="10"/>
  <c r="N93" i="10"/>
  <c r="N81" i="10"/>
  <c r="N84" i="10"/>
  <c r="N78" i="10"/>
  <c r="N88" i="10"/>
  <c r="N80" i="10"/>
  <c r="N92" i="10"/>
  <c r="N82" i="10"/>
  <c r="AC95" i="9"/>
  <c r="D72" i="11"/>
  <c r="O95" i="5"/>
  <c r="Y95" i="10"/>
  <c r="Q95" i="10"/>
  <c r="CK808" i="1"/>
  <c r="S95" i="5"/>
  <c r="D38" i="11"/>
  <c r="D69" i="11"/>
  <c r="G32" i="11"/>
  <c r="D62" i="11" a="1"/>
  <c r="D62" i="11"/>
  <c r="D41" i="11"/>
  <c r="D64" i="11" a="1"/>
  <c r="D64" i="11"/>
  <c r="D63" i="11" a="1"/>
  <c r="D63" i="11"/>
  <c r="V95" i="10"/>
  <c r="T79" i="10"/>
  <c r="T86" i="10"/>
  <c r="T89" i="10"/>
  <c r="T81" i="10"/>
  <c r="T76" i="10"/>
  <c r="T95" i="5"/>
  <c r="N90" i="10"/>
  <c r="N72" i="10"/>
  <c r="N76" i="10"/>
  <c r="N79" i="10"/>
  <c r="N83" i="10"/>
  <c r="N87" i="10"/>
  <c r="N95" i="10"/>
  <c r="H95" i="5"/>
  <c r="AT9" i="10"/>
  <c r="AT12" i="10"/>
  <c r="P31" i="10"/>
  <c r="P75" i="10"/>
  <c r="S95" i="10"/>
  <c r="AY8" i="10"/>
  <c r="AY12" i="10"/>
  <c r="Y88" i="5"/>
  <c r="Y87" i="5"/>
  <c r="Y78" i="5"/>
  <c r="Y76" i="5"/>
  <c r="Y75" i="5"/>
  <c r="Y85" i="5"/>
  <c r="Y92" i="5"/>
  <c r="Y82" i="5"/>
  <c r="Y89" i="5"/>
  <c r="Y90" i="5"/>
  <c r="Y77" i="5"/>
  <c r="Y74" i="5"/>
  <c r="Y79" i="5"/>
  <c r="Y81" i="5"/>
  <c r="Y83" i="5"/>
  <c r="Y84" i="5"/>
  <c r="Y95" i="5"/>
  <c r="E88" i="10"/>
  <c r="E86" i="10"/>
  <c r="E73" i="10"/>
  <c r="E71" i="10"/>
  <c r="E74" i="10"/>
  <c r="D92" i="10"/>
  <c r="D78" i="10"/>
  <c r="D86" i="10"/>
  <c r="D72" i="10"/>
  <c r="D73" i="10"/>
  <c r="R95" i="5"/>
  <c r="F95" i="5"/>
  <c r="CJ804" i="1"/>
  <c r="CJ798" i="1"/>
  <c r="CJ806" i="1"/>
  <c r="CJ795" i="1"/>
  <c r="CJ799" i="1"/>
  <c r="CJ807" i="1"/>
  <c r="CJ791" i="1"/>
  <c r="CJ801" i="1"/>
  <c r="CJ784" i="1"/>
  <c r="CJ786" i="1"/>
  <c r="CJ785" i="1"/>
  <c r="CJ788" i="1"/>
  <c r="CJ792" i="1"/>
  <c r="AB11" i="10"/>
  <c r="AL9" i="10"/>
  <c r="AL12" i="10"/>
  <c r="AB18" i="10"/>
  <c r="T82" i="10"/>
  <c r="BS808" i="1"/>
  <c r="F76" i="10"/>
  <c r="F89" i="10"/>
  <c r="F83" i="10"/>
  <c r="F75" i="10"/>
  <c r="F71" i="10"/>
  <c r="F84" i="10"/>
  <c r="F85" i="10"/>
  <c r="F79" i="10"/>
  <c r="F74" i="10"/>
  <c r="F81" i="10"/>
  <c r="F90" i="10"/>
  <c r="F92" i="10"/>
  <c r="F94" i="10"/>
  <c r="F73" i="10"/>
  <c r="F80" i="10"/>
  <c r="F77" i="10"/>
  <c r="F72" i="10"/>
  <c r="F88" i="10"/>
  <c r="F93" i="10"/>
  <c r="F87" i="10"/>
  <c r="F78" i="10"/>
  <c r="AV12" i="10"/>
  <c r="AI12" i="10"/>
  <c r="BG7" i="10"/>
  <c r="BB7" i="10"/>
  <c r="BB12" i="10"/>
  <c r="AS8" i="10"/>
  <c r="AS12" i="10"/>
  <c r="O31" i="10"/>
  <c r="AH11" i="10"/>
  <c r="BF11" i="10"/>
  <c r="AB13" i="10"/>
  <c r="AK11" i="10"/>
  <c r="BG11" i="10"/>
  <c r="G31" i="10"/>
  <c r="AB26" i="10"/>
  <c r="V95" i="5"/>
  <c r="BO808" i="1"/>
  <c r="CD808" i="1"/>
  <c r="I31" i="10"/>
  <c r="AM8" i="10"/>
  <c r="BE8" i="10"/>
  <c r="BG8" i="10"/>
  <c r="U89" i="5"/>
  <c r="U83" i="5"/>
  <c r="U85" i="5"/>
  <c r="U76" i="5"/>
  <c r="U84" i="5"/>
  <c r="U91" i="5"/>
  <c r="U92" i="5"/>
  <c r="U81" i="5"/>
  <c r="U75" i="5"/>
  <c r="U87" i="5"/>
  <c r="U73" i="5"/>
  <c r="U77" i="5"/>
  <c r="U72" i="5"/>
  <c r="U82" i="5"/>
  <c r="E92" i="5"/>
  <c r="E73" i="5"/>
  <c r="E88" i="5"/>
  <c r="E77" i="5"/>
  <c r="E91" i="5"/>
  <c r="E76" i="5"/>
  <c r="E81" i="5"/>
  <c r="E72" i="5"/>
  <c r="E89" i="5"/>
  <c r="E85" i="5"/>
  <c r="E78" i="5"/>
  <c r="E74" i="5"/>
  <c r="E86" i="5"/>
  <c r="E87" i="5"/>
  <c r="E80" i="5"/>
  <c r="E83" i="5"/>
  <c r="E84" i="5"/>
  <c r="E75" i="5"/>
  <c r="E79" i="5"/>
  <c r="AG9" i="10"/>
  <c r="AC11" i="10"/>
  <c r="C31" i="10"/>
  <c r="AN12" i="10"/>
  <c r="L10" i="10"/>
  <c r="L31" i="10"/>
  <c r="L81" i="10"/>
  <c r="U17" i="10"/>
  <c r="AC17" i="10"/>
  <c r="AB19" i="10"/>
  <c r="AC8" i="10"/>
  <c r="AX12" i="10"/>
  <c r="AO12" i="10"/>
  <c r="AA31" i="10"/>
  <c r="BE12" i="10"/>
  <c r="BD9" i="10"/>
  <c r="BD12" i="10"/>
  <c r="Z31" i="10"/>
  <c r="AH10" i="10"/>
  <c r="BF10" i="10"/>
  <c r="AB12" i="10"/>
  <c r="R31" i="10"/>
  <c r="BW808" i="1"/>
  <c r="X75" i="5"/>
  <c r="X85" i="5"/>
  <c r="X76" i="5"/>
  <c r="X82" i="5"/>
  <c r="X90" i="5"/>
  <c r="Z74" i="5"/>
  <c r="Z75" i="5"/>
  <c r="Z78" i="5"/>
  <c r="Z83" i="5"/>
  <c r="Z84" i="5"/>
  <c r="Z85" i="5"/>
  <c r="Z90" i="5"/>
  <c r="Z91" i="5"/>
  <c r="Z95" i="5"/>
  <c r="AA76" i="5"/>
  <c r="AA74" i="5"/>
  <c r="AA75" i="5"/>
  <c r="AA78" i="5"/>
  <c r="AA80" i="5"/>
  <c r="AA90" i="5"/>
  <c r="AA92" i="5"/>
  <c r="AA95" i="5"/>
  <c r="B31" i="5"/>
  <c r="B91" i="5"/>
  <c r="AB27" i="5"/>
  <c r="B20" i="10"/>
  <c r="AB26" i="5"/>
  <c r="W25" i="10"/>
  <c r="X22" i="10"/>
  <c r="AB22" i="5"/>
  <c r="AC25" i="5"/>
  <c r="AC17" i="5"/>
  <c r="AB16" i="5"/>
  <c r="J16" i="10"/>
  <c r="J31" i="5"/>
  <c r="AB15" i="5"/>
  <c r="H15" i="10"/>
  <c r="W14" i="10"/>
  <c r="W31" i="5"/>
  <c r="M14" i="10"/>
  <c r="AC14" i="5"/>
  <c r="C31" i="5"/>
  <c r="L31" i="5"/>
  <c r="AC22" i="10"/>
  <c r="AP7" i="10"/>
  <c r="BV803" i="1"/>
  <c r="BV792" i="1"/>
  <c r="BR787" i="1"/>
  <c r="BR790" i="1"/>
  <c r="BR801" i="1"/>
  <c r="BR785" i="1"/>
  <c r="BR796" i="1"/>
  <c r="BR803" i="1"/>
  <c r="BR794" i="1"/>
  <c r="BR797" i="1"/>
  <c r="BR792" i="1"/>
  <c r="BR807" i="1"/>
  <c r="BX795" i="1"/>
  <c r="BX797" i="1"/>
  <c r="BX805" i="1"/>
  <c r="BX804" i="1"/>
  <c r="BX807" i="1"/>
  <c r="BX803" i="1"/>
  <c r="BX785" i="1"/>
  <c r="BX787" i="1"/>
  <c r="BX791" i="1"/>
  <c r="BX808" i="1"/>
  <c r="CE785" i="1"/>
  <c r="CE784" i="1"/>
  <c r="CE790" i="1"/>
  <c r="CE795" i="1"/>
  <c r="CE801" i="1"/>
  <c r="CE807" i="1"/>
  <c r="CE786" i="1"/>
  <c r="CE791" i="1"/>
  <c r="CE798" i="1"/>
  <c r="CE800" i="1"/>
  <c r="CE799" i="1"/>
  <c r="CE787" i="1"/>
  <c r="CE792" i="1"/>
  <c r="CE803" i="1"/>
  <c r="CE804" i="1"/>
  <c r="BC795" i="1"/>
  <c r="AC26" i="5"/>
  <c r="BP797" i="1"/>
  <c r="BP791" i="1"/>
  <c r="BP802" i="1"/>
  <c r="BP801" i="1"/>
  <c r="BP796" i="1"/>
  <c r="BV786" i="1"/>
  <c r="BV802" i="1"/>
  <c r="BV793" i="1"/>
  <c r="BV804" i="1"/>
  <c r="BV788" i="1"/>
  <c r="BV799" i="1"/>
  <c r="BV787" i="1"/>
  <c r="BV806" i="1"/>
  <c r="BV805" i="1"/>
  <c r="BV789" i="1"/>
  <c r="BV800" i="1"/>
  <c r="BV784" i="1"/>
  <c r="BV795" i="1"/>
  <c r="CB792" i="1"/>
  <c r="CB793" i="1"/>
  <c r="CB795" i="1"/>
  <c r="CB786" i="1"/>
  <c r="CB787" i="1"/>
  <c r="CB789" i="1"/>
  <c r="CB790" i="1"/>
  <c r="CB794" i="1"/>
  <c r="CB798" i="1"/>
  <c r="CB799" i="1"/>
  <c r="CB801" i="1"/>
  <c r="CB803" i="1"/>
  <c r="CB804" i="1"/>
  <c r="CB807" i="1"/>
  <c r="CB808" i="1"/>
  <c r="AO795" i="1"/>
  <c r="G31" i="5"/>
  <c r="G85" i="5"/>
  <c r="BV801" i="1"/>
  <c r="BP784" i="1"/>
  <c r="BV790" i="1"/>
  <c r="BJ788" i="1"/>
  <c r="BJ792" i="1"/>
  <c r="BJ803" i="1"/>
  <c r="BJ789" i="1"/>
  <c r="BJ805" i="1"/>
  <c r="BJ786" i="1"/>
  <c r="BJ796" i="1"/>
  <c r="BJ807" i="1"/>
  <c r="BJ793" i="1"/>
  <c r="BJ787" i="1"/>
  <c r="BJ798" i="1"/>
  <c r="BJ797" i="1"/>
  <c r="AX795" i="1"/>
  <c r="K31" i="5"/>
  <c r="BU790" i="1"/>
  <c r="CC791" i="1"/>
  <c r="CC808" i="1"/>
  <c r="BM807" i="1"/>
  <c r="BU805" i="1"/>
  <c r="BU796" i="1"/>
  <c r="BM801" i="1"/>
  <c r="BM804" i="1"/>
  <c r="BM784" i="1"/>
  <c r="CA797" i="1"/>
  <c r="CA808" i="1"/>
  <c r="BU786" i="1"/>
  <c r="BU791" i="1"/>
  <c r="BU792" i="1"/>
  <c r="BU798" i="1"/>
  <c r="BU801" i="1"/>
  <c r="BU808" i="1"/>
  <c r="BZ806" i="1"/>
  <c r="BZ808" i="1"/>
  <c r="BM797" i="1"/>
  <c r="BM800" i="1"/>
  <c r="BV808" i="1"/>
  <c r="CE808" i="1"/>
  <c r="W85" i="5"/>
  <c r="W84" i="5"/>
  <c r="W77" i="5"/>
  <c r="W91" i="5"/>
  <c r="W90" i="5"/>
  <c r="W78" i="5"/>
  <c r="W92" i="5"/>
  <c r="W83" i="5"/>
  <c r="W80" i="5"/>
  <c r="W75" i="5"/>
  <c r="W72" i="5"/>
  <c r="W76" i="5"/>
  <c r="W87" i="5"/>
  <c r="W86" i="5"/>
  <c r="W82" i="5"/>
  <c r="W79" i="5"/>
  <c r="W88" i="5"/>
  <c r="W74" i="5"/>
  <c r="W81" i="5"/>
  <c r="W73" i="5"/>
  <c r="J83" i="5"/>
  <c r="J75" i="5"/>
  <c r="J76" i="5"/>
  <c r="J87" i="5"/>
  <c r="J78" i="5"/>
  <c r="J77" i="5"/>
  <c r="J84" i="5"/>
  <c r="J81" i="5"/>
  <c r="J88" i="5"/>
  <c r="J85" i="5"/>
  <c r="J91" i="5"/>
  <c r="J90" i="5"/>
  <c r="J73" i="5"/>
  <c r="J79" i="5"/>
  <c r="J92" i="5"/>
  <c r="J72" i="5"/>
  <c r="J89" i="5"/>
  <c r="J82" i="5"/>
  <c r="J74" i="5"/>
  <c r="J86" i="5"/>
  <c r="J80" i="5"/>
  <c r="AB31" i="5"/>
  <c r="AB90" i="5"/>
  <c r="R86" i="10"/>
  <c r="R94" i="10"/>
  <c r="R80" i="10"/>
  <c r="R82" i="10"/>
  <c r="R87" i="10"/>
  <c r="R91" i="10"/>
  <c r="R78" i="10"/>
  <c r="R81" i="10"/>
  <c r="R83" i="10"/>
  <c r="R84" i="10"/>
  <c r="R93" i="10"/>
  <c r="R85" i="10"/>
  <c r="R88" i="10"/>
  <c r="R72" i="10"/>
  <c r="R79" i="10"/>
  <c r="R90" i="10"/>
  <c r="R75" i="10"/>
  <c r="R71" i="10"/>
  <c r="R89" i="10"/>
  <c r="R77" i="10"/>
  <c r="R73" i="10"/>
  <c r="R74" i="10"/>
  <c r="R92" i="10"/>
  <c r="R76" i="10"/>
  <c r="B65" i="9"/>
  <c r="E43" i="11"/>
  <c r="D44" i="11"/>
  <c r="D46" i="11"/>
  <c r="D48" i="11"/>
  <c r="D52" i="11"/>
  <c r="D66" i="11"/>
  <c r="E46" i="11"/>
  <c r="E67" i="11"/>
  <c r="D67" i="11"/>
  <c r="B65" i="10"/>
  <c r="E49" i="11"/>
  <c r="E66" i="11"/>
  <c r="E45" i="11"/>
  <c r="E44" i="11"/>
  <c r="B65" i="8"/>
  <c r="E47" i="11"/>
  <c r="E51" i="11"/>
  <c r="AB32" i="9"/>
  <c r="E48" i="11"/>
  <c r="AC32" i="9"/>
  <c r="BR808" i="1"/>
  <c r="C85" i="5"/>
  <c r="C92" i="5"/>
  <c r="C72" i="5"/>
  <c r="C83" i="5"/>
  <c r="C91" i="5"/>
  <c r="C90" i="5"/>
  <c r="C80" i="5"/>
  <c r="C75" i="5"/>
  <c r="C86" i="5"/>
  <c r="C88" i="5"/>
  <c r="C74" i="5"/>
  <c r="C73" i="5"/>
  <c r="C84" i="5"/>
  <c r="C87" i="5"/>
  <c r="C89" i="5"/>
  <c r="C82" i="5"/>
  <c r="C76" i="5"/>
  <c r="C81" i="5"/>
  <c r="C79" i="5"/>
  <c r="C77" i="5"/>
  <c r="C78" i="5"/>
  <c r="W31" i="10"/>
  <c r="W78" i="10"/>
  <c r="W46" i="10"/>
  <c r="J31" i="10"/>
  <c r="J48" i="10"/>
  <c r="AB22" i="10"/>
  <c r="AB20" i="10"/>
  <c r="B31" i="10"/>
  <c r="B84" i="10"/>
  <c r="AB16" i="10"/>
  <c r="I77" i="10"/>
  <c r="I86" i="10"/>
  <c r="I81" i="10"/>
  <c r="I78" i="10"/>
  <c r="I93" i="10"/>
  <c r="I90" i="10"/>
  <c r="I91" i="10"/>
  <c r="I73" i="10"/>
  <c r="I75" i="10"/>
  <c r="I72" i="10"/>
  <c r="I89" i="10"/>
  <c r="I85" i="10"/>
  <c r="I80" i="10"/>
  <c r="I79" i="10"/>
  <c r="I84" i="10"/>
  <c r="I83" i="10"/>
  <c r="I88" i="10"/>
  <c r="I82" i="10"/>
  <c r="I92" i="10"/>
  <c r="I87" i="10"/>
  <c r="I74" i="10"/>
  <c r="I94" i="10"/>
  <c r="I76" i="10"/>
  <c r="I71" i="10"/>
  <c r="I95" i="10"/>
  <c r="X31" i="10"/>
  <c r="X86" i="10"/>
  <c r="CJ808" i="1"/>
  <c r="BF9" i="10"/>
  <c r="BF7" i="10"/>
  <c r="AA83" i="10"/>
  <c r="AA71" i="10"/>
  <c r="AA85" i="10"/>
  <c r="AA86" i="10"/>
  <c r="AA77" i="10"/>
  <c r="AA81" i="10"/>
  <c r="AA87" i="10"/>
  <c r="AA78" i="10"/>
  <c r="AA91" i="10"/>
  <c r="AA76" i="10"/>
  <c r="AA89" i="10"/>
  <c r="AA92" i="10"/>
  <c r="AA82" i="10"/>
  <c r="AA84" i="10"/>
  <c r="AA88" i="10"/>
  <c r="AA94" i="10"/>
  <c r="AA74" i="10"/>
  <c r="AA90" i="10"/>
  <c r="AA80" i="10"/>
  <c r="AA93" i="10"/>
  <c r="AA72" i="10"/>
  <c r="AA79" i="10"/>
  <c r="AA75" i="10"/>
  <c r="AA73" i="10"/>
  <c r="AC14" i="10"/>
  <c r="AC25" i="10"/>
  <c r="AC31" i="10"/>
  <c r="AC86" i="10"/>
  <c r="BG9" i="10"/>
  <c r="AG12" i="10"/>
  <c r="E95" i="5"/>
  <c r="D95" i="10"/>
  <c r="T95" i="10"/>
  <c r="D42" i="11"/>
  <c r="D47" i="11"/>
  <c r="D49" i="11"/>
  <c r="D43" i="11"/>
  <c r="D51" i="11"/>
  <c r="D45" i="11"/>
  <c r="G82" i="5"/>
  <c r="G72" i="5"/>
  <c r="G90" i="5"/>
  <c r="G77" i="5"/>
  <c r="G81" i="5"/>
  <c r="G86" i="5"/>
  <c r="G87" i="5"/>
  <c r="G78" i="5"/>
  <c r="G83" i="5"/>
  <c r="G73" i="5"/>
  <c r="G92" i="5"/>
  <c r="G84" i="5"/>
  <c r="G74" i="5"/>
  <c r="G91" i="5"/>
  <c r="G88" i="5"/>
  <c r="G80" i="5"/>
  <c r="G79" i="5"/>
  <c r="G75" i="5"/>
  <c r="G76" i="5"/>
  <c r="L80" i="5"/>
  <c r="L87" i="5"/>
  <c r="L75" i="5"/>
  <c r="L88" i="5"/>
  <c r="L84" i="5"/>
  <c r="L91" i="5"/>
  <c r="L90" i="5"/>
  <c r="L74" i="5"/>
  <c r="L77" i="5"/>
  <c r="L76" i="5"/>
  <c r="L89" i="5"/>
  <c r="L79" i="5"/>
  <c r="L92" i="5"/>
  <c r="L78" i="5"/>
  <c r="L85" i="5"/>
  <c r="L72" i="5"/>
  <c r="L81" i="5"/>
  <c r="L83" i="5"/>
  <c r="L86" i="5"/>
  <c r="L82" i="5"/>
  <c r="L73" i="5"/>
  <c r="D55" i="11"/>
  <c r="C83" i="10"/>
  <c r="C88" i="10"/>
  <c r="C91" i="10"/>
  <c r="C77" i="10"/>
  <c r="C80" i="10"/>
  <c r="C84" i="10"/>
  <c r="C81" i="10"/>
  <c r="C73" i="10"/>
  <c r="C90" i="10"/>
  <c r="C94" i="10"/>
  <c r="C93" i="10"/>
  <c r="C72" i="10"/>
  <c r="C87" i="10"/>
  <c r="C85" i="10"/>
  <c r="C75" i="10"/>
  <c r="C79" i="10"/>
  <c r="C78" i="10"/>
  <c r="C92" i="10"/>
  <c r="C89" i="10"/>
  <c r="C74" i="10"/>
  <c r="C71" i="10"/>
  <c r="C76" i="10"/>
  <c r="C82" i="10"/>
  <c r="C86" i="10"/>
  <c r="C95" i="10"/>
  <c r="BG12" i="10"/>
  <c r="BM808" i="1"/>
  <c r="K88" i="5"/>
  <c r="K84" i="5"/>
  <c r="K82" i="5"/>
  <c r="K81" i="5"/>
  <c r="K85" i="5"/>
  <c r="K83" i="5"/>
  <c r="K72" i="5"/>
  <c r="K78" i="5"/>
  <c r="K74" i="5"/>
  <c r="K86" i="5"/>
  <c r="K90" i="5"/>
  <c r="K92" i="5"/>
  <c r="K73" i="5"/>
  <c r="K79" i="5"/>
  <c r="K91" i="5"/>
  <c r="K76" i="5"/>
  <c r="K87" i="5"/>
  <c r="K77" i="5"/>
  <c r="K89" i="5"/>
  <c r="K80" i="5"/>
  <c r="K75" i="5"/>
  <c r="BJ808" i="1"/>
  <c r="BP808" i="1"/>
  <c r="AM12" i="10"/>
  <c r="AC31" i="5"/>
  <c r="AC78" i="5"/>
  <c r="H31" i="10"/>
  <c r="H47" i="10"/>
  <c r="G89" i="5"/>
  <c r="W89" i="5"/>
  <c r="B73" i="5"/>
  <c r="B88" i="5"/>
  <c r="B92" i="5"/>
  <c r="B78" i="5"/>
  <c r="B90" i="5"/>
  <c r="B89" i="5"/>
  <c r="B80" i="5"/>
  <c r="B77" i="5"/>
  <c r="B82" i="5"/>
  <c r="B85" i="5"/>
  <c r="B75" i="5"/>
  <c r="B84" i="5"/>
  <c r="B86" i="5"/>
  <c r="B87" i="5"/>
  <c r="B81" i="5"/>
  <c r="B79" i="5"/>
  <c r="B74" i="5"/>
  <c r="B76" i="5"/>
  <c r="B72" i="5"/>
  <c r="B83" i="5"/>
  <c r="B95" i="5"/>
  <c r="X95" i="5"/>
  <c r="L75" i="10"/>
  <c r="L77" i="10"/>
  <c r="L83" i="10"/>
  <c r="L94" i="10"/>
  <c r="L78" i="10"/>
  <c r="L91" i="10"/>
  <c r="L93" i="10"/>
  <c r="L90" i="10"/>
  <c r="L82" i="10"/>
  <c r="L72" i="10"/>
  <c r="L86" i="10"/>
  <c r="L80" i="10"/>
  <c r="L73" i="10"/>
  <c r="L88" i="10"/>
  <c r="L87" i="10"/>
  <c r="L84" i="10"/>
  <c r="L71" i="10"/>
  <c r="L79" i="10"/>
  <c r="L85" i="10"/>
  <c r="L89" i="10"/>
  <c r="L92" i="10"/>
  <c r="L76" i="10"/>
  <c r="AP8" i="10"/>
  <c r="BF8" i="10"/>
  <c r="AB10" i="10"/>
  <c r="L74" i="10"/>
  <c r="L42" i="10"/>
  <c r="M31" i="10"/>
  <c r="M78" i="10"/>
  <c r="M46" i="10"/>
  <c r="AB86" i="5"/>
  <c r="U31" i="10"/>
  <c r="U81" i="10"/>
  <c r="U49" i="10"/>
  <c r="W89" i="10"/>
  <c r="W57" i="10"/>
  <c r="Z73" i="10"/>
  <c r="Z86" i="10"/>
  <c r="Z72" i="10"/>
  <c r="Z93" i="10"/>
  <c r="Z83" i="10"/>
  <c r="Z87" i="10"/>
  <c r="Z81" i="10"/>
  <c r="Z71" i="10"/>
  <c r="Z94" i="10"/>
  <c r="Z75" i="10"/>
  <c r="Z90" i="10"/>
  <c r="Z77" i="10"/>
  <c r="Z80" i="10"/>
  <c r="Z82" i="10"/>
  <c r="Z88" i="10"/>
  <c r="Z89" i="10"/>
  <c r="Z92" i="10"/>
  <c r="Z91" i="10"/>
  <c r="Z78" i="10"/>
  <c r="Z84" i="10"/>
  <c r="Z74" i="10"/>
  <c r="Z76" i="10"/>
  <c r="Z79" i="10"/>
  <c r="Z85" i="10"/>
  <c r="U95" i="5"/>
  <c r="G73" i="10"/>
  <c r="G86" i="10"/>
  <c r="G79" i="10"/>
  <c r="G92" i="10"/>
  <c r="G72" i="10"/>
  <c r="G81" i="10"/>
  <c r="G75" i="10"/>
  <c r="G71" i="10"/>
  <c r="G91" i="10"/>
  <c r="G85" i="10"/>
  <c r="G80" i="10"/>
  <c r="G82" i="10"/>
  <c r="G78" i="10"/>
  <c r="G90" i="10"/>
  <c r="G74" i="10"/>
  <c r="G83" i="10"/>
  <c r="G88" i="10"/>
  <c r="G84" i="10"/>
  <c r="G89" i="10"/>
  <c r="G94" i="10"/>
  <c r="G77" i="10"/>
  <c r="G76" i="10"/>
  <c r="G87" i="10"/>
  <c r="G93" i="10"/>
  <c r="O77" i="10"/>
  <c r="O89" i="10"/>
  <c r="O73" i="10"/>
  <c r="O72" i="10"/>
  <c r="O93" i="10"/>
  <c r="O78" i="10"/>
  <c r="O85" i="10"/>
  <c r="O88" i="10"/>
  <c r="O75" i="10"/>
  <c r="O74" i="10"/>
  <c r="O84" i="10"/>
  <c r="O94" i="10"/>
  <c r="O79" i="10"/>
  <c r="O86" i="10"/>
  <c r="O83" i="10"/>
  <c r="O71" i="10"/>
  <c r="O92" i="10"/>
  <c r="O91" i="10"/>
  <c r="O87" i="10"/>
  <c r="O82" i="10"/>
  <c r="O80" i="10"/>
  <c r="O90" i="10"/>
  <c r="O81" i="10"/>
  <c r="O76" i="10"/>
  <c r="AB15" i="10"/>
  <c r="F95" i="10"/>
  <c r="E95" i="10"/>
  <c r="P84" i="10"/>
  <c r="P93" i="10"/>
  <c r="P73" i="10"/>
  <c r="P88" i="10"/>
  <c r="P81" i="10"/>
  <c r="P86" i="10"/>
  <c r="P80" i="10"/>
  <c r="P90" i="10"/>
  <c r="P82" i="10"/>
  <c r="P79" i="10"/>
  <c r="P78" i="10"/>
  <c r="P71" i="10"/>
  <c r="P89" i="10"/>
  <c r="P72" i="10"/>
  <c r="P76" i="10"/>
  <c r="P92" i="10"/>
  <c r="P87" i="10"/>
  <c r="P74" i="10"/>
  <c r="P91" i="10"/>
  <c r="P83" i="10"/>
  <c r="P94" i="10"/>
  <c r="P77" i="10"/>
  <c r="P85" i="10"/>
  <c r="L95" i="5"/>
  <c r="AC75" i="10"/>
  <c r="O95" i="10"/>
  <c r="G95" i="10"/>
  <c r="AC89" i="10"/>
  <c r="L95" i="10"/>
  <c r="AB80" i="5"/>
  <c r="AC79" i="5"/>
  <c r="AC75" i="5"/>
  <c r="AC80" i="5"/>
  <c r="AC87" i="5"/>
  <c r="AC93" i="5"/>
  <c r="AC92" i="5"/>
  <c r="AC82" i="5"/>
  <c r="AC85" i="5"/>
  <c r="AC83" i="5"/>
  <c r="AC72" i="5"/>
  <c r="AC73" i="5"/>
  <c r="AC71" i="5"/>
  <c r="AC94" i="5"/>
  <c r="AC32" i="5"/>
  <c r="AC77" i="5"/>
  <c r="AC91" i="5"/>
  <c r="AC74" i="5"/>
  <c r="AC86" i="5"/>
  <c r="AC76" i="5"/>
  <c r="AC88" i="5"/>
  <c r="AC84" i="5"/>
  <c r="G95" i="5"/>
  <c r="AC81" i="5"/>
  <c r="K58" i="8"/>
  <c r="J46" i="8"/>
  <c r="Z57" i="8"/>
  <c r="O42" i="8"/>
  <c r="H51" i="8"/>
  <c r="J59" i="8"/>
  <c r="N53" i="8"/>
  <c r="S47" i="8"/>
  <c r="L54" i="8"/>
  <c r="P53" i="8"/>
  <c r="F44" i="8"/>
  <c r="Y51" i="8"/>
  <c r="F59" i="8"/>
  <c r="Y46" i="8"/>
  <c r="R55" i="8"/>
  <c r="U44" i="8"/>
  <c r="W39" i="8"/>
  <c r="Y52" i="8"/>
  <c r="M56" i="8"/>
  <c r="K47" i="8"/>
  <c r="M57" i="8"/>
  <c r="U42" i="8"/>
  <c r="AA40" i="8"/>
  <c r="P39" i="8"/>
  <c r="V51" i="8"/>
  <c r="D40" i="8"/>
  <c r="AA44" i="8"/>
  <c r="Z45" i="8"/>
  <c r="J41" i="8"/>
  <c r="X44" i="8"/>
  <c r="Y48" i="8"/>
  <c r="N41" i="8"/>
  <c r="Q59" i="8"/>
  <c r="D39" i="8"/>
  <c r="P56" i="8"/>
  <c r="U41" i="8"/>
  <c r="D59" i="8"/>
  <c r="N43" i="8"/>
  <c r="C50" i="8"/>
  <c r="Y57" i="8"/>
  <c r="W46" i="8"/>
  <c r="J51" i="8"/>
  <c r="F39" i="8"/>
  <c r="V56" i="8"/>
  <c r="D57" i="8"/>
  <c r="Y47" i="8"/>
  <c r="AA47" i="8"/>
  <c r="Z59" i="8"/>
  <c r="C56" i="8"/>
  <c r="J52" i="8"/>
  <c r="Q48" i="8"/>
  <c r="X41" i="8"/>
  <c r="T54" i="8"/>
  <c r="P40" i="8"/>
  <c r="E53" i="8"/>
  <c r="Z44" i="8"/>
  <c r="J53" i="8"/>
  <c r="D47" i="8"/>
  <c r="U59" i="8"/>
  <c r="C51" i="8"/>
  <c r="Q53" i="8"/>
  <c r="B42" i="8"/>
  <c r="P42" i="8"/>
  <c r="O56" i="8"/>
  <c r="D49" i="8"/>
  <c r="G58" i="8"/>
  <c r="U53" i="8"/>
  <c r="AA54" i="8"/>
  <c r="D51" i="8"/>
  <c r="W42" i="8"/>
  <c r="AA57" i="8"/>
  <c r="P48" i="8"/>
  <c r="F57" i="8"/>
  <c r="X53" i="8"/>
  <c r="X40" i="8"/>
  <c r="P54" i="8"/>
  <c r="P45" i="8"/>
  <c r="S49" i="8"/>
  <c r="G49" i="8"/>
  <c r="F52" i="8"/>
  <c r="R44" i="8"/>
  <c r="Z42" i="8"/>
  <c r="I48" i="8"/>
  <c r="E59" i="8"/>
  <c r="Y40" i="8"/>
  <c r="S54" i="8"/>
  <c r="J49" i="8"/>
  <c r="X49" i="8"/>
  <c r="P52" i="8"/>
  <c r="M41" i="8"/>
  <c r="O57" i="8"/>
  <c r="P58" i="8"/>
  <c r="P44" i="8"/>
  <c r="C46" i="8"/>
  <c r="I46" i="8"/>
  <c r="U58" i="8"/>
  <c r="H42" i="8"/>
  <c r="Y43" i="8"/>
  <c r="K43" i="8"/>
  <c r="W58" i="8"/>
  <c r="X42" i="8"/>
  <c r="T40" i="8"/>
  <c r="Q58" i="8"/>
  <c r="V57" i="8"/>
  <c r="K44" i="8"/>
  <c r="E45" i="8"/>
  <c r="W44" i="8"/>
  <c r="H49" i="8"/>
  <c r="M39" i="8"/>
  <c r="S45" i="8"/>
  <c r="M54" i="8"/>
  <c r="G54" i="8"/>
  <c r="K40" i="8"/>
  <c r="K46" i="8"/>
  <c r="N54" i="8"/>
  <c r="V55" i="8"/>
  <c r="G50" i="8"/>
  <c r="Y50" i="8"/>
  <c r="U57" i="8"/>
  <c r="M49" i="8"/>
  <c r="C49" i="8"/>
  <c r="J45" i="8"/>
  <c r="R40" i="8"/>
  <c r="G39" i="8"/>
  <c r="V52" i="8"/>
  <c r="R56" i="8"/>
  <c r="S48" i="8"/>
  <c r="N49" i="8"/>
  <c r="P47" i="8"/>
  <c r="D46" i="8"/>
  <c r="H57" i="8"/>
  <c r="N44" i="8"/>
  <c r="U56" i="8"/>
  <c r="I43" i="8"/>
  <c r="C57" i="8"/>
  <c r="T45" i="8"/>
  <c r="W56" i="8"/>
  <c r="G46" i="8"/>
  <c r="H45" i="8"/>
  <c r="P57" i="8"/>
  <c r="K49" i="8"/>
  <c r="T59" i="8"/>
  <c r="B43" i="8"/>
  <c r="F53" i="8"/>
  <c r="I39" i="8"/>
  <c r="R46" i="8"/>
  <c r="C55" i="8"/>
  <c r="V49" i="8"/>
  <c r="I50" i="8"/>
  <c r="L44" i="8"/>
  <c r="V58" i="8"/>
  <c r="P43" i="8"/>
  <c r="D44" i="8"/>
  <c r="V39" i="8"/>
  <c r="S40" i="8"/>
  <c r="AA43" i="8"/>
  <c r="N50" i="8"/>
  <c r="Q55" i="8"/>
  <c r="Q50" i="8"/>
  <c r="O46" i="8"/>
  <c r="G42" i="8"/>
  <c r="V45" i="8"/>
  <c r="K51" i="8"/>
  <c r="F56" i="8"/>
  <c r="R47" i="8"/>
  <c r="K54" i="8"/>
  <c r="E44" i="8"/>
  <c r="H39" i="8"/>
  <c r="T51" i="8"/>
  <c r="C59" i="8"/>
  <c r="Z47" i="8"/>
  <c r="O40" i="8"/>
  <c r="B39" i="8"/>
  <c r="W50" i="8"/>
  <c r="R53" i="8"/>
  <c r="M40" i="8"/>
  <c r="X46" i="8"/>
  <c r="Z41" i="8"/>
  <c r="H48" i="8"/>
  <c r="J58" i="8"/>
  <c r="J43" i="8"/>
  <c r="D50" i="8"/>
  <c r="I41" i="8"/>
  <c r="C40" i="8"/>
  <c r="Z52" i="8"/>
  <c r="P55" i="8"/>
  <c r="E42" i="8"/>
  <c r="M52" i="8"/>
  <c r="L39" i="8"/>
  <c r="AA52" i="8"/>
  <c r="U46" i="8"/>
  <c r="S43" i="8"/>
  <c r="U50" i="8"/>
  <c r="U45" i="8"/>
  <c r="AA46" i="8"/>
  <c r="H58" i="8"/>
  <c r="T41" i="8"/>
  <c r="Z46" i="8"/>
  <c r="X58" i="8"/>
  <c r="AA56" i="8"/>
  <c r="O45" i="8"/>
  <c r="N42" i="8"/>
  <c r="M44" i="8"/>
  <c r="O50" i="8"/>
  <c r="R43" i="8"/>
  <c r="J50" i="8"/>
  <c r="X57" i="8"/>
  <c r="N47" i="8"/>
  <c r="R48" i="8"/>
  <c r="X39" i="8"/>
  <c r="I59" i="8"/>
  <c r="E46" i="8"/>
  <c r="E41" i="8"/>
  <c r="J47" i="8"/>
  <c r="D48" i="8"/>
  <c r="L42" i="8"/>
  <c r="J42" i="8"/>
  <c r="D52" i="8"/>
  <c r="Q51" i="8"/>
  <c r="Z51" i="8"/>
  <c r="Q46" i="8"/>
  <c r="G44" i="8"/>
  <c r="K56" i="8"/>
  <c r="F49" i="8"/>
  <c r="R49" i="8"/>
  <c r="H44" i="8"/>
  <c r="B57" i="8"/>
  <c r="D53" i="8"/>
  <c r="H43" i="8"/>
  <c r="S57" i="8"/>
  <c r="R50" i="8"/>
  <c r="Q39" i="8"/>
  <c r="P59" i="8"/>
  <c r="B54" i="8"/>
  <c r="L50" i="8"/>
  <c r="N59" i="8"/>
  <c r="D56" i="8"/>
  <c r="T42" i="8"/>
  <c r="E48" i="8"/>
  <c r="S41" i="8"/>
  <c r="F55" i="8"/>
  <c r="Q42" i="8"/>
  <c r="I58" i="8"/>
  <c r="T48" i="8"/>
  <c r="O53" i="8"/>
  <c r="O52" i="8"/>
  <c r="Q40" i="8"/>
  <c r="D54" i="8"/>
  <c r="G41" i="8"/>
  <c r="F48" i="8"/>
  <c r="U47" i="8"/>
  <c r="P50" i="8"/>
  <c r="N39" i="8"/>
  <c r="L58" i="8"/>
  <c r="Z43" i="8"/>
  <c r="D43" i="8"/>
  <c r="AA55" i="8"/>
  <c r="L53" i="8"/>
  <c r="X50" i="8"/>
  <c r="N51" i="8"/>
  <c r="F46" i="8"/>
  <c r="C44" i="8"/>
  <c r="B55" i="8"/>
  <c r="U39" i="8"/>
  <c r="G59" i="8"/>
  <c r="E56" i="8"/>
  <c r="L47" i="8"/>
  <c r="F45" i="8"/>
  <c r="H50" i="8"/>
  <c r="AA50" i="8"/>
  <c r="E54" i="8"/>
  <c r="M47" i="8"/>
  <c r="F58" i="8"/>
  <c r="W43" i="8"/>
  <c r="T56" i="8"/>
  <c r="Q44" i="8"/>
  <c r="M55" i="8"/>
  <c r="V47" i="8"/>
  <c r="N46" i="8"/>
  <c r="AA45" i="8"/>
  <c r="G47" i="8"/>
  <c r="N45" i="8"/>
  <c r="B59" i="8"/>
  <c r="I47" i="8"/>
  <c r="W51" i="8"/>
  <c r="Y41" i="8"/>
  <c r="M42" i="8"/>
  <c r="W48" i="8"/>
  <c r="B46" i="8"/>
  <c r="J57" i="8"/>
  <c r="V42" i="8"/>
  <c r="S50" i="8"/>
  <c r="Z58" i="8"/>
  <c r="J48" i="8"/>
  <c r="W53" i="8"/>
  <c r="K57" i="8"/>
  <c r="Y58" i="8"/>
  <c r="Q52" i="8"/>
  <c r="V48" i="8"/>
  <c r="Y49" i="8"/>
  <c r="R51" i="8"/>
  <c r="S56" i="8"/>
  <c r="L40" i="8"/>
  <c r="I45" i="8"/>
  <c r="J56" i="8"/>
  <c r="N55" i="8"/>
  <c r="L49" i="8"/>
  <c r="H46" i="8"/>
  <c r="H56" i="8"/>
  <c r="J54" i="8"/>
  <c r="U48" i="8"/>
  <c r="U51" i="8"/>
  <c r="M43" i="8"/>
  <c r="U49" i="8"/>
  <c r="AA58" i="8"/>
  <c r="O58" i="8"/>
  <c r="Q56" i="8"/>
  <c r="Y55" i="8"/>
  <c r="F41" i="8"/>
  <c r="G53" i="8"/>
  <c r="C52" i="8"/>
  <c r="E39" i="8"/>
  <c r="Y56" i="8"/>
  <c r="X45" i="8"/>
  <c r="O54" i="8"/>
  <c r="K55" i="8"/>
  <c r="S42" i="8"/>
  <c r="D45" i="8"/>
  <c r="D55" i="8"/>
  <c r="N58" i="8"/>
  <c r="O48" i="8"/>
  <c r="I53" i="8"/>
  <c r="T57" i="8"/>
  <c r="F51" i="8"/>
  <c r="X48" i="8"/>
  <c r="Q54" i="8"/>
  <c r="H55" i="8"/>
  <c r="R58" i="8"/>
  <c r="Q49" i="8"/>
  <c r="V40" i="8"/>
  <c r="L48" i="8"/>
  <c r="L55" i="8"/>
  <c r="W47" i="8"/>
  <c r="W54" i="8"/>
  <c r="K39" i="8"/>
  <c r="N57" i="8"/>
  <c r="I54" i="8"/>
  <c r="L52" i="8"/>
  <c r="G40" i="8"/>
  <c r="Z40" i="8"/>
  <c r="M48" i="8"/>
  <c r="L57" i="8"/>
  <c r="K45" i="8"/>
  <c r="T46" i="8"/>
  <c r="I42" i="8"/>
  <c r="B51" i="8"/>
  <c r="M58" i="8"/>
  <c r="K59" i="8"/>
  <c r="S51" i="8"/>
  <c r="F54" i="8"/>
  <c r="X56" i="8"/>
  <c r="L56" i="8"/>
  <c r="X59" i="8"/>
  <c r="G57" i="8"/>
  <c r="S58" i="8"/>
  <c r="Y42" i="8"/>
  <c r="S39" i="8"/>
  <c r="Q45" i="8"/>
  <c r="I56" i="8"/>
  <c r="Z54" i="8"/>
  <c r="E52" i="8"/>
  <c r="S55" i="8"/>
  <c r="C43" i="8"/>
  <c r="X43" i="8"/>
  <c r="N56" i="8"/>
  <c r="U54" i="8"/>
  <c r="O41" i="8"/>
  <c r="R42" i="8"/>
  <c r="J44" i="8"/>
  <c r="Y45" i="8"/>
  <c r="E57" i="8"/>
  <c r="S53" i="8"/>
  <c r="T58" i="8"/>
  <c r="I40" i="8"/>
  <c r="Z50" i="8"/>
  <c r="W59" i="8"/>
  <c r="U43" i="8"/>
  <c r="O47" i="8"/>
  <c r="P49" i="8"/>
  <c r="AA53" i="8"/>
  <c r="B45" i="8"/>
  <c r="B40" i="8"/>
  <c r="E58" i="8"/>
  <c r="B44" i="8"/>
  <c r="C47" i="8"/>
  <c r="AA41" i="8"/>
  <c r="K48" i="8"/>
  <c r="F42" i="8"/>
  <c r="Q41" i="8"/>
  <c r="AA48" i="8"/>
  <c r="P51" i="8"/>
  <c r="N52" i="8"/>
  <c r="AA49" i="8"/>
  <c r="H59" i="8"/>
  <c r="O51" i="8"/>
  <c r="R52" i="8"/>
  <c r="F50" i="8"/>
  <c r="E50" i="8"/>
  <c r="Y53" i="8"/>
  <c r="M50" i="8"/>
  <c r="T55" i="8"/>
  <c r="E55" i="8"/>
  <c r="M45" i="8"/>
  <c r="O43" i="8"/>
  <c r="F47" i="8"/>
  <c r="L43" i="8"/>
  <c r="K50" i="8"/>
  <c r="Z55" i="8"/>
  <c r="C48" i="8"/>
  <c r="B56" i="8"/>
  <c r="Z56" i="8"/>
  <c r="AB56" i="8"/>
  <c r="G55" i="8"/>
  <c r="Y59" i="8"/>
  <c r="M59" i="8"/>
  <c r="S59" i="8"/>
  <c r="B50" i="8"/>
  <c r="G52" i="8"/>
  <c r="G48" i="8"/>
  <c r="J40" i="8"/>
  <c r="O55" i="8"/>
  <c r="T53" i="8"/>
  <c r="V50" i="8"/>
  <c r="R45" i="8"/>
  <c r="P41" i="8"/>
  <c r="Z53" i="8"/>
  <c r="L46" i="8"/>
  <c r="S44" i="8"/>
  <c r="Q43" i="8"/>
  <c r="B53" i="8"/>
  <c r="M46" i="8"/>
  <c r="AA51" i="8"/>
  <c r="B48" i="8"/>
  <c r="C58" i="8"/>
  <c r="Y54" i="8"/>
  <c r="W55" i="8"/>
  <c r="L45" i="8"/>
  <c r="B52" i="8"/>
  <c r="G56" i="8"/>
  <c r="V41" i="8"/>
  <c r="Q57" i="8"/>
  <c r="E40" i="8"/>
  <c r="I51" i="8"/>
  <c r="C39" i="8"/>
  <c r="H54" i="8"/>
  <c r="V59" i="8"/>
  <c r="K53" i="8"/>
  <c r="X47" i="8"/>
  <c r="S46" i="8"/>
  <c r="B58" i="8"/>
  <c r="Z39" i="8"/>
  <c r="W41" i="8"/>
  <c r="I44" i="8"/>
  <c r="R39" i="8"/>
  <c r="E43" i="8"/>
  <c r="O49" i="8"/>
  <c r="M51" i="8"/>
  <c r="V54" i="8"/>
  <c r="W40" i="8"/>
  <c r="Y44" i="8"/>
  <c r="B41" i="8"/>
  <c r="Y39" i="8"/>
  <c r="D41" i="8"/>
  <c r="X54" i="8"/>
  <c r="T50" i="8"/>
  <c r="T49" i="8"/>
  <c r="I55" i="8"/>
  <c r="R41" i="8"/>
  <c r="V44" i="8"/>
  <c r="K42" i="8"/>
  <c r="B47" i="8"/>
  <c r="V46" i="8"/>
  <c r="T52" i="8"/>
  <c r="D42" i="8"/>
  <c r="K41" i="8"/>
  <c r="Z49" i="8"/>
  <c r="O59" i="8"/>
  <c r="U52" i="8"/>
  <c r="G43" i="8"/>
  <c r="L51" i="8"/>
  <c r="C42" i="8"/>
  <c r="G45" i="8"/>
  <c r="F43" i="8"/>
  <c r="M53" i="8"/>
  <c r="T39" i="8"/>
  <c r="T43" i="8"/>
  <c r="F40" i="8"/>
  <c r="I52" i="8"/>
  <c r="E47" i="8"/>
  <c r="V53" i="8"/>
  <c r="J39" i="8"/>
  <c r="C41" i="8"/>
  <c r="AC41" i="8"/>
  <c r="S52" i="8"/>
  <c r="X51" i="8"/>
  <c r="W57" i="8"/>
  <c r="R59" i="8"/>
  <c r="Z48" i="8"/>
  <c r="W45" i="8"/>
  <c r="U40" i="8"/>
  <c r="L41" i="8"/>
  <c r="H52" i="8"/>
  <c r="K52" i="8"/>
  <c r="B49" i="8"/>
  <c r="AA39" i="8"/>
  <c r="AA42" i="8"/>
  <c r="AA59" i="8"/>
  <c r="AA63" i="8"/>
  <c r="W52" i="8"/>
  <c r="N40" i="8"/>
  <c r="G51" i="8"/>
  <c r="E49" i="8"/>
  <c r="I57" i="8"/>
  <c r="R57" i="8"/>
  <c r="O44" i="8"/>
  <c r="C53" i="8"/>
  <c r="AC53" i="8"/>
  <c r="X52" i="8"/>
  <c r="D58" i="8"/>
  <c r="O39" i="8"/>
  <c r="H41" i="8"/>
  <c r="H53" i="8"/>
  <c r="Q47" i="8"/>
  <c r="T47" i="8"/>
  <c r="R54" i="8"/>
  <c r="J55" i="8"/>
  <c r="H40" i="8"/>
  <c r="C54" i="8"/>
  <c r="X55" i="8"/>
  <c r="W49" i="8"/>
  <c r="P46" i="8"/>
  <c r="T44" i="8"/>
  <c r="L59" i="8"/>
  <c r="I49" i="8"/>
  <c r="N48" i="8"/>
  <c r="V43" i="8"/>
  <c r="H47" i="8"/>
  <c r="U55" i="8"/>
  <c r="C45" i="8"/>
  <c r="E51" i="8"/>
  <c r="E50" i="11"/>
  <c r="AC32" i="8"/>
  <c r="M80" i="10"/>
  <c r="M76" i="10"/>
  <c r="M73" i="10"/>
  <c r="M75" i="10"/>
  <c r="M74" i="10"/>
  <c r="M77" i="10"/>
  <c r="M83" i="10"/>
  <c r="M93" i="10"/>
  <c r="M88" i="10"/>
  <c r="M82" i="10"/>
  <c r="M72" i="10"/>
  <c r="M84" i="10"/>
  <c r="M87" i="10"/>
  <c r="M94" i="10"/>
  <c r="M79" i="10"/>
  <c r="M89" i="10"/>
  <c r="M91" i="10"/>
  <c r="M90" i="10"/>
  <c r="M71" i="10"/>
  <c r="M86" i="10"/>
  <c r="M81" i="10"/>
  <c r="M92" i="10"/>
  <c r="M85" i="10"/>
  <c r="BF12" i="10"/>
  <c r="X88" i="10"/>
  <c r="X94" i="10"/>
  <c r="X85" i="10"/>
  <c r="X91" i="10"/>
  <c r="X76" i="10"/>
  <c r="X72" i="10"/>
  <c r="X83" i="10"/>
  <c r="X92" i="10"/>
  <c r="X74" i="10"/>
  <c r="X81" i="10"/>
  <c r="X75" i="10"/>
  <c r="X78" i="10"/>
  <c r="X82" i="10"/>
  <c r="X87" i="10"/>
  <c r="X77" i="10"/>
  <c r="X73" i="10"/>
  <c r="X89" i="10"/>
  <c r="X93" i="10"/>
  <c r="X90" i="10"/>
  <c r="X84" i="10"/>
  <c r="X71" i="10"/>
  <c r="X79" i="10"/>
  <c r="X80" i="10"/>
  <c r="C95" i="5"/>
  <c r="D50" i="11"/>
  <c r="AB32" i="8"/>
  <c r="E52" i="11"/>
  <c r="E53" i="11"/>
  <c r="H55" i="10"/>
  <c r="S56" i="10"/>
  <c r="H52" i="10"/>
  <c r="I53" i="10"/>
  <c r="C60" i="10"/>
  <c r="L60" i="10"/>
  <c r="O52" i="10"/>
  <c r="Q51" i="10"/>
  <c r="Q47" i="10"/>
  <c r="E55" i="10"/>
  <c r="P53" i="10"/>
  <c r="C50" i="10"/>
  <c r="I56" i="10"/>
  <c r="R59" i="10"/>
  <c r="W41" i="10"/>
  <c r="Y53" i="10"/>
  <c r="P43" i="10"/>
  <c r="J51" i="10"/>
  <c r="B51" i="10"/>
  <c r="W58" i="10"/>
  <c r="Y55" i="10"/>
  <c r="V42" i="10"/>
  <c r="D52" i="10"/>
  <c r="W47" i="10"/>
  <c r="U55" i="10"/>
  <c r="R41" i="10"/>
  <c r="Y46" i="10"/>
  <c r="R48" i="10"/>
  <c r="F56" i="10"/>
  <c r="W43" i="10"/>
  <c r="X39" i="10"/>
  <c r="P39" i="10"/>
  <c r="V48" i="10"/>
  <c r="G54" i="10"/>
  <c r="M40" i="10"/>
  <c r="J46" i="10"/>
  <c r="N59" i="10"/>
  <c r="H56" i="10"/>
  <c r="V53" i="10"/>
  <c r="Q50" i="10"/>
  <c r="Z53" i="10"/>
  <c r="R50" i="10"/>
  <c r="S54" i="10"/>
  <c r="S53" i="10"/>
  <c r="B45" i="10"/>
  <c r="I44" i="10"/>
  <c r="AA49" i="10"/>
  <c r="F44" i="10"/>
  <c r="O56" i="10"/>
  <c r="M60" i="10"/>
  <c r="Q39" i="10"/>
  <c r="M44" i="10"/>
  <c r="T53" i="10"/>
  <c r="H53" i="10"/>
  <c r="V50" i="10"/>
  <c r="D41" i="10"/>
  <c r="K55" i="10"/>
  <c r="AA50" i="10"/>
  <c r="B47" i="10"/>
  <c r="D47" i="10"/>
  <c r="F47" i="10"/>
  <c r="J47" i="10"/>
  <c r="L47" i="10"/>
  <c r="N47" i="10"/>
  <c r="P47" i="10"/>
  <c r="R47" i="10"/>
  <c r="T47" i="10"/>
  <c r="V47" i="10"/>
  <c r="X47" i="10"/>
  <c r="Z47" i="10"/>
  <c r="AB47" i="10"/>
  <c r="S57" i="10"/>
  <c r="N50" i="10"/>
  <c r="B56" i="10"/>
  <c r="I57" i="10"/>
  <c r="S51" i="10"/>
  <c r="W56" i="10"/>
  <c r="L46" i="10"/>
  <c r="L55" i="10"/>
  <c r="Z52" i="10"/>
  <c r="P60" i="10"/>
  <c r="W40" i="10"/>
  <c r="P59" i="10"/>
  <c r="Y56" i="10"/>
  <c r="O57" i="10"/>
  <c r="S40" i="10"/>
  <c r="T40" i="10"/>
  <c r="U46" i="10"/>
  <c r="G43" i="10"/>
  <c r="I59" i="10"/>
  <c r="I52" i="10"/>
  <c r="M42" i="10"/>
  <c r="Q49" i="10"/>
  <c r="AA46" i="10"/>
  <c r="AA41" i="10"/>
  <c r="B46" i="10"/>
  <c r="H49" i="10"/>
  <c r="O53" i="10"/>
  <c r="K45" i="10"/>
  <c r="F39" i="10"/>
  <c r="E45" i="10"/>
  <c r="E46" i="10"/>
  <c r="J49" i="10"/>
  <c r="I55" i="10"/>
  <c r="G45" i="10"/>
  <c r="B39" i="10"/>
  <c r="H58" i="10"/>
  <c r="F60" i="10"/>
  <c r="B54" i="10"/>
  <c r="AA42" i="10"/>
  <c r="R60" i="10"/>
  <c r="G46" i="10"/>
  <c r="N39" i="10"/>
  <c r="O59" i="10"/>
  <c r="U51" i="10"/>
  <c r="D42" i="10"/>
  <c r="V39" i="10"/>
  <c r="P58" i="10"/>
  <c r="X46" i="10"/>
  <c r="U40" i="10"/>
  <c r="M49" i="10"/>
  <c r="L40" i="10"/>
  <c r="Y44" i="10"/>
  <c r="L59" i="10"/>
  <c r="Q45" i="10"/>
  <c r="L51" i="10"/>
  <c r="C46" i="10"/>
  <c r="J56" i="10"/>
  <c r="Z43" i="10"/>
  <c r="T48" i="10"/>
  <c r="W54" i="10"/>
  <c r="U45" i="10"/>
  <c r="S59" i="10"/>
  <c r="E54" i="10"/>
  <c r="T54" i="10"/>
  <c r="S44" i="10"/>
  <c r="Z58" i="10"/>
  <c r="Z50" i="10"/>
  <c r="K47" i="10"/>
  <c r="N52" i="10"/>
  <c r="L54" i="10"/>
  <c r="X52" i="10"/>
  <c r="B50" i="10"/>
  <c r="Z57" i="10"/>
  <c r="Z51" i="10"/>
  <c r="Y59" i="10"/>
  <c r="E39" i="10"/>
  <c r="O44" i="10"/>
  <c r="P41" i="10"/>
  <c r="F50" i="10"/>
  <c r="C42" i="10"/>
  <c r="O51" i="10"/>
  <c r="N53" i="10"/>
  <c r="R46" i="10"/>
  <c r="V44" i="10"/>
  <c r="T59" i="10"/>
  <c r="H39" i="10"/>
  <c r="L44" i="10"/>
  <c r="M55" i="10"/>
  <c r="G44" i="10"/>
  <c r="N54" i="10"/>
  <c r="B49" i="10"/>
  <c r="G41" i="10"/>
  <c r="L45" i="10"/>
  <c r="B58" i="10"/>
  <c r="K56" i="10"/>
  <c r="G60" i="10"/>
  <c r="S49" i="10"/>
  <c r="I39" i="10"/>
  <c r="W52" i="10"/>
  <c r="G55" i="10"/>
  <c r="L39" i="10"/>
  <c r="T45" i="10"/>
  <c r="C45" i="10"/>
  <c r="I45" i="10"/>
  <c r="M45" i="10"/>
  <c r="O45" i="10"/>
  <c r="S45" i="10"/>
  <c r="W45" i="10"/>
  <c r="Y45" i="10"/>
  <c r="AA45" i="10"/>
  <c r="AC45" i="10"/>
  <c r="C47" i="10"/>
  <c r="O43" i="10"/>
  <c r="T57" i="10"/>
  <c r="P49" i="10"/>
  <c r="O41" i="10"/>
  <c r="D46" i="10"/>
  <c r="M59" i="10"/>
  <c r="F42" i="10"/>
  <c r="Q44" i="10"/>
  <c r="S50" i="10"/>
  <c r="G58" i="10"/>
  <c r="F46" i="10"/>
  <c r="Z55" i="10"/>
  <c r="F52" i="10"/>
  <c r="L53" i="10"/>
  <c r="M53" i="10"/>
  <c r="L57" i="10"/>
  <c r="X45" i="10"/>
  <c r="D54" i="10"/>
  <c r="M41" i="10"/>
  <c r="I60" i="10"/>
  <c r="E41" i="10"/>
  <c r="X40" i="10"/>
  <c r="G47" i="10"/>
  <c r="Y40" i="10"/>
  <c r="N49" i="10"/>
  <c r="T51" i="10"/>
  <c r="C51" i="10"/>
  <c r="D57" i="10"/>
  <c r="D53" i="10"/>
  <c r="V56" i="10"/>
  <c r="P44" i="10"/>
  <c r="E47" i="10"/>
  <c r="N57" i="10"/>
  <c r="B42" i="10"/>
  <c r="O46" i="10"/>
  <c r="Y54" i="10"/>
  <c r="T42" i="10"/>
  <c r="I42" i="10"/>
  <c r="U53" i="10"/>
  <c r="M54" i="10"/>
  <c r="C56" i="10"/>
  <c r="Z40" i="10"/>
  <c r="B44" i="10"/>
  <c r="E59" i="10"/>
  <c r="O60" i="10"/>
  <c r="O55" i="10"/>
  <c r="H40" i="10"/>
  <c r="Y43" i="10"/>
  <c r="H45" i="10"/>
  <c r="W39" i="10"/>
  <c r="G39" i="10"/>
  <c r="O58" i="10"/>
  <c r="K60" i="10"/>
  <c r="Q57" i="10"/>
  <c r="P46" i="10"/>
  <c r="Q43" i="10"/>
  <c r="E57" i="10"/>
  <c r="G40" i="10"/>
  <c r="L56" i="10"/>
  <c r="S48" i="10"/>
  <c r="P55" i="10"/>
  <c r="Z49" i="10"/>
  <c r="Z45" i="10"/>
  <c r="AA54" i="10"/>
  <c r="I48" i="10"/>
  <c r="R39" i="10"/>
  <c r="M58" i="10"/>
  <c r="U41" i="10"/>
  <c r="C59" i="10"/>
  <c r="L43" i="10"/>
  <c r="E60" i="10"/>
  <c r="K49" i="10"/>
  <c r="S39" i="10"/>
  <c r="C40" i="10"/>
  <c r="F57" i="10"/>
  <c r="AA51" i="10"/>
  <c r="G53" i="10"/>
  <c r="G52" i="10"/>
  <c r="J58" i="10"/>
  <c r="S41" i="10"/>
  <c r="W53" i="10"/>
  <c r="V59" i="10"/>
  <c r="J44" i="10"/>
  <c r="AA48" i="10"/>
  <c r="P50" i="10"/>
  <c r="S46" i="10"/>
  <c r="K58" i="10"/>
  <c r="T56" i="10"/>
  <c r="N48" i="10"/>
  <c r="R54" i="10"/>
  <c r="C52" i="10"/>
  <c r="V40" i="10"/>
  <c r="W49" i="10"/>
  <c r="I40" i="10"/>
  <c r="K42" i="10"/>
  <c r="M43" i="10"/>
  <c r="E50" i="10"/>
  <c r="N44" i="10"/>
  <c r="I54" i="10"/>
  <c r="M39" i="10"/>
  <c r="D49" i="10"/>
  <c r="S52" i="10"/>
  <c r="F59" i="10"/>
  <c r="R57" i="10"/>
  <c r="J42" i="10"/>
  <c r="AA60" i="10"/>
  <c r="K50" i="10"/>
  <c r="J43" i="10"/>
  <c r="L52" i="10"/>
  <c r="C57" i="10"/>
  <c r="D44" i="10"/>
  <c r="N51" i="10"/>
  <c r="E42" i="10"/>
  <c r="N43" i="10"/>
  <c r="M57" i="10"/>
  <c r="U42" i="10"/>
  <c r="O54" i="10"/>
  <c r="M51" i="10"/>
  <c r="V43" i="10"/>
  <c r="O47" i="10"/>
  <c r="T39" i="10"/>
  <c r="J41" i="10"/>
  <c r="H51" i="10"/>
  <c r="U56" i="10"/>
  <c r="J45" i="10"/>
  <c r="Y48" i="10"/>
  <c r="AA59" i="10"/>
  <c r="T60" i="10"/>
  <c r="Q52" i="10"/>
  <c r="M56" i="10"/>
  <c r="L58" i="10"/>
  <c r="C58" i="10"/>
  <c r="K43" i="10"/>
  <c r="D55" i="10"/>
  <c r="N58" i="10"/>
  <c r="R44" i="10"/>
  <c r="C53" i="10"/>
  <c r="Q59" i="10"/>
  <c r="W50" i="10"/>
  <c r="J53" i="10"/>
  <c r="W59" i="10"/>
  <c r="L48" i="10"/>
  <c r="B59" i="10"/>
  <c r="F40" i="10"/>
  <c r="J59" i="10"/>
  <c r="N56" i="10"/>
  <c r="P42" i="10"/>
  <c r="F43" i="10"/>
  <c r="AA39" i="10"/>
  <c r="Q41" i="10"/>
  <c r="I51" i="10"/>
  <c r="U44" i="10"/>
  <c r="Q46" i="10"/>
  <c r="D56" i="10"/>
  <c r="AA56" i="10"/>
  <c r="K57" i="10"/>
  <c r="H54" i="10"/>
  <c r="O40" i="10"/>
  <c r="T52" i="10"/>
  <c r="Y60" i="10"/>
  <c r="T43" i="10"/>
  <c r="H57" i="10"/>
  <c r="R51" i="10"/>
  <c r="Z56" i="10"/>
  <c r="I50" i="10"/>
  <c r="P52" i="10"/>
  <c r="H43" i="10"/>
  <c r="M47" i="10"/>
  <c r="O49" i="10"/>
  <c r="I47" i="10"/>
  <c r="X41" i="10"/>
  <c r="X53" i="10"/>
  <c r="F54" i="10"/>
  <c r="R49" i="10"/>
  <c r="T58" i="10"/>
  <c r="H44" i="10"/>
  <c r="T44" i="10"/>
  <c r="K54" i="10"/>
  <c r="S42" i="10"/>
  <c r="Y51" i="10"/>
  <c r="D39" i="10"/>
  <c r="P56" i="10"/>
  <c r="E56" i="10"/>
  <c r="N60" i="10"/>
  <c r="K46" i="10"/>
  <c r="G56" i="10"/>
  <c r="X56" i="10"/>
  <c r="Q40" i="10"/>
  <c r="G57" i="10"/>
  <c r="J39" i="10"/>
  <c r="E49" i="10"/>
  <c r="L41" i="10"/>
  <c r="C39" i="10"/>
  <c r="H59" i="10"/>
  <c r="S43" i="10"/>
  <c r="I49" i="10"/>
  <c r="Z44" i="10"/>
  <c r="N55" i="10"/>
  <c r="D40" i="10"/>
  <c r="N40" i="10"/>
  <c r="X57" i="10"/>
  <c r="P48" i="10"/>
  <c r="V58" i="10"/>
  <c r="V57" i="10"/>
  <c r="Q53" i="10"/>
  <c r="E53" i="10"/>
  <c r="X50" i="10"/>
  <c r="U57" i="10"/>
  <c r="AA53" i="10"/>
  <c r="R43" i="10"/>
  <c r="C44" i="10"/>
  <c r="Y58" i="10"/>
  <c r="X48" i="10"/>
  <c r="R40" i="10"/>
  <c r="G59" i="10"/>
  <c r="G50" i="10"/>
  <c r="H50" i="10"/>
  <c r="Q48" i="10"/>
  <c r="K52" i="10"/>
  <c r="X42" i="10"/>
  <c r="X44" i="10"/>
  <c r="AA55" i="10"/>
  <c r="G51" i="10"/>
  <c r="Q54" i="10"/>
  <c r="K53" i="10"/>
  <c r="E44" i="10"/>
  <c r="B48" i="10"/>
  <c r="F45" i="10"/>
  <c r="J55" i="10"/>
  <c r="F51" i="10"/>
  <c r="U60" i="10"/>
  <c r="Y52" i="10"/>
  <c r="Q56" i="10"/>
  <c r="X58" i="10"/>
  <c r="R45" i="10"/>
  <c r="E43" i="10"/>
  <c r="C43" i="10"/>
  <c r="G42" i="10"/>
  <c r="X60" i="10"/>
  <c r="D43" i="10"/>
  <c r="E51" i="10"/>
  <c r="Z54" i="10"/>
  <c r="J54" i="10"/>
  <c r="Q42" i="10"/>
  <c r="Z39" i="10"/>
  <c r="Y39" i="10"/>
  <c r="F49" i="10"/>
  <c r="F58" i="10"/>
  <c r="N45" i="10"/>
  <c r="Y50" i="10"/>
  <c r="F48" i="10"/>
  <c r="AA47" i="10"/>
  <c r="O50" i="10"/>
  <c r="D48" i="10"/>
  <c r="R42" i="10"/>
  <c r="C55" i="10"/>
  <c r="K39" i="10"/>
  <c r="J52" i="10"/>
  <c r="K40" i="10"/>
  <c r="F55" i="10"/>
  <c r="O39" i="10"/>
  <c r="N42" i="10"/>
  <c r="E48" i="10"/>
  <c r="J40" i="10"/>
  <c r="F41" i="10"/>
  <c r="J60" i="10"/>
  <c r="P45" i="10"/>
  <c r="S47" i="10"/>
  <c r="V49" i="10"/>
  <c r="I43" i="10"/>
  <c r="W51" i="10"/>
  <c r="T46" i="10"/>
  <c r="V51" i="10"/>
  <c r="R52" i="10"/>
  <c r="Q60" i="10"/>
  <c r="E52" i="10"/>
  <c r="C48" i="10"/>
  <c r="Y47" i="10"/>
  <c r="U43" i="10"/>
  <c r="D60" i="10"/>
  <c r="P54" i="10"/>
  <c r="L50" i="10"/>
  <c r="W48" i="10"/>
  <c r="I46" i="10"/>
  <c r="N46" i="10"/>
  <c r="R58" i="10"/>
  <c r="U47" i="10"/>
  <c r="I41" i="10"/>
  <c r="E40" i="10"/>
  <c r="B55" i="10"/>
  <c r="R56" i="10"/>
  <c r="H48" i="10"/>
  <c r="R55" i="10"/>
  <c r="G48" i="10"/>
  <c r="V45" i="10"/>
  <c r="Y41" i="10"/>
  <c r="B60" i="10"/>
  <c r="AA52" i="10"/>
  <c r="T55" i="10"/>
  <c r="K44" i="10"/>
  <c r="AA57" i="10"/>
  <c r="Y57" i="10"/>
  <c r="Z60" i="10"/>
  <c r="I58" i="10"/>
  <c r="F53" i="10"/>
  <c r="Y42" i="10"/>
  <c r="B57" i="10"/>
  <c r="H60" i="10"/>
  <c r="O48" i="10"/>
  <c r="Z42" i="10"/>
  <c r="L49" i="10"/>
  <c r="B40" i="10"/>
  <c r="P40" i="10"/>
  <c r="AB40" i="10"/>
  <c r="T50" i="10"/>
  <c r="K51" i="10"/>
  <c r="S60" i="10"/>
  <c r="Y49" i="10"/>
  <c r="AA40" i="10"/>
  <c r="D45" i="10"/>
  <c r="H42" i="10"/>
  <c r="J50" i="10"/>
  <c r="V52" i="10"/>
  <c r="U50" i="10"/>
  <c r="P57" i="10"/>
  <c r="D58" i="10"/>
  <c r="G49" i="10"/>
  <c r="V60" i="10"/>
  <c r="Q55" i="10"/>
  <c r="O42" i="10"/>
  <c r="U39" i="10"/>
  <c r="B53" i="10"/>
  <c r="P51" i="10"/>
  <c r="X59" i="10"/>
  <c r="W55" i="10"/>
  <c r="Z41" i="10"/>
  <c r="V46" i="10"/>
  <c r="V55" i="10"/>
  <c r="M48" i="10"/>
  <c r="Z48" i="10"/>
  <c r="B41" i="10"/>
  <c r="D50" i="10"/>
  <c r="X51" i="10"/>
  <c r="X43" i="10"/>
  <c r="C54" i="10"/>
  <c r="S55" i="10"/>
  <c r="R53" i="10"/>
  <c r="X49" i="10"/>
  <c r="M52" i="10"/>
  <c r="Z46" i="10"/>
  <c r="Z59" i="10"/>
  <c r="C49" i="10"/>
  <c r="AA44" i="10"/>
  <c r="D51" i="10"/>
  <c r="E58" i="10"/>
  <c r="H41" i="10"/>
  <c r="C41" i="10"/>
  <c r="K48" i="10"/>
  <c r="B43" i="10"/>
  <c r="V41" i="10"/>
  <c r="S58" i="10"/>
  <c r="X55" i="10"/>
  <c r="W60" i="10"/>
  <c r="U58" i="10"/>
  <c r="U59" i="10"/>
  <c r="U52" i="10"/>
  <c r="T41" i="10"/>
  <c r="H46" i="10"/>
  <c r="J57" i="10"/>
  <c r="K41" i="10"/>
  <c r="V54" i="10"/>
  <c r="AA43" i="10"/>
  <c r="W42" i="10"/>
  <c r="D59" i="10"/>
  <c r="K59" i="10"/>
  <c r="T49" i="10"/>
  <c r="M50" i="10"/>
  <c r="Q58" i="10"/>
  <c r="U54" i="10"/>
  <c r="U48" i="10"/>
  <c r="W44" i="10"/>
  <c r="AA58" i="10"/>
  <c r="N41" i="10"/>
  <c r="K43" i="9"/>
  <c r="R44" i="9"/>
  <c r="AA47" i="9"/>
  <c r="P41" i="9"/>
  <c r="D59" i="9"/>
  <c r="Y41" i="9"/>
  <c r="D42" i="9"/>
  <c r="Z49" i="9"/>
  <c r="X45" i="9"/>
  <c r="F42" i="9"/>
  <c r="T40" i="9"/>
  <c r="E39" i="9"/>
  <c r="J45" i="9"/>
  <c r="M54" i="9"/>
  <c r="AA54" i="9"/>
  <c r="D57" i="9"/>
  <c r="F51" i="9"/>
  <c r="AA52" i="9"/>
  <c r="V48" i="9"/>
  <c r="I46" i="9"/>
  <c r="X58" i="9"/>
  <c r="Y57" i="9"/>
  <c r="T58" i="9"/>
  <c r="L44" i="9"/>
  <c r="X47" i="9"/>
  <c r="M42" i="9"/>
  <c r="R55" i="9"/>
  <c r="G51" i="9"/>
  <c r="C51" i="9"/>
  <c r="I52" i="9"/>
  <c r="F54" i="9"/>
  <c r="C52" i="9"/>
  <c r="J51" i="9"/>
  <c r="G59" i="9"/>
  <c r="R58" i="9"/>
  <c r="Z48" i="9"/>
  <c r="H48" i="9"/>
  <c r="S43" i="9"/>
  <c r="H51" i="9"/>
  <c r="E46" i="9"/>
  <c r="D55" i="9"/>
  <c r="V53" i="9"/>
  <c r="N53" i="9"/>
  <c r="P51" i="9"/>
  <c r="V58" i="9"/>
  <c r="W57" i="9"/>
  <c r="Z43" i="9"/>
  <c r="U50" i="9"/>
  <c r="M39" i="9"/>
  <c r="R40" i="9"/>
  <c r="M44" i="9"/>
  <c r="L54" i="9"/>
  <c r="G48" i="9"/>
  <c r="B48" i="9"/>
  <c r="B58" i="9"/>
  <c r="I50" i="9"/>
  <c r="I41" i="9"/>
  <c r="J47" i="9"/>
  <c r="AA45" i="9"/>
  <c r="F40" i="9"/>
  <c r="J39" i="9"/>
  <c r="V47" i="9"/>
  <c r="G40" i="9"/>
  <c r="U57" i="9"/>
  <c r="X59" i="9"/>
  <c r="C42" i="9"/>
  <c r="K39" i="9"/>
  <c r="G39" i="9"/>
  <c r="E41" i="9"/>
  <c r="G57" i="9"/>
  <c r="L47" i="9"/>
  <c r="J40" i="9"/>
  <c r="D49" i="9"/>
  <c r="G52" i="9"/>
  <c r="E55" i="9"/>
  <c r="U46" i="9"/>
  <c r="H52" i="9"/>
  <c r="U53" i="9"/>
  <c r="X44" i="9"/>
  <c r="K58" i="9"/>
  <c r="K48" i="9"/>
  <c r="AA40" i="9"/>
  <c r="H40" i="9"/>
  <c r="P50" i="9"/>
  <c r="T59" i="9"/>
  <c r="N50" i="9"/>
  <c r="K52" i="9"/>
  <c r="Q58" i="9"/>
  <c r="Z42" i="9"/>
  <c r="Q47" i="9"/>
  <c r="H44" i="9"/>
  <c r="T42" i="9"/>
  <c r="U44" i="9"/>
  <c r="B50" i="9"/>
  <c r="AA55" i="9"/>
  <c r="F53" i="9"/>
  <c r="L45" i="9"/>
  <c r="C39" i="9"/>
  <c r="Y48" i="9"/>
  <c r="U56" i="9"/>
  <c r="AA46" i="9"/>
  <c r="N54" i="9"/>
  <c r="G44" i="9"/>
  <c r="X55" i="9"/>
  <c r="Y46" i="9"/>
  <c r="D43" i="9"/>
  <c r="J50" i="9"/>
  <c r="U42" i="9"/>
  <c r="M51" i="9"/>
  <c r="M50" i="9"/>
  <c r="K42" i="9"/>
  <c r="P53" i="9"/>
  <c r="B53" i="9"/>
  <c r="E58" i="9"/>
  <c r="N56" i="9"/>
  <c r="F43" i="9"/>
  <c r="Z58" i="9"/>
  <c r="E59" i="9"/>
  <c r="S56" i="9"/>
  <c r="T44" i="9"/>
  <c r="F50" i="9"/>
  <c r="F56" i="9"/>
  <c r="G50" i="9"/>
  <c r="L51" i="9"/>
  <c r="J58" i="9"/>
  <c r="L56" i="9"/>
  <c r="C46" i="9"/>
  <c r="W51" i="9"/>
  <c r="D41" i="9"/>
  <c r="M52" i="9"/>
  <c r="J52" i="9"/>
  <c r="X57" i="9"/>
  <c r="S50" i="9"/>
  <c r="Q51" i="9"/>
  <c r="T46" i="9"/>
  <c r="S54" i="9"/>
  <c r="U52" i="9"/>
  <c r="T55" i="9"/>
  <c r="E40" i="9"/>
  <c r="Q46" i="9"/>
  <c r="Y53" i="9"/>
  <c r="J43" i="9"/>
  <c r="B45" i="9"/>
  <c r="O58" i="9"/>
  <c r="I57" i="9"/>
  <c r="W39" i="9"/>
  <c r="Y50" i="9"/>
  <c r="G53" i="9"/>
  <c r="O44" i="9"/>
  <c r="K59" i="9"/>
  <c r="C54" i="9"/>
  <c r="P47" i="9"/>
  <c r="V45" i="9"/>
  <c r="I40" i="9"/>
  <c r="I55" i="9"/>
  <c r="H54" i="9"/>
  <c r="W42" i="9"/>
  <c r="W55" i="9"/>
  <c r="Q53" i="9"/>
  <c r="T51" i="9"/>
  <c r="B55" i="9"/>
  <c r="V41" i="9"/>
  <c r="L57" i="9"/>
  <c r="X56" i="9"/>
  <c r="AA51" i="9"/>
  <c r="N47" i="9"/>
  <c r="N40" i="9"/>
  <c r="Y55" i="9"/>
  <c r="O59" i="9"/>
  <c r="T56" i="9"/>
  <c r="H55" i="9"/>
  <c r="Y51" i="9"/>
  <c r="C48" i="9"/>
  <c r="B41" i="9"/>
  <c r="V50" i="9"/>
  <c r="H39" i="9"/>
  <c r="O43" i="9"/>
  <c r="N46" i="9"/>
  <c r="Y49" i="9"/>
  <c r="D52" i="9"/>
  <c r="W43" i="9"/>
  <c r="AA53" i="9"/>
  <c r="O47" i="9"/>
  <c r="I48" i="9"/>
  <c r="O54" i="9"/>
  <c r="L42" i="9"/>
  <c r="Z45" i="9"/>
  <c r="W56" i="9"/>
  <c r="T43" i="9"/>
  <c r="G45" i="9"/>
  <c r="S46" i="9"/>
  <c r="M59" i="9"/>
  <c r="W41" i="9"/>
  <c r="I47" i="9"/>
  <c r="M53" i="9"/>
  <c r="AA41" i="9"/>
  <c r="P55" i="9"/>
  <c r="E56" i="9"/>
  <c r="K46" i="9"/>
  <c r="J55" i="9"/>
  <c r="D56" i="9"/>
  <c r="AA48" i="9"/>
  <c r="S45" i="9"/>
  <c r="L40" i="9"/>
  <c r="P48" i="9"/>
  <c r="I56" i="9"/>
  <c r="Z40" i="9"/>
  <c r="U55" i="9"/>
  <c r="J54" i="9"/>
  <c r="AA57" i="9"/>
  <c r="E49" i="9"/>
  <c r="E52" i="9"/>
  <c r="S55" i="9"/>
  <c r="O45" i="9"/>
  <c r="B44" i="9"/>
  <c r="H46" i="9"/>
  <c r="F48" i="9"/>
  <c r="N55" i="9"/>
  <c r="J49" i="9"/>
  <c r="I45" i="9"/>
  <c r="C59" i="9"/>
  <c r="D40" i="9"/>
  <c r="AA43" i="9"/>
  <c r="K57" i="9"/>
  <c r="G49" i="9"/>
  <c r="S49" i="9"/>
  <c r="AA39" i="9"/>
  <c r="Q44" i="9"/>
  <c r="W58" i="9"/>
  <c r="Z54" i="9"/>
  <c r="W46" i="9"/>
  <c r="N43" i="9"/>
  <c r="W45" i="9"/>
  <c r="Q52" i="9"/>
  <c r="Y47" i="9"/>
  <c r="K45" i="9"/>
  <c r="V54" i="9"/>
  <c r="J57" i="9"/>
  <c r="K50" i="9"/>
  <c r="O48" i="9"/>
  <c r="AA58" i="9"/>
  <c r="M49" i="9"/>
  <c r="G47" i="9"/>
  <c r="F55" i="9"/>
  <c r="V49" i="9"/>
  <c r="B56" i="9"/>
  <c r="K40" i="9"/>
  <c r="V55" i="9"/>
  <c r="C56" i="9"/>
  <c r="K54" i="9"/>
  <c r="O50" i="9"/>
  <c r="N51" i="9"/>
  <c r="V42" i="9"/>
  <c r="T39" i="9"/>
  <c r="Y52" i="9"/>
  <c r="W53" i="9"/>
  <c r="M48" i="9"/>
  <c r="B49" i="9"/>
  <c r="R43" i="9"/>
  <c r="O57" i="9"/>
  <c r="G42" i="9"/>
  <c r="P54" i="9"/>
  <c r="G41" i="9"/>
  <c r="Q59" i="9"/>
  <c r="S57" i="9"/>
  <c r="X42" i="9"/>
  <c r="H57" i="9"/>
  <c r="E45" i="9"/>
  <c r="L46" i="9"/>
  <c r="S47" i="9"/>
  <c r="L59" i="9"/>
  <c r="W50" i="9"/>
  <c r="N42" i="9"/>
  <c r="O56" i="9"/>
  <c r="E47" i="9"/>
  <c r="Q42" i="9"/>
  <c r="S42" i="9"/>
  <c r="D51" i="9"/>
  <c r="W40" i="9"/>
  <c r="R57" i="9"/>
  <c r="Z46" i="9"/>
  <c r="K56" i="9"/>
  <c r="O46" i="9"/>
  <c r="W47" i="9"/>
  <c r="C53" i="9"/>
  <c r="L41" i="9"/>
  <c r="N41" i="9"/>
  <c r="K53" i="9"/>
  <c r="C55" i="9"/>
  <c r="B46" i="9"/>
  <c r="S51" i="9"/>
  <c r="E57" i="9"/>
  <c r="O42" i="9"/>
  <c r="G55" i="9"/>
  <c r="N58" i="9"/>
  <c r="D46" i="9"/>
  <c r="J41" i="9"/>
  <c r="L53" i="9"/>
  <c r="X53" i="9"/>
  <c r="S48" i="9"/>
  <c r="Q39" i="9"/>
  <c r="E48" i="9"/>
  <c r="Y43" i="9"/>
  <c r="Z55" i="9"/>
  <c r="AA50" i="9"/>
  <c r="B52" i="9"/>
  <c r="Z59" i="9"/>
  <c r="AA59" i="9"/>
  <c r="Z51" i="9"/>
  <c r="B43" i="9"/>
  <c r="W48" i="9"/>
  <c r="S58" i="9"/>
  <c r="C50" i="9"/>
  <c r="F39" i="9"/>
  <c r="V51" i="9"/>
  <c r="R39" i="9"/>
  <c r="S52" i="9"/>
  <c r="T57" i="9"/>
  <c r="I53" i="9"/>
  <c r="B59" i="9"/>
  <c r="C49" i="9"/>
  <c r="N48" i="9"/>
  <c r="T52" i="9"/>
  <c r="G46" i="9"/>
  <c r="G54" i="9"/>
  <c r="P39" i="9"/>
  <c r="K51" i="9"/>
  <c r="C43" i="9"/>
  <c r="F59" i="9"/>
  <c r="R56" i="9"/>
  <c r="U58" i="9"/>
  <c r="H50" i="9"/>
  <c r="V52" i="9"/>
  <c r="P59" i="9"/>
  <c r="P42" i="9"/>
  <c r="T53" i="9"/>
  <c r="X43" i="9"/>
  <c r="G43" i="9"/>
  <c r="Y39" i="9"/>
  <c r="H41" i="9"/>
  <c r="R49" i="9"/>
  <c r="S40" i="9"/>
  <c r="I49" i="9"/>
  <c r="O55" i="9"/>
  <c r="B51" i="9"/>
  <c r="W44" i="9"/>
  <c r="L58" i="9"/>
  <c r="Z44" i="9"/>
  <c r="U39" i="9"/>
  <c r="P52" i="9"/>
  <c r="R48" i="9"/>
  <c r="R59" i="9"/>
  <c r="S39" i="9"/>
  <c r="O51" i="9"/>
  <c r="J59" i="9"/>
  <c r="R54" i="9"/>
  <c r="T54" i="9"/>
  <c r="F52" i="9"/>
  <c r="Q56" i="9"/>
  <c r="Q48" i="9"/>
  <c r="Q57" i="9"/>
  <c r="Y40" i="9"/>
  <c r="F41" i="9"/>
  <c r="T48" i="9"/>
  <c r="Z41" i="9"/>
  <c r="I51" i="9"/>
  <c r="V44" i="9"/>
  <c r="M56" i="9"/>
  <c r="B54" i="9"/>
  <c r="C41" i="9"/>
  <c r="O39" i="9"/>
  <c r="H43" i="9"/>
  <c r="U51" i="9"/>
  <c r="AA42" i="9"/>
  <c r="Z53" i="9"/>
  <c r="T41" i="9"/>
  <c r="D58" i="9"/>
  <c r="O40" i="9"/>
  <c r="B40" i="9"/>
  <c r="J56" i="9"/>
  <c r="Q43" i="9"/>
  <c r="H56" i="9"/>
  <c r="Y54" i="9"/>
  <c r="K49" i="9"/>
  <c r="F57" i="9"/>
  <c r="P57" i="9"/>
  <c r="D47" i="9"/>
  <c r="U40" i="9"/>
  <c r="AA56" i="9"/>
  <c r="C45" i="9"/>
  <c r="X40" i="9"/>
  <c r="N57" i="9"/>
  <c r="T49" i="9"/>
  <c r="H59" i="9"/>
  <c r="B39" i="9"/>
  <c r="R45" i="9"/>
  <c r="I44" i="9"/>
  <c r="J42" i="9"/>
  <c r="X39" i="9"/>
  <c r="U49" i="9"/>
  <c r="G56" i="9"/>
  <c r="P44" i="9"/>
  <c r="X51" i="9"/>
  <c r="Z39" i="9"/>
  <c r="U47" i="9"/>
  <c r="V46" i="9"/>
  <c r="E54" i="9"/>
  <c r="I43" i="9"/>
  <c r="U43" i="9"/>
  <c r="B57" i="9"/>
  <c r="U59" i="9"/>
  <c r="V40" i="9"/>
  <c r="Y45" i="9"/>
  <c r="U54" i="9"/>
  <c r="M43" i="9"/>
  <c r="K47" i="9"/>
  <c r="M58" i="9"/>
  <c r="S53" i="9"/>
  <c r="Y42" i="9"/>
  <c r="R41" i="9"/>
  <c r="D39" i="9"/>
  <c r="W59" i="9"/>
  <c r="M55" i="9"/>
  <c r="Y44" i="9"/>
  <c r="L50" i="9"/>
  <c r="L49" i="9"/>
  <c r="X50" i="9"/>
  <c r="O53" i="9"/>
  <c r="E43" i="9"/>
  <c r="Q54" i="9"/>
  <c r="L43" i="9"/>
  <c r="Q45" i="9"/>
  <c r="G58" i="9"/>
  <c r="O52" i="9"/>
  <c r="R42" i="9"/>
  <c r="I39" i="9"/>
  <c r="J44" i="9"/>
  <c r="X46" i="9"/>
  <c r="K44" i="9"/>
  <c r="W52" i="9"/>
  <c r="X41" i="9"/>
  <c r="P43" i="9"/>
  <c r="R51" i="9"/>
  <c r="P58" i="9"/>
  <c r="I59" i="9"/>
  <c r="E53" i="9"/>
  <c r="AA49" i="9"/>
  <c r="S59" i="9"/>
  <c r="D50" i="9"/>
  <c r="F58" i="9"/>
  <c r="N52" i="9"/>
  <c r="T50" i="9"/>
  <c r="P56" i="9"/>
  <c r="E42" i="9"/>
  <c r="P45" i="9"/>
  <c r="N49" i="9"/>
  <c r="C40" i="9"/>
  <c r="R46" i="9"/>
  <c r="N45" i="9"/>
  <c r="H45" i="9"/>
  <c r="C58" i="9"/>
  <c r="M57" i="9"/>
  <c r="Z56" i="9"/>
  <c r="D53" i="9"/>
  <c r="V57" i="9"/>
  <c r="Q49" i="9"/>
  <c r="Y58" i="9"/>
  <c r="Z57" i="9"/>
  <c r="R50" i="9"/>
  <c r="D45" i="9"/>
  <c r="P40" i="9"/>
  <c r="L48" i="9"/>
  <c r="Q40" i="9"/>
  <c r="V43" i="9"/>
  <c r="B47" i="9"/>
  <c r="Y56" i="9"/>
  <c r="J48" i="9"/>
  <c r="F46" i="9"/>
  <c r="V39" i="9"/>
  <c r="B42" i="9"/>
  <c r="H42" i="9"/>
  <c r="AB42" i="9"/>
  <c r="Q41" i="9"/>
  <c r="Z47" i="9"/>
  <c r="U48" i="9"/>
  <c r="Q50" i="9"/>
  <c r="D54" i="9"/>
  <c r="H49" i="9"/>
  <c r="C44" i="9"/>
  <c r="I54" i="9"/>
  <c r="C57" i="9"/>
  <c r="R53" i="9"/>
  <c r="O41" i="9"/>
  <c r="M45" i="9"/>
  <c r="R47" i="9"/>
  <c r="O49" i="9"/>
  <c r="E51" i="9"/>
  <c r="K55" i="9"/>
  <c r="S44" i="9"/>
  <c r="W54" i="9"/>
  <c r="E44" i="9"/>
  <c r="L55" i="9"/>
  <c r="X54" i="9"/>
  <c r="Z52" i="9"/>
  <c r="T45" i="9"/>
  <c r="M46" i="9"/>
  <c r="S41" i="9"/>
  <c r="H58" i="9"/>
  <c r="X49" i="9"/>
  <c r="I58" i="9"/>
  <c r="T47" i="9"/>
  <c r="P46" i="9"/>
  <c r="F49" i="9"/>
  <c r="M41" i="9"/>
  <c r="I42" i="9"/>
  <c r="Y59" i="9"/>
  <c r="M40" i="9"/>
  <c r="F45" i="9"/>
  <c r="C47" i="9"/>
  <c r="U45" i="9"/>
  <c r="K41" i="9"/>
  <c r="V59" i="9"/>
  <c r="H47" i="9"/>
  <c r="X52" i="9"/>
  <c r="F44" i="9"/>
  <c r="M47" i="9"/>
  <c r="L39" i="9"/>
  <c r="J46" i="9"/>
  <c r="Q55" i="9"/>
  <c r="E50" i="9"/>
  <c r="Z50" i="9"/>
  <c r="P49" i="9"/>
  <c r="F47" i="9"/>
  <c r="D44" i="9"/>
  <c r="X48" i="9"/>
  <c r="R52" i="9"/>
  <c r="V56" i="9"/>
  <c r="D48" i="9"/>
  <c r="U41" i="9"/>
  <c r="W49" i="9"/>
  <c r="L52" i="9"/>
  <c r="AA44" i="9"/>
  <c r="J53" i="9"/>
  <c r="N39" i="9"/>
  <c r="H53" i="9"/>
  <c r="N59" i="9"/>
  <c r="N44" i="9"/>
  <c r="R95" i="10"/>
  <c r="J95" i="5"/>
  <c r="H94" i="10"/>
  <c r="H76" i="10"/>
  <c r="H92" i="10"/>
  <c r="H87" i="10"/>
  <c r="H83" i="10"/>
  <c r="H82" i="10"/>
  <c r="H90" i="10"/>
  <c r="H84" i="10"/>
  <c r="H91" i="10"/>
  <c r="H74" i="10"/>
  <c r="H93" i="10"/>
  <c r="H80" i="10"/>
  <c r="H77" i="10"/>
  <c r="H73" i="10"/>
  <c r="H81" i="10"/>
  <c r="H78" i="10"/>
  <c r="H88" i="10"/>
  <c r="H85" i="10"/>
  <c r="H86" i="10"/>
  <c r="H71" i="10"/>
  <c r="H72" i="10"/>
  <c r="H75" i="10"/>
  <c r="H79" i="10"/>
  <c r="H89" i="10"/>
  <c r="H95" i="10"/>
  <c r="K95" i="5"/>
  <c r="AC87" i="10"/>
  <c r="AC82" i="10"/>
  <c r="AC74" i="10"/>
  <c r="AC92" i="10"/>
  <c r="AC77" i="10"/>
  <c r="AC80" i="10"/>
  <c r="AC90" i="10"/>
  <c r="AC88" i="10"/>
  <c r="AC94" i="10"/>
  <c r="AC84" i="10"/>
  <c r="AC76" i="10"/>
  <c r="AC71" i="10"/>
  <c r="AC72" i="10"/>
  <c r="AC73" i="10"/>
  <c r="AC78" i="10"/>
  <c r="AC79" i="10"/>
  <c r="AC81" i="10"/>
  <c r="AC83" i="10"/>
  <c r="AC85" i="10"/>
  <c r="AC91" i="10"/>
  <c r="AC93" i="10"/>
  <c r="AC95" i="10"/>
  <c r="AC32" i="10"/>
  <c r="B88" i="10"/>
  <c r="B79" i="10"/>
  <c r="B71" i="10"/>
  <c r="B85" i="10"/>
  <c r="B92" i="10"/>
  <c r="B81" i="10"/>
  <c r="B83" i="10"/>
  <c r="B73" i="10"/>
  <c r="B87" i="10"/>
  <c r="B93" i="10"/>
  <c r="B82" i="10"/>
  <c r="B89" i="10"/>
  <c r="B74" i="10"/>
  <c r="B72" i="10"/>
  <c r="B86" i="10"/>
  <c r="B80" i="10"/>
  <c r="B78" i="10"/>
  <c r="B94" i="10"/>
  <c r="B77" i="10"/>
  <c r="B91" i="10"/>
  <c r="B90" i="10"/>
  <c r="B76" i="10"/>
  <c r="B75" i="10"/>
  <c r="J73" i="10"/>
  <c r="J84" i="10"/>
  <c r="J74" i="10"/>
  <c r="J87" i="10"/>
  <c r="J90" i="10"/>
  <c r="J78" i="10"/>
  <c r="J83" i="10"/>
  <c r="J85" i="10"/>
  <c r="J81" i="10"/>
  <c r="J75" i="10"/>
  <c r="J71" i="10"/>
  <c r="J91" i="10"/>
  <c r="J76" i="10"/>
  <c r="J77" i="10"/>
  <c r="J82" i="10"/>
  <c r="J86" i="10"/>
  <c r="J72" i="10"/>
  <c r="J92" i="10"/>
  <c r="J94" i="10"/>
  <c r="J89" i="10"/>
  <c r="J79" i="10"/>
  <c r="J93" i="10"/>
  <c r="J88" i="10"/>
  <c r="AB87" i="5"/>
  <c r="AB89" i="5"/>
  <c r="AB77" i="5"/>
  <c r="AB82" i="5"/>
  <c r="AB74" i="5"/>
  <c r="AB93" i="5"/>
  <c r="AB72" i="5"/>
  <c r="AB75" i="5"/>
  <c r="AB94" i="5"/>
  <c r="AB78" i="5"/>
  <c r="AB71" i="5"/>
  <c r="AB84" i="5"/>
  <c r="AB76" i="5"/>
  <c r="AB83" i="5"/>
  <c r="AB88" i="5"/>
  <c r="AB73" i="5"/>
  <c r="AB81" i="5"/>
  <c r="D53" i="11"/>
  <c r="AB85" i="5"/>
  <c r="AB92" i="5"/>
  <c r="AB32" i="5"/>
  <c r="AB31" i="10"/>
  <c r="AB86" i="10"/>
  <c r="D73" i="11"/>
  <c r="D76" i="11"/>
  <c r="D70" i="11"/>
  <c r="P95" i="10"/>
  <c r="U84" i="10"/>
  <c r="U86" i="10"/>
  <c r="U90" i="10"/>
  <c r="U92" i="10"/>
  <c r="U72" i="10"/>
  <c r="U85" i="10"/>
  <c r="U73" i="10"/>
  <c r="U87" i="10"/>
  <c r="U80" i="10"/>
  <c r="U79" i="10"/>
  <c r="U76" i="10"/>
  <c r="U75" i="10"/>
  <c r="U89" i="10"/>
  <c r="U78" i="10"/>
  <c r="U82" i="10"/>
  <c r="U71" i="10"/>
  <c r="U91" i="10"/>
  <c r="U77" i="10"/>
  <c r="U83" i="10"/>
  <c r="U74" i="10"/>
  <c r="U93" i="10"/>
  <c r="U88" i="10"/>
  <c r="U94" i="10"/>
  <c r="Z95" i="10"/>
  <c r="AB91" i="5"/>
  <c r="AC89" i="5"/>
  <c r="AB79" i="5"/>
  <c r="AA95" i="10"/>
  <c r="AP12" i="10"/>
  <c r="B52" i="10"/>
  <c r="X54" i="10"/>
  <c r="J80" i="10"/>
  <c r="W83" i="10"/>
  <c r="W92" i="10"/>
  <c r="W74" i="10"/>
  <c r="W86" i="10"/>
  <c r="W91" i="10"/>
  <c r="W93" i="10"/>
  <c r="W77" i="10"/>
  <c r="W73" i="10"/>
  <c r="W71" i="10"/>
  <c r="W80" i="10"/>
  <c r="W84" i="10"/>
  <c r="W90" i="10"/>
  <c r="W82" i="10"/>
  <c r="W87" i="10"/>
  <c r="W81" i="10"/>
  <c r="W72" i="10"/>
  <c r="W88" i="10"/>
  <c r="W76" i="10"/>
  <c r="W75" i="10"/>
  <c r="W94" i="10"/>
  <c r="W85" i="10"/>
  <c r="W79" i="10"/>
  <c r="AC90" i="5"/>
  <c r="F60" i="5"/>
  <c r="Q40" i="5"/>
  <c r="D43" i="5"/>
  <c r="M46" i="5"/>
  <c r="F45" i="5"/>
  <c r="S59" i="5"/>
  <c r="Q49" i="5"/>
  <c r="O41" i="5"/>
  <c r="N56" i="5"/>
  <c r="AA44" i="5"/>
  <c r="O57" i="5"/>
  <c r="J60" i="5"/>
  <c r="X55" i="5"/>
  <c r="M47" i="5"/>
  <c r="H49" i="5"/>
  <c r="H58" i="5"/>
  <c r="L53" i="5"/>
  <c r="W43" i="5"/>
  <c r="C47" i="5"/>
  <c r="N47" i="5"/>
  <c r="J56" i="5"/>
  <c r="F53" i="5"/>
  <c r="V45" i="5"/>
  <c r="F57" i="5"/>
  <c r="N51" i="5"/>
  <c r="C58" i="5"/>
  <c r="B59" i="5"/>
  <c r="V52" i="5"/>
  <c r="Q50" i="5"/>
  <c r="W53" i="5"/>
  <c r="X40" i="5"/>
  <c r="I56" i="5"/>
  <c r="L41" i="5"/>
  <c r="N59" i="5"/>
  <c r="S44" i="5"/>
  <c r="AA58" i="5"/>
  <c r="R50" i="5"/>
  <c r="J44" i="5"/>
  <c r="I49" i="5"/>
  <c r="X57" i="5"/>
  <c r="Q55" i="5"/>
  <c r="G57" i="5"/>
  <c r="I55" i="5"/>
  <c r="F51" i="5"/>
  <c r="V58" i="5"/>
  <c r="V44" i="5"/>
  <c r="E59" i="5"/>
  <c r="V40" i="5"/>
  <c r="H53" i="5"/>
  <c r="Z53" i="5"/>
  <c r="C52" i="5"/>
  <c r="V43" i="5"/>
  <c r="T55" i="5"/>
  <c r="V47" i="5"/>
  <c r="G45" i="5"/>
  <c r="S41" i="5"/>
  <c r="P56" i="5"/>
  <c r="H50" i="5"/>
  <c r="H60" i="5"/>
  <c r="D40" i="5"/>
  <c r="E56" i="5"/>
  <c r="E46" i="5"/>
  <c r="E49" i="5"/>
  <c r="E57" i="5"/>
  <c r="M44" i="5"/>
  <c r="K55" i="5"/>
  <c r="L55" i="5"/>
  <c r="K42" i="5"/>
  <c r="Y57" i="5"/>
  <c r="C44" i="5"/>
  <c r="I59" i="5"/>
  <c r="P44" i="5"/>
  <c r="Y54" i="5"/>
  <c r="D56" i="5"/>
  <c r="AA41" i="5"/>
  <c r="L50" i="5"/>
  <c r="Z43" i="5"/>
  <c r="P60" i="5"/>
  <c r="X52" i="5"/>
  <c r="Y45" i="5"/>
  <c r="N41" i="5"/>
  <c r="G60" i="5"/>
  <c r="Z46" i="5"/>
  <c r="T57" i="5"/>
  <c r="R45" i="5"/>
  <c r="U50" i="5"/>
  <c r="L52" i="5"/>
  <c r="D44" i="5"/>
  <c r="M43" i="5"/>
  <c r="C57" i="5"/>
  <c r="R49" i="5"/>
  <c r="T41" i="5"/>
  <c r="X59" i="5"/>
  <c r="Q43" i="5"/>
  <c r="W58" i="5"/>
  <c r="L46" i="5"/>
  <c r="M50" i="5"/>
  <c r="M53" i="5"/>
  <c r="U45" i="5"/>
  <c r="J42" i="5"/>
  <c r="H45" i="5"/>
  <c r="P53" i="5"/>
  <c r="X51" i="5"/>
  <c r="O40" i="5"/>
  <c r="J49" i="5"/>
  <c r="H56" i="5"/>
  <c r="H59" i="5"/>
  <c r="N60" i="5"/>
  <c r="F50" i="5"/>
  <c r="J41" i="5"/>
  <c r="Z60" i="5"/>
  <c r="M48" i="5"/>
  <c r="AA56" i="5"/>
  <c r="B41" i="5"/>
  <c r="T42" i="5"/>
  <c r="N46" i="5"/>
  <c r="Z50" i="5"/>
  <c r="J57" i="5"/>
  <c r="D42" i="5"/>
  <c r="R55" i="5"/>
  <c r="F56" i="5"/>
  <c r="E40" i="5"/>
  <c r="H43" i="5"/>
  <c r="W54" i="5"/>
  <c r="N58" i="5"/>
  <c r="S57" i="5"/>
  <c r="I43" i="5"/>
  <c r="W50" i="5"/>
  <c r="I53" i="5"/>
  <c r="B42" i="5"/>
  <c r="S45" i="5"/>
  <c r="B45" i="5"/>
  <c r="T45" i="5"/>
  <c r="U42" i="5"/>
  <c r="D45" i="5"/>
  <c r="Z48" i="5"/>
  <c r="M59" i="5"/>
  <c r="B44" i="5"/>
  <c r="J59" i="5"/>
  <c r="P51" i="5"/>
  <c r="R56" i="5"/>
  <c r="E54" i="5"/>
  <c r="E60" i="5"/>
  <c r="B50" i="5"/>
  <c r="J45" i="5"/>
  <c r="S52" i="5"/>
  <c r="N53" i="5"/>
  <c r="V49" i="5"/>
  <c r="M41" i="5"/>
  <c r="F40" i="5"/>
  <c r="AA60" i="5"/>
  <c r="P41" i="5"/>
  <c r="Z49" i="5"/>
  <c r="O42" i="5"/>
  <c r="W48" i="5"/>
  <c r="K59" i="5"/>
  <c r="G58" i="5"/>
  <c r="J50" i="5"/>
  <c r="H41" i="5"/>
  <c r="Y47" i="5"/>
  <c r="C54" i="5"/>
  <c r="D49" i="5"/>
  <c r="Z59" i="5"/>
  <c r="C50" i="5"/>
  <c r="Q44" i="5"/>
  <c r="F44" i="5"/>
  <c r="D60" i="5"/>
  <c r="W60" i="5"/>
  <c r="K50" i="5"/>
  <c r="D59" i="5"/>
  <c r="X50" i="5"/>
  <c r="L48" i="5"/>
  <c r="U56" i="5"/>
  <c r="P54" i="5"/>
  <c r="G40" i="5"/>
  <c r="Q45" i="5"/>
  <c r="N52" i="5"/>
  <c r="O58" i="5"/>
  <c r="Y49" i="5"/>
  <c r="Q48" i="5"/>
  <c r="B51" i="5"/>
  <c r="B54" i="5"/>
  <c r="Y60" i="5"/>
  <c r="Y40" i="5"/>
  <c r="M57" i="5"/>
  <c r="R46" i="5"/>
  <c r="W40" i="5"/>
  <c r="Y51" i="5"/>
  <c r="C56" i="5"/>
  <c r="G46" i="5"/>
  <c r="Z58" i="5"/>
  <c r="O54" i="5"/>
  <c r="U41" i="5"/>
  <c r="C48" i="5"/>
  <c r="J54" i="5"/>
  <c r="X43" i="5"/>
  <c r="T53" i="5"/>
  <c r="M42" i="5"/>
  <c r="R54" i="5"/>
  <c r="R47" i="5"/>
  <c r="J47" i="5"/>
  <c r="F54" i="5"/>
  <c r="X45" i="5"/>
  <c r="C40" i="5"/>
  <c r="X53" i="5"/>
  <c r="H55" i="5"/>
  <c r="J51" i="5"/>
  <c r="E51" i="5"/>
  <c r="H47" i="5"/>
  <c r="H46" i="5"/>
  <c r="E52" i="5"/>
  <c r="O52" i="5"/>
  <c r="U53" i="5"/>
  <c r="G54" i="5"/>
  <c r="B58" i="5"/>
  <c r="L49" i="5"/>
  <c r="D41" i="5"/>
  <c r="Y56" i="5"/>
  <c r="L60" i="5"/>
  <c r="M54" i="5"/>
  <c r="Y48" i="5"/>
  <c r="Z52" i="5"/>
  <c r="B52" i="5"/>
  <c r="P48" i="5"/>
  <c r="O44" i="5"/>
  <c r="K60" i="5"/>
  <c r="L44" i="5"/>
  <c r="P58" i="5"/>
  <c r="K53" i="5"/>
  <c r="R57" i="5"/>
  <c r="D46" i="5"/>
  <c r="D52" i="5"/>
  <c r="W47" i="5"/>
  <c r="X56" i="5"/>
  <c r="C42" i="5"/>
  <c r="AA59" i="5"/>
  <c r="G59" i="5"/>
  <c r="V50" i="5"/>
  <c r="E50" i="5"/>
  <c r="K57" i="5"/>
  <c r="F58" i="5"/>
  <c r="U55" i="5"/>
  <c r="S46" i="5"/>
  <c r="J58" i="5"/>
  <c r="T50" i="5"/>
  <c r="S54" i="5"/>
  <c r="Y46" i="5"/>
  <c r="AA57" i="5"/>
  <c r="U43" i="5"/>
  <c r="G55" i="5"/>
  <c r="G42" i="5"/>
  <c r="V56" i="5"/>
  <c r="K47" i="5"/>
  <c r="C60" i="5"/>
  <c r="O60" i="5"/>
  <c r="K45" i="5"/>
  <c r="AA42" i="5"/>
  <c r="K44" i="5"/>
  <c r="U59" i="5"/>
  <c r="M51" i="5"/>
  <c r="P55" i="5"/>
  <c r="D50" i="5"/>
  <c r="E43" i="5"/>
  <c r="T43" i="5"/>
  <c r="H42" i="5"/>
  <c r="O46" i="5"/>
  <c r="C45" i="5"/>
  <c r="Q46" i="5"/>
  <c r="H51" i="5"/>
  <c r="P46" i="5"/>
  <c r="X41" i="5"/>
  <c r="V42" i="5"/>
  <c r="J40" i="5"/>
  <c r="P42" i="5"/>
  <c r="X46" i="5"/>
  <c r="O45" i="5"/>
  <c r="D57" i="5"/>
  <c r="V59" i="5"/>
  <c r="F42" i="5"/>
  <c r="F47" i="5"/>
  <c r="S47" i="5"/>
  <c r="AA43" i="5"/>
  <c r="U57" i="5"/>
  <c r="I46" i="5"/>
  <c r="C43" i="5"/>
  <c r="I41" i="5"/>
  <c r="D55" i="5"/>
  <c r="X58" i="5"/>
  <c r="AA48" i="5"/>
  <c r="W46" i="5"/>
  <c r="D51" i="5"/>
  <c r="R48" i="5"/>
  <c r="K43" i="5"/>
  <c r="T47" i="5"/>
  <c r="R40" i="5"/>
  <c r="L59" i="5"/>
  <c r="C59" i="5"/>
  <c r="B46" i="5"/>
  <c r="AA50" i="5"/>
  <c r="B43" i="5"/>
  <c r="H54" i="5"/>
  <c r="P52" i="5"/>
  <c r="Q53" i="5"/>
  <c r="J43" i="5"/>
  <c r="W49" i="5"/>
  <c r="F55" i="5"/>
  <c r="G52" i="5"/>
  <c r="Z51" i="5"/>
  <c r="H57" i="5"/>
  <c r="Y41" i="5"/>
  <c r="T44" i="5"/>
  <c r="G51" i="5"/>
  <c r="Q41" i="5"/>
  <c r="L45" i="5"/>
  <c r="N48" i="5"/>
  <c r="S56" i="5"/>
  <c r="O51" i="5"/>
  <c r="G48" i="5"/>
  <c r="AA49" i="5"/>
  <c r="X54" i="5"/>
  <c r="S58" i="5"/>
  <c r="V48" i="5"/>
  <c r="U54" i="5"/>
  <c r="U44" i="5"/>
  <c r="L51" i="5"/>
  <c r="AA51" i="5"/>
  <c r="R59" i="5"/>
  <c r="P40" i="5"/>
  <c r="V60" i="5"/>
  <c r="G44" i="5"/>
  <c r="F46" i="5"/>
  <c r="P45" i="5"/>
  <c r="M58" i="5"/>
  <c r="U49" i="5"/>
  <c r="B53" i="5"/>
  <c r="J53" i="5"/>
  <c r="K41" i="5"/>
  <c r="Y52" i="5"/>
  <c r="J46" i="5"/>
  <c r="I57" i="5"/>
  <c r="T56" i="5"/>
  <c r="N42" i="5"/>
  <c r="Q60" i="5"/>
  <c r="K54" i="5"/>
  <c r="W55" i="5"/>
  <c r="Y58" i="5"/>
  <c r="L58" i="5"/>
  <c r="I48" i="5"/>
  <c r="W44" i="5"/>
  <c r="H44" i="5"/>
  <c r="G43" i="5"/>
  <c r="G50" i="5"/>
  <c r="T54" i="5"/>
  <c r="O50" i="5"/>
  <c r="AA46" i="5"/>
  <c r="U60" i="5"/>
  <c r="I42" i="5"/>
  <c r="N55" i="5"/>
  <c r="Q59" i="5"/>
  <c r="Z41" i="5"/>
  <c r="K56" i="5"/>
  <c r="B56" i="5"/>
  <c r="O43" i="5"/>
  <c r="H40" i="5"/>
  <c r="S42" i="5"/>
  <c r="T58" i="5"/>
  <c r="Q58" i="5"/>
  <c r="T40" i="5"/>
  <c r="F43" i="5"/>
  <c r="Y44" i="5"/>
  <c r="Z42" i="5"/>
  <c r="F48" i="5"/>
  <c r="S43" i="5"/>
  <c r="W56" i="5"/>
  <c r="AA47" i="5"/>
  <c r="N54" i="5"/>
  <c r="AA40" i="5"/>
  <c r="O47" i="5"/>
  <c r="L47" i="5"/>
  <c r="B47" i="5"/>
  <c r="I50" i="5"/>
  <c r="R53" i="5"/>
  <c r="Z45" i="5"/>
  <c r="B48" i="5"/>
  <c r="H48" i="5"/>
  <c r="T48" i="5"/>
  <c r="U46" i="5"/>
  <c r="T51" i="5"/>
  <c r="O59" i="5"/>
  <c r="I60" i="5"/>
  <c r="D47" i="5"/>
  <c r="P47" i="5"/>
  <c r="B60" i="5"/>
  <c r="R60" i="5"/>
  <c r="T60" i="5"/>
  <c r="X60" i="5"/>
  <c r="AB60" i="5"/>
  <c r="K58" i="5"/>
  <c r="E41" i="5"/>
  <c r="I52" i="5"/>
  <c r="M40" i="5"/>
  <c r="Y43" i="5"/>
  <c r="E48" i="5"/>
  <c r="X44" i="5"/>
  <c r="Q42" i="5"/>
  <c r="V41" i="5"/>
  <c r="M45" i="5"/>
  <c r="V57" i="5"/>
  <c r="Y42" i="5"/>
  <c r="G53" i="5"/>
  <c r="E55" i="5"/>
  <c r="S48" i="5"/>
  <c r="D48" i="5"/>
  <c r="J52" i="5"/>
  <c r="N40" i="5"/>
  <c r="M49" i="5"/>
  <c r="R52" i="5"/>
  <c r="N45" i="5"/>
  <c r="J55" i="5"/>
  <c r="I47" i="5"/>
  <c r="O55" i="5"/>
  <c r="R58" i="5"/>
  <c r="P57" i="5"/>
  <c r="U58" i="5"/>
  <c r="E53" i="5"/>
  <c r="S50" i="5"/>
  <c r="C55" i="5"/>
  <c r="W45" i="5"/>
  <c r="W42" i="5"/>
  <c r="X48" i="5"/>
  <c r="P50" i="5"/>
  <c r="B55" i="5"/>
  <c r="P49" i="5"/>
  <c r="D54" i="5"/>
  <c r="W41" i="5"/>
  <c r="Y55" i="5"/>
  <c r="H52" i="5"/>
  <c r="P43" i="5"/>
  <c r="X47" i="5"/>
  <c r="I45" i="5"/>
  <c r="V54" i="5"/>
  <c r="R42" i="5"/>
  <c r="E44" i="5"/>
  <c r="O56" i="5"/>
  <c r="R43" i="5"/>
  <c r="V53" i="5"/>
  <c r="O53" i="5"/>
  <c r="U51" i="5"/>
  <c r="Z56" i="5"/>
  <c r="W51" i="5"/>
  <c r="U47" i="5"/>
  <c r="V51" i="5"/>
  <c r="K51" i="5"/>
  <c r="G49" i="5"/>
  <c r="E47" i="5"/>
  <c r="I51" i="5"/>
  <c r="C41" i="5"/>
  <c r="Q56" i="5"/>
  <c r="I58" i="5"/>
  <c r="O48" i="5"/>
  <c r="E45" i="5"/>
  <c r="P59" i="5"/>
  <c r="S55" i="5"/>
  <c r="M56" i="5"/>
  <c r="L54" i="5"/>
  <c r="B40" i="5"/>
  <c r="AA53" i="5"/>
  <c r="T52" i="5"/>
  <c r="L42" i="5"/>
  <c r="L40" i="5"/>
  <c r="W59" i="5"/>
  <c r="M52" i="5"/>
  <c r="Z47" i="5"/>
  <c r="R44" i="5"/>
  <c r="C49" i="5"/>
  <c r="K49" i="5"/>
  <c r="O49" i="5"/>
  <c r="S49" i="5"/>
  <c r="AC49" i="5"/>
  <c r="N49" i="5"/>
  <c r="V46" i="5"/>
  <c r="T59" i="5"/>
  <c r="Z54" i="5"/>
  <c r="W57" i="5"/>
  <c r="C51" i="5"/>
  <c r="G47" i="5"/>
  <c r="X49" i="5"/>
  <c r="Z40" i="5"/>
  <c r="Z44" i="5"/>
  <c r="B49" i="5"/>
  <c r="F49" i="5"/>
  <c r="T49" i="5"/>
  <c r="AB49" i="5"/>
  <c r="Z55" i="5"/>
  <c r="G56" i="5"/>
  <c r="R51" i="5"/>
  <c r="J48" i="5"/>
  <c r="I40" i="5"/>
  <c r="L43" i="5"/>
  <c r="I44" i="5"/>
  <c r="I54" i="5"/>
  <c r="X42" i="5"/>
  <c r="W52" i="5"/>
  <c r="Q52" i="5"/>
  <c r="L56" i="5"/>
  <c r="F52" i="5"/>
  <c r="C46" i="5"/>
  <c r="K46" i="5"/>
  <c r="AC46" i="5"/>
  <c r="Z57" i="5"/>
  <c r="U52" i="5"/>
  <c r="S51" i="5"/>
  <c r="F59" i="5"/>
  <c r="Y50" i="5"/>
  <c r="E58" i="5"/>
  <c r="Q54" i="5"/>
  <c r="Y59" i="5"/>
  <c r="U48" i="5"/>
  <c r="AA45" i="5"/>
  <c r="K52" i="5"/>
  <c r="S60" i="5"/>
  <c r="F41" i="5"/>
  <c r="AA55" i="5"/>
  <c r="S40" i="5"/>
  <c r="S53" i="5"/>
  <c r="S63" i="5"/>
  <c r="B57" i="5"/>
  <c r="Q51" i="5"/>
  <c r="AA54" i="5"/>
  <c r="Q57" i="5"/>
  <c r="M60" i="5"/>
  <c r="N44" i="5"/>
  <c r="D53" i="5"/>
  <c r="M55" i="5"/>
  <c r="R41" i="5"/>
  <c r="N43" i="5"/>
  <c r="V55" i="5"/>
  <c r="Q47" i="5"/>
  <c r="K40" i="5"/>
  <c r="N50" i="5"/>
  <c r="D58" i="5"/>
  <c r="Y53" i="5"/>
  <c r="C53" i="5"/>
  <c r="AA52" i="5"/>
  <c r="T46" i="5"/>
  <c r="K48" i="5"/>
  <c r="G41" i="5"/>
  <c r="U40" i="5"/>
  <c r="E42" i="5"/>
  <c r="L57" i="5"/>
  <c r="N57" i="5"/>
  <c r="W95" i="5"/>
  <c r="AC41" i="5"/>
  <c r="M63" i="5"/>
  <c r="J63" i="5"/>
  <c r="AC56" i="5"/>
  <c r="AC54" i="5"/>
  <c r="Z63" i="9"/>
  <c r="E63" i="9"/>
  <c r="AB41" i="10"/>
  <c r="AC55" i="10"/>
  <c r="AC40" i="10"/>
  <c r="AB44" i="10"/>
  <c r="Q63" i="10"/>
  <c r="X63" i="10"/>
  <c r="AB51" i="10"/>
  <c r="Q63" i="8"/>
  <c r="AB47" i="5"/>
  <c r="C63" i="5"/>
  <c r="AC40" i="5"/>
  <c r="Y63" i="5"/>
  <c r="AC50" i="5"/>
  <c r="AB50" i="5"/>
  <c r="AB45" i="5"/>
  <c r="O63" i="5"/>
  <c r="D63" i="5"/>
  <c r="V63" i="5"/>
  <c r="N63" i="9"/>
  <c r="AC44" i="9"/>
  <c r="V63" i="9"/>
  <c r="AB47" i="9"/>
  <c r="X63" i="9"/>
  <c r="AB39" i="9"/>
  <c r="B63" i="9"/>
  <c r="AB40" i="9"/>
  <c r="O63" i="9"/>
  <c r="Y63" i="9"/>
  <c r="AA63" i="9"/>
  <c r="AB44" i="9"/>
  <c r="AC54" i="9"/>
  <c r="AB45" i="9"/>
  <c r="AC46" i="9"/>
  <c r="K63" i="9"/>
  <c r="AB58" i="9"/>
  <c r="AC41" i="10"/>
  <c r="AB53" i="10"/>
  <c r="AB48" i="10"/>
  <c r="AC44" i="10"/>
  <c r="AB59" i="10"/>
  <c r="AC58" i="10"/>
  <c r="S63" i="10"/>
  <c r="AC59" i="10"/>
  <c r="W63" i="10"/>
  <c r="AB42" i="10"/>
  <c r="I63" i="10"/>
  <c r="AB58" i="10"/>
  <c r="H63" i="10"/>
  <c r="B63" i="10"/>
  <c r="AB39" i="10"/>
  <c r="AB56" i="10"/>
  <c r="M95" i="10"/>
  <c r="O63" i="8"/>
  <c r="AB49" i="8"/>
  <c r="J63" i="8"/>
  <c r="AB47" i="8"/>
  <c r="Z63" i="8"/>
  <c r="AC48" i="8"/>
  <c r="AC47" i="8"/>
  <c r="AB45" i="8"/>
  <c r="S63" i="8"/>
  <c r="AB59" i="8"/>
  <c r="AB55" i="8"/>
  <c r="AB57" i="8"/>
  <c r="AC55" i="8"/>
  <c r="AB43" i="8"/>
  <c r="AC57" i="8"/>
  <c r="F63" i="8"/>
  <c r="AC50" i="8"/>
  <c r="AB73" i="10"/>
  <c r="AB71" i="10"/>
  <c r="AB91" i="10"/>
  <c r="AB78" i="10"/>
  <c r="AB89" i="10"/>
  <c r="AB88" i="10"/>
  <c r="AB92" i="10"/>
  <c r="AB85" i="10"/>
  <c r="AB94" i="10"/>
  <c r="AB72" i="10"/>
  <c r="AB81" i="10"/>
  <c r="AB87" i="10"/>
  <c r="AB93" i="10"/>
  <c r="AB32" i="10"/>
  <c r="AB77" i="10"/>
  <c r="AB90" i="10"/>
  <c r="AB83" i="10"/>
  <c r="AB82" i="10"/>
  <c r="AB76" i="10"/>
  <c r="AB75" i="10"/>
  <c r="AB59" i="9"/>
  <c r="H63" i="9"/>
  <c r="D63" i="10"/>
  <c r="T63" i="10"/>
  <c r="R63" i="10"/>
  <c r="AB49" i="10"/>
  <c r="AB40" i="8"/>
  <c r="AB51" i="8"/>
  <c r="AC40" i="8"/>
  <c r="H63" i="8"/>
  <c r="G63" i="8"/>
  <c r="K63" i="5"/>
  <c r="AC51" i="5"/>
  <c r="L63" i="5"/>
  <c r="AB55" i="5"/>
  <c r="AB48" i="5"/>
  <c r="T63" i="5"/>
  <c r="P63" i="5"/>
  <c r="U63" i="5"/>
  <c r="Z63" i="5"/>
  <c r="B63" i="5"/>
  <c r="AB40" i="5"/>
  <c r="AC55" i="5"/>
  <c r="N63" i="5"/>
  <c r="AB53" i="5"/>
  <c r="R63" i="5"/>
  <c r="AC45" i="5"/>
  <c r="AC42" i="5"/>
  <c r="AB52" i="5"/>
  <c r="AB58" i="5"/>
  <c r="W63" i="5"/>
  <c r="G63" i="5"/>
  <c r="AC52" i="5"/>
  <c r="X63" i="5"/>
  <c r="AB59" i="5"/>
  <c r="AC47" i="5"/>
  <c r="AB52" i="10"/>
  <c r="J95" i="10"/>
  <c r="B95" i="10"/>
  <c r="L63" i="9"/>
  <c r="AC47" i="9"/>
  <c r="AB57" i="9"/>
  <c r="AC45" i="9"/>
  <c r="AC41" i="9"/>
  <c r="P63" i="9"/>
  <c r="F63" i="9"/>
  <c r="AB43" i="9"/>
  <c r="AB52" i="9"/>
  <c r="AB46" i="9"/>
  <c r="AB49" i="9"/>
  <c r="T63" i="9"/>
  <c r="AB56" i="9"/>
  <c r="AB41" i="9"/>
  <c r="W63" i="9"/>
  <c r="C63" i="9"/>
  <c r="AC39" i="9"/>
  <c r="AB50" i="9"/>
  <c r="AC42" i="9"/>
  <c r="AB48" i="9"/>
  <c r="AC54" i="10"/>
  <c r="U63" i="10"/>
  <c r="AB57" i="10"/>
  <c r="AB60" i="10"/>
  <c r="AB55" i="10"/>
  <c r="Y63" i="10"/>
  <c r="M63" i="10"/>
  <c r="AC56" i="10"/>
  <c r="L63" i="10"/>
  <c r="V63" i="10"/>
  <c r="N63" i="10"/>
  <c r="AB54" i="10"/>
  <c r="AB45" i="10"/>
  <c r="AC60" i="10"/>
  <c r="Y63" i="8"/>
  <c r="R63" i="8"/>
  <c r="AB58" i="8"/>
  <c r="AB52" i="8"/>
  <c r="AC58" i="8"/>
  <c r="AB53" i="8"/>
  <c r="AB44" i="8"/>
  <c r="E63" i="8"/>
  <c r="AC44" i="8"/>
  <c r="AB54" i="8"/>
  <c r="X63" i="8"/>
  <c r="AC59" i="8"/>
  <c r="V63" i="8"/>
  <c r="AC46" i="8"/>
  <c r="AB42" i="8"/>
  <c r="D63" i="8"/>
  <c r="AA63" i="5"/>
  <c r="AC59" i="5"/>
  <c r="AC43" i="5"/>
  <c r="AB51" i="5"/>
  <c r="I63" i="9"/>
  <c r="AC43" i="9"/>
  <c r="R63" i="9"/>
  <c r="G63" i="9"/>
  <c r="AC52" i="9"/>
  <c r="C63" i="10"/>
  <c r="AC39" i="10"/>
  <c r="AC57" i="10"/>
  <c r="G63" i="10"/>
  <c r="AC51" i="10"/>
  <c r="AC46" i="10"/>
  <c r="AB80" i="10"/>
  <c r="C63" i="8"/>
  <c r="AC39" i="8"/>
  <c r="U63" i="8"/>
  <c r="AC51" i="8"/>
  <c r="P63" i="8"/>
  <c r="AC95" i="5"/>
  <c r="AC53" i="5"/>
  <c r="H63" i="5"/>
  <c r="AB43" i="5"/>
  <c r="AB57" i="5"/>
  <c r="I63" i="5"/>
  <c r="AB56" i="5"/>
  <c r="AB46" i="5"/>
  <c r="AC60" i="5"/>
  <c r="AC48" i="5"/>
  <c r="AB54" i="5"/>
  <c r="F63" i="5"/>
  <c r="AB44" i="5"/>
  <c r="AB42" i="5"/>
  <c r="E63" i="5"/>
  <c r="AB41" i="5"/>
  <c r="AC57" i="5"/>
  <c r="AC44" i="5"/>
  <c r="AC58" i="5"/>
  <c r="Q63" i="5"/>
  <c r="W95" i="10"/>
  <c r="U95" i="10"/>
  <c r="AB74" i="10"/>
  <c r="AB95" i="5"/>
  <c r="AC57" i="9"/>
  <c r="AC58" i="9"/>
  <c r="AC40" i="9"/>
  <c r="D63" i="9"/>
  <c r="AB54" i="9"/>
  <c r="S63" i="9"/>
  <c r="U63" i="9"/>
  <c r="AB51" i="9"/>
  <c r="AC49" i="9"/>
  <c r="AC50" i="9"/>
  <c r="Q63" i="9"/>
  <c r="AC55" i="9"/>
  <c r="AC53" i="9"/>
  <c r="AC56" i="9"/>
  <c r="AC59" i="9"/>
  <c r="AC48" i="9"/>
  <c r="AB55" i="9"/>
  <c r="AB53" i="9"/>
  <c r="J63" i="9"/>
  <c r="M63" i="9"/>
  <c r="AC51" i="9"/>
  <c r="AB43" i="10"/>
  <c r="AC49" i="10"/>
  <c r="AC48" i="10"/>
  <c r="O63" i="10"/>
  <c r="K63" i="10"/>
  <c r="Z63" i="10"/>
  <c r="AC43" i="10"/>
  <c r="J63" i="10"/>
  <c r="AA63" i="10"/>
  <c r="AC53" i="10"/>
  <c r="AC52" i="10"/>
  <c r="AC47" i="10"/>
  <c r="AC42" i="10"/>
  <c r="E63" i="10"/>
  <c r="AB50" i="10"/>
  <c r="F63" i="10"/>
  <c r="AB46" i="10"/>
  <c r="P63" i="10"/>
  <c r="AC50" i="10"/>
  <c r="AB84" i="10"/>
  <c r="X95" i="10"/>
  <c r="AC45" i="8"/>
  <c r="AC54" i="8"/>
  <c r="T63" i="8"/>
  <c r="AC42" i="8"/>
  <c r="AB41" i="8"/>
  <c r="AB48" i="8"/>
  <c r="AB50" i="8"/>
  <c r="AC43" i="8"/>
  <c r="K63" i="8"/>
  <c r="AC52" i="8"/>
  <c r="AB46" i="8"/>
  <c r="N63" i="8"/>
  <c r="L63" i="8"/>
  <c r="B63" i="8"/>
  <c r="AB39" i="8"/>
  <c r="I63" i="8"/>
  <c r="AC49" i="8"/>
  <c r="M63" i="8"/>
  <c r="AC56" i="8"/>
  <c r="W63" i="8"/>
  <c r="AB79" i="10"/>
  <c r="AB63" i="8"/>
  <c r="AB64" i="8"/>
  <c r="AC63" i="8"/>
  <c r="AC64" i="8"/>
  <c r="AB63" i="9"/>
  <c r="AB64" i="9"/>
  <c r="AC63" i="10"/>
  <c r="AC64" i="10"/>
  <c r="AB63" i="5"/>
  <c r="AB64" i="5"/>
  <c r="AB95" i="10"/>
  <c r="AC63" i="5"/>
  <c r="AC64" i="5"/>
  <c r="AB63" i="10"/>
  <c r="AB64" i="10"/>
</calcChain>
</file>

<file path=xl/sharedStrings.xml><?xml version="1.0" encoding="utf-8"?>
<sst xmlns="http://schemas.openxmlformats.org/spreadsheetml/2006/main" count="7942" uniqueCount="93">
  <si>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</si>
  <si>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</si>
  <si>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</si>
  <si>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</si>
  <si>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</si>
  <si>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</si>
  <si>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</si>
  <si>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</si>
  <si>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</si>
  <si>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</si>
  <si>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</si>
  <si>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</si>
  <si>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</si>
  <si>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</si>
  <si>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</si>
  <si>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</si>
  <si>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</si>
  <si>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</si>
  <si>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</si>
  <si>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</si>
  <si>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</si>
  <si>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</si>
  <si>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</si>
  <si>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</si>
  <si>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</si>
  <si>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</si>
  <si>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</si>
  <si>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</si>
  <si>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</si>
  <si>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</si>
  <si>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</si>
  <si>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</si>
  <si>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</si>
  <si>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</si>
  <si>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</si>
  <si>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</si>
  <si>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</si>
  <si>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</si>
  <si>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</si>
  <si>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</si>
  <si>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</si>
  <si>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</si>
  <si>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</si>
  <si>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</si>
  <si>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</si>
  <si>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</si>
  <si>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</si>
  <si>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</si>
  <si>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</si>
  <si>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</si>
  <si>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</si>
  <si>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</si>
  <si>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</si>
  <si>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</si>
  <si>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</si>
  <si>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</si>
  <si>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</si>
  <si>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</si>
  <si>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</si>
  <si>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</si>
  <si>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</si>
  <si>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</si>
  <si>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</si>
  <si>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</si>
  <si>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</si>
  <si>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</si>
  <si>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</si>
  <si>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</si>
  <si>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</si>
  <si>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</si>
  <si>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</si>
  <si>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</si>
  <si>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</si>
  <si>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</si>
  <si>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</si>
  <si>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</si>
  <si>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</si>
  <si>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</si>
  <si>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</si>
  <si>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</si>
  <si>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</si>
  <si>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</si>
  <si>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</si>
  <si>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</si>
  <si>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</si>
  <si>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</si>
  <si>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</si>
  <si>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</si>
  <si>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</si>
  <si>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Daily</t>
  </si>
  <si>
    <t>Weekend</t>
  </si>
  <si>
    <t>Weekday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</si>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</sst>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1"/>
      <color theme="1"/>
      <name val="Segoe UI"/>
      <family val="2"/>
    </font>
    <font>
      <sz val="9"/>
      <name val="Arial"/>
      <family val="2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sz val="14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4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3" fontId="17" fillId="0" borderId="0" xfId="0" quotePrefix="1" applyNumberFormat="1" applyFont="1" applyBorder="1" applyAlignment="1">
      <alignment horizontal="center"/>
    </xf>
    <xf numFmtId="3" fontId="14" fillId="0" borderId="0" xfId="0" applyNumberFormat="1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165" fontId="14" fillId="0" borderId="0" xfId="0" applyNumberFormat="1" applyFont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0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5" fillId="0" borderId="3" xfId="0" applyFont="1" applyBorder="1" applyAlignment="1">
      <alignment horizontal="center"/>
    </xf>
    <xf numFmtId="0" fontId="23" fillId="0" borderId="0" xfId="0" applyFont="1"/>
    <xf numFmtId="0" fontId="23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17" fontId="24" fillId="0" borderId="0" xfId="0" applyNumberFormat="1" applyFont="1" applyBorder="1" applyAlignment="1">
      <alignment horizontal="center"/>
    </xf>
    <xf numFmtId="17" fontId="24" fillId="0" borderId="0" xfId="0" quotePrefix="1" applyNumberFormat="1" applyFont="1" applyAlignment="1">
      <alignment horizontal="center"/>
    </xf>
    <xf numFmtId="170" fontId="22" fillId="0" borderId="55" xfId="0" applyNumberFormat="1" applyFont="1" applyBorder="1" applyAlignment="1">
      <alignment horizontal="center"/>
    </xf>
    <xf numFmtId="165" fontId="27" fillId="0" borderId="58" xfId="1" quotePrefix="1" applyNumberFormat="1" applyFont="1" applyBorder="1" applyAlignment="1">
      <alignment horizontal="center" vertical="center"/>
    </xf>
    <xf numFmtId="165" fontId="27" fillId="0" borderId="55" xfId="1" quotePrefix="1" applyNumberFormat="1" applyFont="1" applyBorder="1" applyAlignment="1">
      <alignment horizontal="center" vertical="center"/>
    </xf>
    <xf numFmtId="170" fontId="22" fillId="0" borderId="56" xfId="0" applyNumberFormat="1" applyFont="1" applyBorder="1" applyAlignment="1">
      <alignment horizontal="center"/>
    </xf>
    <xf numFmtId="165" fontId="27" fillId="0" borderId="57" xfId="1" quotePrefix="1" applyNumberFormat="1" applyFont="1" applyBorder="1" applyAlignment="1">
      <alignment horizontal="center" vertical="center"/>
    </xf>
    <xf numFmtId="165" fontId="27" fillId="0" borderId="56" xfId="1" quotePrefix="1" applyNumberFormat="1" applyFont="1" applyBorder="1" applyAlignment="1">
      <alignment horizontal="center" vertical="center"/>
    </xf>
    <xf numFmtId="165" fontId="25" fillId="0" borderId="57" xfId="1" quotePrefix="1" applyNumberFormat="1" applyFont="1" applyBorder="1" applyAlignment="1">
      <alignment horizontal="center" vertical="center"/>
    </xf>
    <xf numFmtId="165" fontId="25" fillId="0" borderId="56" xfId="1" quotePrefix="1" applyNumberFormat="1" applyFont="1" applyBorder="1" applyAlignment="1">
      <alignment horizontal="center" vertical="center"/>
    </xf>
    <xf numFmtId="165" fontId="27" fillId="0" borderId="59" xfId="1" quotePrefix="1" applyNumberFormat="1" applyFont="1" applyBorder="1" applyAlignment="1">
      <alignment horizontal="center" vertical="center"/>
    </xf>
    <xf numFmtId="17" fontId="26" fillId="4" borderId="24" xfId="0" applyNumberFormat="1" applyFont="1" applyFill="1" applyBorder="1" applyAlignment="1">
      <alignment horizontal="center" vertical="center"/>
    </xf>
    <xf numFmtId="3" fontId="26" fillId="4" borderId="24" xfId="0" quotePrefix="1" applyNumberFormat="1" applyFont="1" applyFill="1" applyBorder="1" applyAlignment="1">
      <alignment horizontal="center" vertical="center"/>
    </xf>
    <xf numFmtId="3" fontId="26" fillId="4" borderId="23" xfId="0" quotePrefix="1" applyNumberFormat="1" applyFont="1" applyFill="1" applyBorder="1" applyAlignment="1">
      <alignment horizontal="center" vertical="center"/>
    </xf>
    <xf numFmtId="17" fontId="26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3" fontId="23" fillId="0" borderId="0" xfId="0" applyNumberFormat="1" applyFont="1"/>
    <xf numFmtId="170" fontId="28" fillId="0" borderId="0" xfId="5" applyNumberFormat="1" applyFont="1" applyAlignment="1">
      <alignment horizontal="center"/>
    </xf>
    <xf numFmtId="3" fontId="23" fillId="3" borderId="0" xfId="0" applyNumberFormat="1" applyFont="1" applyFill="1"/>
    <xf numFmtId="0" fontId="26" fillId="0" borderId="0" xfId="0" applyFont="1"/>
    <xf numFmtId="165" fontId="23" fillId="0" borderId="0" xfId="1" applyNumberFormat="1" applyFont="1" applyFill="1"/>
    <xf numFmtId="165" fontId="23" fillId="0" borderId="0" xfId="1" applyNumberFormat="1" applyFont="1"/>
    <xf numFmtId="0" fontId="24" fillId="0" borderId="0" xfId="0" applyFont="1"/>
    <xf numFmtId="0" fontId="23" fillId="0" borderId="0" xfId="0" applyFont="1" applyAlignment="1">
      <alignment horizontal="right"/>
    </xf>
    <xf numFmtId="0" fontId="23" fillId="0" borderId="0" xfId="0" applyFont="1" applyAlignment="1"/>
    <xf numFmtId="43" fontId="23" fillId="0" borderId="0" xfId="0" applyNumberFormat="1" applyFont="1"/>
    <xf numFmtId="39" fontId="23" fillId="0" borderId="0" xfId="1" applyNumberFormat="1" applyFont="1"/>
    <xf numFmtId="0" fontId="23" fillId="0" borderId="0" xfId="0" applyFont="1" applyAlignment="1">
      <alignment horizontal="left"/>
    </xf>
    <xf numFmtId="1" fontId="7" fillId="0" borderId="8" xfId="1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6" fillId="0" borderId="16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26" fillId="0" borderId="50" xfId="0" applyFont="1" applyBorder="1" applyAlignment="1">
      <alignment horizontal="center" vertical="center"/>
    </xf>
    <xf numFmtId="0" fontId="26" fillId="0" borderId="53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169" fontId="2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A900" zoomScale="97" zoomScaleNormal="97" zoomScalePageLayoutView="50" workbookViewId="0">
      <selection activeCell="G935" sqref="G935"/>
    </sheetView>
  </sheetViews>
  <sheetFormatPr baseColWidth="10" defaultColWidth="8.83203125" defaultRowHeight="13"/>
  <cols>
    <col min="1" max="1" width="10.5" style="217" customWidth="1"/>
    <col min="2" max="2" width="8.33203125" style="217" customWidth="1"/>
    <col min="3" max="3" width="6.1640625" style="217" customWidth="1"/>
    <col min="4" max="4" width="6.6640625" style="217" customWidth="1"/>
    <col min="5" max="5" width="6.33203125" style="217" customWidth="1"/>
    <col min="6" max="6" width="6" style="217" customWidth="1"/>
    <col min="7" max="7" width="6.5" style="217" customWidth="1"/>
    <col min="8" max="8" width="7" style="217" customWidth="1"/>
    <col min="9" max="9" width="7.33203125" style="217" customWidth="1"/>
    <col min="10" max="10" width="6.1640625" style="217" customWidth="1"/>
    <col min="11" max="11" width="7.33203125" style="217" customWidth="1"/>
    <col min="12" max="12" width="7.6640625" style="217" customWidth="1"/>
    <col min="13" max="14" width="7.1640625" style="217" customWidth="1"/>
    <col min="15" max="15" width="7.83203125" style="217" customWidth="1"/>
    <col min="16" max="16" width="6.6640625" style="217" customWidth="1"/>
    <col min="17" max="17" width="7.1640625" style="217" customWidth="1"/>
    <col min="18" max="18" width="6" style="217" customWidth="1"/>
    <col min="19" max="19" width="6.5" style="217" customWidth="1"/>
    <col min="20" max="20" width="6.1640625" style="217" customWidth="1"/>
    <col min="21" max="21" width="7" style="217" customWidth="1"/>
    <col min="22" max="22" width="7.5" style="217" customWidth="1"/>
    <col min="23" max="23" width="8" style="217" customWidth="1"/>
    <col min="24" max="24" width="7.1640625" style="217" customWidth="1"/>
    <col min="25" max="25" width="7.5" style="217" customWidth="1"/>
    <col min="26" max="26" width="7.5" style="218" customWidth="1"/>
    <col min="27" max="27" width="8" style="218" customWidth="1"/>
    <col min="28" max="28" width="9.83203125" style="219" customWidth="1"/>
    <col min="29" max="29" width="10.1640625" style="219" customWidth="1"/>
    <col min="30" max="30" width="9.1640625" style="217" customWidth="1"/>
    <col min="31" max="60" width="9.1640625" style="228" customWidth="1"/>
    <col min="61" max="61" width="11.6640625" style="217" customWidth="1"/>
    <col min="62" max="85" width="8.5" style="217" customWidth="1"/>
    <col min="86" max="87" width="8.5" style="218" customWidth="1"/>
    <col min="88" max="89" width="8.5" style="217" customWidth="1"/>
    <col min="90" max="90" width="8.83203125" style="217"/>
    <col min="91" max="91" width="13" style="217" bestFit="1" customWidth="1"/>
    <col min="92" max="92" width="12.83203125" style="217" bestFit="1" customWidth="1"/>
    <col min="93" max="16384" width="8.83203125" style="217"/>
  </cols>
  <sheetData>
    <row r="2" spans="1:93" ht="16">
      <c r="A2" s="326" t="s">
        <v>56</v>
      </c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BI2" s="326" t="s">
        <v>56</v>
      </c>
      <c r="BJ2" s="326"/>
      <c r="BK2" s="326"/>
      <c r="BL2" s="326"/>
      <c r="BM2" s="326"/>
      <c r="BN2" s="326"/>
      <c r="BO2" s="326"/>
      <c r="BP2" s="326"/>
      <c r="BQ2" s="326"/>
      <c r="BR2" s="326"/>
      <c r="BS2" s="326"/>
      <c r="BT2" s="326"/>
      <c r="BU2" s="326"/>
      <c r="BV2" s="326"/>
      <c r="BW2" s="326"/>
      <c r="BX2" s="326"/>
      <c r="BY2" s="326"/>
      <c r="BZ2" s="326"/>
      <c r="CA2" s="326"/>
      <c r="CB2" s="326"/>
      <c r="CC2" s="326"/>
      <c r="CD2" s="326"/>
      <c r="CE2" s="326"/>
      <c r="CF2" s="326"/>
      <c r="CG2" s="326"/>
      <c r="CH2" s="326"/>
      <c r="CI2" s="326"/>
      <c r="CJ2" s="326"/>
      <c r="CK2" s="326"/>
    </row>
    <row r="5" spans="1:93">
      <c r="A5" s="325">
        <v>43800</v>
      </c>
      <c r="B5" s="325"/>
      <c r="C5" s="325"/>
      <c r="D5" s="325"/>
      <c r="BI5" s="320">
        <f>A5</f>
        <v>43800</v>
      </c>
      <c r="BJ5" s="320"/>
      <c r="BK5" s="320"/>
      <c r="BL5" s="320"/>
    </row>
    <row r="6" spans="1:93" ht="14" thickBot="1">
      <c r="AE6" t="s">
        <v>87</v>
      </c>
    </row>
    <row r="7" spans="1:93" ht="15" thickTop="1" thickBot="1">
      <c r="A7" s="321" t="s">
        <v>0</v>
      </c>
      <c r="B7" s="316" t="s">
        <v>1</v>
      </c>
      <c r="C7" s="317"/>
      <c r="D7" s="316" t="s">
        <v>2</v>
      </c>
      <c r="E7" s="317"/>
      <c r="F7" s="316" t="s">
        <v>3</v>
      </c>
      <c r="G7" s="317"/>
      <c r="H7" s="316" t="s">
        <v>4</v>
      </c>
      <c r="I7" s="317"/>
      <c r="J7" s="316" t="s">
        <v>5</v>
      </c>
      <c r="K7" s="317"/>
      <c r="L7" s="316" t="s">
        <v>6</v>
      </c>
      <c r="M7" s="317"/>
      <c r="N7" s="316" t="s">
        <v>7</v>
      </c>
      <c r="O7" s="317"/>
      <c r="P7" s="316" t="s">
        <v>8</v>
      </c>
      <c r="Q7" s="317"/>
      <c r="R7" s="316" t="s">
        <v>9</v>
      </c>
      <c r="S7" s="317"/>
      <c r="T7" s="316" t="s">
        <v>10</v>
      </c>
      <c r="U7" s="317"/>
      <c r="V7" s="316" t="s">
        <v>11</v>
      </c>
      <c r="W7" s="317"/>
      <c r="X7" s="316" t="s">
        <v>12</v>
      </c>
      <c r="Y7" s="317"/>
      <c r="Z7" s="318" t="s">
        <v>40</v>
      </c>
      <c r="AA7" s="319"/>
      <c r="AB7" s="323" t="s">
        <v>41</v>
      </c>
      <c r="AC7" s="324"/>
      <c r="AE7" s="314" t="s">
        <v>0</v>
      </c>
      <c r="AF7" s="308" t="s">
        <v>1</v>
      </c>
      <c r="AG7" s="309"/>
      <c r="AH7" s="308" t="s">
        <v>2</v>
      </c>
      <c r="AI7" s="309"/>
      <c r="AJ7" s="308" t="s">
        <v>3</v>
      </c>
      <c r="AK7" s="309"/>
      <c r="AL7" s="308" t="s">
        <v>4</v>
      </c>
      <c r="AM7" s="309"/>
      <c r="AN7" s="308" t="s">
        <v>5</v>
      </c>
      <c r="AO7" s="309"/>
      <c r="AP7" s="308" t="s">
        <v>6</v>
      </c>
      <c r="AQ7" s="309"/>
      <c r="AR7" s="308" t="s">
        <v>7</v>
      </c>
      <c r="AS7" s="309"/>
      <c r="AT7" s="308" t="s">
        <v>8</v>
      </c>
      <c r="AU7" s="309"/>
      <c r="AV7" s="308" t="s">
        <v>9</v>
      </c>
      <c r="AW7" s="309"/>
      <c r="AX7" s="308" t="s">
        <v>10</v>
      </c>
      <c r="AY7" s="309"/>
      <c r="AZ7" s="308" t="s">
        <v>11</v>
      </c>
      <c r="BA7" s="309"/>
      <c r="BB7" s="308" t="s">
        <v>12</v>
      </c>
      <c r="BC7" s="309"/>
      <c r="BD7" s="310" t="s">
        <v>40</v>
      </c>
      <c r="BE7" s="311"/>
      <c r="BF7" s="312" t="s">
        <v>41</v>
      </c>
      <c r="BG7" s="313"/>
      <c r="BH7" s="229"/>
      <c r="BI7" s="321" t="s">
        <v>0</v>
      </c>
      <c r="BJ7" s="316" t="s">
        <v>1</v>
      </c>
      <c r="BK7" s="317"/>
      <c r="BL7" s="316" t="s">
        <v>2</v>
      </c>
      <c r="BM7" s="317"/>
      <c r="BN7" s="316" t="s">
        <v>3</v>
      </c>
      <c r="BO7" s="317"/>
      <c r="BP7" s="316" t="s">
        <v>4</v>
      </c>
      <c r="BQ7" s="317"/>
      <c r="BR7" s="316" t="s">
        <v>5</v>
      </c>
      <c r="BS7" s="317"/>
      <c r="BT7" s="316" t="s">
        <v>6</v>
      </c>
      <c r="BU7" s="317"/>
      <c r="BV7" s="316" t="s">
        <v>7</v>
      </c>
      <c r="BW7" s="317"/>
      <c r="BX7" s="316" t="s">
        <v>8</v>
      </c>
      <c r="BY7" s="317"/>
      <c r="BZ7" s="316" t="s">
        <v>9</v>
      </c>
      <c r="CA7" s="317"/>
      <c r="CB7" s="316" t="s">
        <v>10</v>
      </c>
      <c r="CC7" s="317"/>
      <c r="CD7" s="316" t="s">
        <v>11</v>
      </c>
      <c r="CE7" s="317"/>
      <c r="CF7" s="316" t="s">
        <v>12</v>
      </c>
      <c r="CG7" s="317"/>
      <c r="CH7" s="318" t="s">
        <v>40</v>
      </c>
      <c r="CI7" s="319"/>
      <c r="CJ7" s="316" t="s">
        <v>41</v>
      </c>
      <c r="CK7" s="317"/>
    </row>
    <row r="8" spans="1:93" ht="15" thickTop="1" thickBot="1">
      <c r="A8" s="322"/>
      <c r="B8" s="117" t="s">
        <v>14</v>
      </c>
      <c r="C8" s="118" t="s">
        <v>15</v>
      </c>
      <c r="D8" s="119" t="s">
        <v>14</v>
      </c>
      <c r="E8" s="120" t="s">
        <v>15</v>
      </c>
      <c r="F8" s="117" t="s">
        <v>14</v>
      </c>
      <c r="G8" s="118" t="s">
        <v>15</v>
      </c>
      <c r="H8" s="119" t="s">
        <v>14</v>
      </c>
      <c r="I8" s="120" t="s">
        <v>15</v>
      </c>
      <c r="J8" s="117" t="s">
        <v>14</v>
      </c>
      <c r="K8" s="118" t="s">
        <v>15</v>
      </c>
      <c r="L8" s="119" t="s">
        <v>14</v>
      </c>
      <c r="M8" s="117" t="s">
        <v>15</v>
      </c>
      <c r="N8" s="121" t="s">
        <v>14</v>
      </c>
      <c r="O8" s="122" t="s">
        <v>15</v>
      </c>
      <c r="P8" s="117" t="s">
        <v>14</v>
      </c>
      <c r="Q8" s="118" t="s">
        <v>15</v>
      </c>
      <c r="R8" s="119" t="s">
        <v>14</v>
      </c>
      <c r="S8" s="120" t="s">
        <v>15</v>
      </c>
      <c r="T8" s="117" t="s">
        <v>14</v>
      </c>
      <c r="U8" s="118" t="s">
        <v>15</v>
      </c>
      <c r="V8" s="119" t="s">
        <v>14</v>
      </c>
      <c r="W8" s="120" t="s">
        <v>15</v>
      </c>
      <c r="X8" s="117" t="s">
        <v>14</v>
      </c>
      <c r="Y8" s="118" t="s">
        <v>15</v>
      </c>
      <c r="Z8" s="28" t="s">
        <v>14</v>
      </c>
      <c r="AA8" s="123" t="s">
        <v>15</v>
      </c>
      <c r="AB8" s="169" t="s">
        <v>14</v>
      </c>
      <c r="AC8" s="170" t="s">
        <v>15</v>
      </c>
      <c r="AE8" s="315"/>
      <c r="AF8" s="230" t="s">
        <v>14</v>
      </c>
      <c r="AG8" s="231" t="s">
        <v>15</v>
      </c>
      <c r="AH8" s="232" t="s">
        <v>14</v>
      </c>
      <c r="AI8" s="233" t="s">
        <v>15</v>
      </c>
      <c r="AJ8" s="230" t="s">
        <v>14</v>
      </c>
      <c r="AK8" s="231" t="s">
        <v>15</v>
      </c>
      <c r="AL8" s="232" t="s">
        <v>14</v>
      </c>
      <c r="AM8" s="233" t="s">
        <v>15</v>
      </c>
      <c r="AN8" s="230" t="s">
        <v>14</v>
      </c>
      <c r="AO8" s="231" t="s">
        <v>15</v>
      </c>
      <c r="AP8" s="232" t="s">
        <v>14</v>
      </c>
      <c r="AQ8" s="230" t="s">
        <v>15</v>
      </c>
      <c r="AR8" s="234" t="s">
        <v>14</v>
      </c>
      <c r="AS8" s="235" t="s">
        <v>15</v>
      </c>
      <c r="AT8" s="230" t="s">
        <v>14</v>
      </c>
      <c r="AU8" s="231" t="s">
        <v>15</v>
      </c>
      <c r="AV8" s="232" t="s">
        <v>14</v>
      </c>
      <c r="AW8" s="233" t="s">
        <v>15</v>
      </c>
      <c r="AX8" s="230" t="s">
        <v>14</v>
      </c>
      <c r="AY8" s="231" t="s">
        <v>15</v>
      </c>
      <c r="AZ8" s="232" t="s">
        <v>14</v>
      </c>
      <c r="BA8" s="233" t="s">
        <v>15</v>
      </c>
      <c r="BB8" s="230" t="s">
        <v>14</v>
      </c>
      <c r="BC8" s="231" t="s">
        <v>15</v>
      </c>
      <c r="BD8" s="236" t="s">
        <v>14</v>
      </c>
      <c r="BE8" s="237" t="s">
        <v>15</v>
      </c>
      <c r="BF8" s="238" t="s">
        <v>14</v>
      </c>
      <c r="BG8" s="239" t="s">
        <v>15</v>
      </c>
      <c r="BH8" s="240"/>
      <c r="BI8" s="322"/>
      <c r="BJ8" s="117" t="s">
        <v>14</v>
      </c>
      <c r="BK8" s="118" t="s">
        <v>15</v>
      </c>
      <c r="BL8" s="119" t="s">
        <v>14</v>
      </c>
      <c r="BM8" s="120" t="s">
        <v>15</v>
      </c>
      <c r="BN8" s="117" t="s">
        <v>14</v>
      </c>
      <c r="BO8" s="118" t="s">
        <v>15</v>
      </c>
      <c r="BP8" s="119" t="s">
        <v>14</v>
      </c>
      <c r="BQ8" s="120" t="s">
        <v>15</v>
      </c>
      <c r="BR8" s="117" t="s">
        <v>14</v>
      </c>
      <c r="BS8" s="118" t="s">
        <v>15</v>
      </c>
      <c r="BT8" s="119" t="s">
        <v>14</v>
      </c>
      <c r="BU8" s="117" t="s">
        <v>15</v>
      </c>
      <c r="BV8" s="121" t="s">
        <v>14</v>
      </c>
      <c r="BW8" s="122" t="s">
        <v>15</v>
      </c>
      <c r="BX8" s="117" t="s">
        <v>14</v>
      </c>
      <c r="BY8" s="118" t="s">
        <v>15</v>
      </c>
      <c r="BZ8" s="119" t="s">
        <v>14</v>
      </c>
      <c r="CA8" s="120" t="s">
        <v>15</v>
      </c>
      <c r="CB8" s="117" t="s">
        <v>14</v>
      </c>
      <c r="CC8" s="118" t="s">
        <v>15</v>
      </c>
      <c r="CD8" s="119" t="s">
        <v>14</v>
      </c>
      <c r="CE8" s="120" t="s">
        <v>15</v>
      </c>
      <c r="CF8" s="117" t="s">
        <v>14</v>
      </c>
      <c r="CG8" s="118" t="s">
        <v>15</v>
      </c>
      <c r="CH8" s="28" t="s">
        <v>14</v>
      </c>
      <c r="CI8" s="123" t="s">
        <v>15</v>
      </c>
      <c r="CJ8" s="121" t="s">
        <v>14</v>
      </c>
      <c r="CK8" s="122" t="s">
        <v>15</v>
      </c>
    </row>
    <row r="9" spans="1:93" ht="14" thickTop="1">
      <c r="A9" s="126" t="s">
        <v>16</v>
      </c>
      <c r="B9" s="127"/>
      <c r="C9" s="179"/>
      <c r="D9" s="128"/>
      <c r="E9" s="173"/>
      <c r="F9" s="127"/>
      <c r="G9" s="129"/>
      <c r="H9" s="128"/>
      <c r="I9" s="173"/>
      <c r="J9" s="127"/>
      <c r="K9" s="129"/>
      <c r="L9" s="128"/>
      <c r="M9" s="127"/>
      <c r="N9" s="172"/>
      <c r="O9" s="174"/>
      <c r="P9" s="127"/>
      <c r="Q9" s="129"/>
      <c r="R9" s="128"/>
      <c r="S9" s="173"/>
      <c r="T9" s="127"/>
      <c r="U9" s="129"/>
      <c r="V9" s="128"/>
      <c r="W9" s="173"/>
      <c r="X9" s="127"/>
      <c r="Y9" s="129"/>
      <c r="Z9" s="177"/>
      <c r="AA9" s="178"/>
      <c r="AB9" s="163">
        <f>B9+D9+F9+H9+J9+L9+N9+P9+R9+T9+V9+X9+Z9</f>
        <v>0</v>
      </c>
      <c r="AC9" s="164">
        <f>C9+E9+G9+I9+K9+M9+O9+Q9+S9+U9+W9+Y9+AA9</f>
        <v>0</v>
      </c>
      <c r="AE9" s="241" t="s">
        <v>20</v>
      </c>
      <c r="AF9" s="242">
        <f>SUMIF($A$9:$A$32,$AE9,B$9:B$32)</f>
        <v>1263</v>
      </c>
      <c r="AG9" s="243">
        <f t="shared" ref="AG9:AV11" si="0">SUMIF($A$9:$A$32,$AE9,C$9:C$32)</f>
        <v>471</v>
      </c>
      <c r="AH9" s="244">
        <f t="shared" si="0"/>
        <v>446</v>
      </c>
      <c r="AI9" s="245">
        <f t="shared" si="0"/>
        <v>324</v>
      </c>
      <c r="AJ9" s="242">
        <f t="shared" si="0"/>
        <v>198</v>
      </c>
      <c r="AK9" s="246">
        <f t="shared" si="0"/>
        <v>117</v>
      </c>
      <c r="AL9" s="244">
        <f t="shared" si="0"/>
        <v>762</v>
      </c>
      <c r="AM9" s="245">
        <f t="shared" si="0"/>
        <v>912</v>
      </c>
      <c r="AN9" s="242">
        <f t="shared" si="0"/>
        <v>65</v>
      </c>
      <c r="AO9" s="246">
        <f t="shared" si="0"/>
        <v>108</v>
      </c>
      <c r="AP9" s="244">
        <f t="shared" si="0"/>
        <v>83</v>
      </c>
      <c r="AQ9" s="242">
        <f t="shared" si="0"/>
        <v>369</v>
      </c>
      <c r="AR9" s="247">
        <f t="shared" si="0"/>
        <v>659</v>
      </c>
      <c r="AS9" s="248">
        <f t="shared" si="0"/>
        <v>565</v>
      </c>
      <c r="AT9" s="242">
        <f t="shared" si="0"/>
        <v>368</v>
      </c>
      <c r="AU9" s="246">
        <f t="shared" si="0"/>
        <v>275</v>
      </c>
      <c r="AV9" s="244">
        <f t="shared" si="0"/>
        <v>675</v>
      </c>
      <c r="AW9" s="245">
        <f t="shared" ref="AW9:BE11" si="1">SUMIF($A$9:$A$32,$AE9,S$9:S$32)</f>
        <v>390</v>
      </c>
      <c r="AX9" s="242">
        <f t="shared" si="1"/>
        <v>100</v>
      </c>
      <c r="AY9" s="246">
        <f t="shared" si="1"/>
        <v>102</v>
      </c>
      <c r="AZ9" s="244">
        <f t="shared" si="1"/>
        <v>269</v>
      </c>
      <c r="BA9" s="245">
        <f t="shared" si="1"/>
        <v>470</v>
      </c>
      <c r="BB9" s="242">
        <f t="shared" si="1"/>
        <v>411</v>
      </c>
      <c r="BC9" s="246">
        <f t="shared" si="1"/>
        <v>291</v>
      </c>
      <c r="BD9" s="23">
        <f t="shared" si="1"/>
        <v>1285</v>
      </c>
      <c r="BE9" s="249">
        <f t="shared" si="1"/>
        <v>1445</v>
      </c>
      <c r="BF9" s="250">
        <f>AF9+AH9+AJ9+AL9+AN9+AP9+AR9+AT9+AV9+AX9+AZ9+BB9+BD9</f>
        <v>6584</v>
      </c>
      <c r="BG9" s="251">
        <f>AG9+AI9+AK9+AM9+AO9+AQ9+AS9+AU9+AW9+AY9+BA9+BC9+BE9</f>
        <v>5839</v>
      </c>
      <c r="BH9" s="252"/>
      <c r="BI9" s="126" t="s">
        <v>16</v>
      </c>
      <c r="BJ9" s="130">
        <f t="shared" ref="BJ9:CK9" si="2">B9/B33</f>
        <v>0</v>
      </c>
      <c r="BK9" s="131">
        <f t="shared" si="2"/>
        <v>0</v>
      </c>
      <c r="BL9" s="132">
        <f t="shared" si="2"/>
        <v>0</v>
      </c>
      <c r="BM9" s="133">
        <f t="shared" si="2"/>
        <v>0</v>
      </c>
      <c r="BN9" s="130">
        <f t="shared" si="2"/>
        <v>0</v>
      </c>
      <c r="BO9" s="131">
        <f t="shared" si="2"/>
        <v>0</v>
      </c>
      <c r="BP9" s="132">
        <f t="shared" si="2"/>
        <v>0</v>
      </c>
      <c r="BQ9" s="133">
        <f t="shared" si="2"/>
        <v>0</v>
      </c>
      <c r="BR9" s="130">
        <f t="shared" si="2"/>
        <v>0</v>
      </c>
      <c r="BS9" s="131">
        <f t="shared" si="2"/>
        <v>0</v>
      </c>
      <c r="BT9" s="132">
        <f t="shared" si="2"/>
        <v>0</v>
      </c>
      <c r="BU9" s="130">
        <f t="shared" si="2"/>
        <v>0</v>
      </c>
      <c r="BV9" s="134">
        <f t="shared" si="2"/>
        <v>0</v>
      </c>
      <c r="BW9" s="135">
        <f t="shared" si="2"/>
        <v>0</v>
      </c>
      <c r="BX9" s="130">
        <f t="shared" si="2"/>
        <v>0</v>
      </c>
      <c r="BY9" s="131">
        <f t="shared" si="2"/>
        <v>0</v>
      </c>
      <c r="BZ9" s="132">
        <f t="shared" si="2"/>
        <v>0</v>
      </c>
      <c r="CA9" s="133">
        <f t="shared" si="2"/>
        <v>0</v>
      </c>
      <c r="CB9" s="130">
        <f t="shared" si="2"/>
        <v>0</v>
      </c>
      <c r="CC9" s="131">
        <f t="shared" si="2"/>
        <v>0</v>
      </c>
      <c r="CD9" s="132">
        <f t="shared" si="2"/>
        <v>0</v>
      </c>
      <c r="CE9" s="133">
        <f t="shared" si="2"/>
        <v>0</v>
      </c>
      <c r="CF9" s="130">
        <f t="shared" si="2"/>
        <v>0</v>
      </c>
      <c r="CG9" s="131">
        <f t="shared" si="2"/>
        <v>0</v>
      </c>
      <c r="CH9" s="132">
        <f t="shared" si="2"/>
        <v>0</v>
      </c>
      <c r="CI9" s="130">
        <f t="shared" si="2"/>
        <v>0</v>
      </c>
      <c r="CJ9" s="136">
        <f t="shared" si="2"/>
        <v>0</v>
      </c>
      <c r="CK9" s="137">
        <f t="shared" si="2"/>
        <v>0</v>
      </c>
      <c r="CN9" s="220"/>
      <c r="CO9" s="220"/>
    </row>
    <row r="10" spans="1:93">
      <c r="A10" s="138" t="s">
        <v>17</v>
      </c>
      <c r="B10" s="182">
        <v>129</v>
      </c>
      <c r="C10" s="183">
        <v>0</v>
      </c>
      <c r="D10" s="184">
        <v>51</v>
      </c>
      <c r="E10" s="185">
        <v>1</v>
      </c>
      <c r="F10" s="182">
        <v>13</v>
      </c>
      <c r="G10" s="186">
        <v>0</v>
      </c>
      <c r="H10" s="184">
        <v>71</v>
      </c>
      <c r="I10" s="185">
        <v>2</v>
      </c>
      <c r="J10" s="182">
        <v>5</v>
      </c>
      <c r="K10" s="186">
        <v>0</v>
      </c>
      <c r="L10" s="184">
        <v>0</v>
      </c>
      <c r="M10" s="182">
        <v>0</v>
      </c>
      <c r="N10" s="187">
        <v>0</v>
      </c>
      <c r="O10" s="188">
        <v>0</v>
      </c>
      <c r="P10" s="182">
        <v>0</v>
      </c>
      <c r="Q10" s="186">
        <v>0</v>
      </c>
      <c r="R10" s="184">
        <v>0</v>
      </c>
      <c r="S10" s="185">
        <v>0</v>
      </c>
      <c r="T10" s="182">
        <v>0</v>
      </c>
      <c r="U10" s="186">
        <v>0</v>
      </c>
      <c r="V10" s="184">
        <v>0</v>
      </c>
      <c r="W10" s="185">
        <v>0</v>
      </c>
      <c r="X10" s="182">
        <v>0</v>
      </c>
      <c r="Y10" s="186">
        <v>0</v>
      </c>
      <c r="Z10" s="184">
        <v>0</v>
      </c>
      <c r="AA10" s="182">
        <v>0</v>
      </c>
      <c r="AB10" s="165">
        <f t="shared" ref="AB10:AB31" si="3">SUM(B10,D10,F10,H10,J10,L10,N10,P10,R10,T10,V10,X10,Z10)</f>
        <v>269</v>
      </c>
      <c r="AC10" s="166">
        <f t="shared" ref="AC10:AC31" si="4">SUM(C10,E10,G10,I10,K10,M10,O10,Q10,S10,U10,W10,Y10,AA10)</f>
        <v>3</v>
      </c>
      <c r="AE10" s="253" t="s">
        <v>21</v>
      </c>
      <c r="AF10" s="242">
        <f>SUMIF($A$9:$A$32,$AE10,B$9:B$32)</f>
        <v>2005</v>
      </c>
      <c r="AG10" s="254">
        <f t="shared" si="0"/>
        <v>468</v>
      </c>
      <c r="AH10" s="255">
        <f t="shared" si="0"/>
        <v>686</v>
      </c>
      <c r="AI10" s="256">
        <f t="shared" si="0"/>
        <v>390</v>
      </c>
      <c r="AJ10" s="257">
        <f t="shared" si="0"/>
        <v>236</v>
      </c>
      <c r="AK10" s="258">
        <f t="shared" si="0"/>
        <v>128</v>
      </c>
      <c r="AL10" s="255">
        <f t="shared" si="0"/>
        <v>1033</v>
      </c>
      <c r="AM10" s="256">
        <f t="shared" si="0"/>
        <v>991</v>
      </c>
      <c r="AN10" s="257">
        <f t="shared" si="0"/>
        <v>95</v>
      </c>
      <c r="AO10" s="258">
        <f t="shared" si="0"/>
        <v>178</v>
      </c>
      <c r="AP10" s="255">
        <f t="shared" si="0"/>
        <v>101</v>
      </c>
      <c r="AQ10" s="257">
        <f t="shared" si="0"/>
        <v>457</v>
      </c>
      <c r="AR10" s="259">
        <f t="shared" si="0"/>
        <v>795</v>
      </c>
      <c r="AS10" s="260">
        <f t="shared" si="0"/>
        <v>1150</v>
      </c>
      <c r="AT10" s="257">
        <f t="shared" si="0"/>
        <v>414</v>
      </c>
      <c r="AU10" s="258">
        <f t="shared" si="0"/>
        <v>433</v>
      </c>
      <c r="AV10" s="255">
        <f t="shared" si="0"/>
        <v>935</v>
      </c>
      <c r="AW10" s="256">
        <f t="shared" si="1"/>
        <v>596</v>
      </c>
      <c r="AX10" s="257">
        <f t="shared" si="1"/>
        <v>115</v>
      </c>
      <c r="AY10" s="258">
        <f t="shared" si="1"/>
        <v>163</v>
      </c>
      <c r="AZ10" s="255">
        <f t="shared" si="1"/>
        <v>321</v>
      </c>
      <c r="BA10" s="256">
        <f t="shared" si="1"/>
        <v>737</v>
      </c>
      <c r="BB10" s="257">
        <f t="shared" si="1"/>
        <v>452</v>
      </c>
      <c r="BC10" s="258">
        <f t="shared" si="1"/>
        <v>302</v>
      </c>
      <c r="BD10" s="255">
        <f t="shared" si="1"/>
        <v>1800</v>
      </c>
      <c r="BE10" s="257">
        <f t="shared" si="1"/>
        <v>1560</v>
      </c>
      <c r="BF10" s="261">
        <f>SUM(AF10,AH10,AJ10,AL10,AN10,AP10,AR10,AT10,AV10,AX10,AZ10,BB10,BD10)</f>
        <v>8988</v>
      </c>
      <c r="BG10" s="19">
        <f>SUM(AG10,AI10,AK10,AM10,AO10,AQ10,AS10,AU10,AW10,AY10,BA10,BC10,BE10)</f>
        <v>7553</v>
      </c>
      <c r="BH10" s="252"/>
      <c r="BI10" s="138" t="s">
        <v>17</v>
      </c>
      <c r="BJ10" s="130">
        <f t="shared" ref="BJ10:CK10" si="5">B10/B33</f>
        <v>3.9747342474195039E-3</v>
      </c>
      <c r="BK10" s="131">
        <f t="shared" si="5"/>
        <v>0</v>
      </c>
      <c r="BL10" s="132">
        <f t="shared" si="5"/>
        <v>4.5785079450579051E-3</v>
      </c>
      <c r="BM10" s="133">
        <f t="shared" si="5"/>
        <v>1.1958861516383641E-4</v>
      </c>
      <c r="BN10" s="130">
        <f t="shared" si="5"/>
        <v>3.0176415970287838E-3</v>
      </c>
      <c r="BO10" s="131">
        <f t="shared" si="5"/>
        <v>0</v>
      </c>
      <c r="BP10" s="132">
        <f t="shared" si="5"/>
        <v>3.1757391421031443E-3</v>
      </c>
      <c r="BQ10" s="133">
        <f t="shared" si="5"/>
        <v>7.9926467649762224E-5</v>
      </c>
      <c r="BR10" s="130">
        <f t="shared" si="5"/>
        <v>2.4236548715462916E-3</v>
      </c>
      <c r="BS10" s="131">
        <f t="shared" si="5"/>
        <v>0</v>
      </c>
      <c r="BT10" s="132">
        <f t="shared" si="5"/>
        <v>0</v>
      </c>
      <c r="BU10" s="130">
        <f t="shared" si="5"/>
        <v>0</v>
      </c>
      <c r="BV10" s="134">
        <f t="shared" si="5"/>
        <v>0</v>
      </c>
      <c r="BW10" s="135">
        <f t="shared" si="5"/>
        <v>0</v>
      </c>
      <c r="BX10" s="130">
        <f t="shared" si="5"/>
        <v>0</v>
      </c>
      <c r="BY10" s="131">
        <f t="shared" si="5"/>
        <v>0</v>
      </c>
      <c r="BZ10" s="132">
        <f t="shared" si="5"/>
        <v>0</v>
      </c>
      <c r="CA10" s="133">
        <f t="shared" si="5"/>
        <v>0</v>
      </c>
      <c r="CB10" s="130">
        <f t="shared" si="5"/>
        <v>0</v>
      </c>
      <c r="CC10" s="131">
        <f t="shared" si="5"/>
        <v>0</v>
      </c>
      <c r="CD10" s="132">
        <f t="shared" si="5"/>
        <v>0</v>
      </c>
      <c r="CE10" s="133">
        <f t="shared" si="5"/>
        <v>0</v>
      </c>
      <c r="CF10" s="130">
        <f t="shared" si="5"/>
        <v>0</v>
      </c>
      <c r="CG10" s="131">
        <f t="shared" si="5"/>
        <v>0</v>
      </c>
      <c r="CH10" s="132">
        <f t="shared" si="5"/>
        <v>0</v>
      </c>
      <c r="CI10" s="130">
        <f t="shared" si="5"/>
        <v>0</v>
      </c>
      <c r="CJ10" s="136">
        <f t="shared" si="5"/>
        <v>1.5489324458161549E-3</v>
      </c>
      <c r="CK10" s="137">
        <f t="shared" si="5"/>
        <v>1.7321116172726169E-5</v>
      </c>
      <c r="CN10" s="220"/>
      <c r="CO10" s="220"/>
    </row>
    <row r="11" spans="1:93" ht="14" thickBot="1">
      <c r="A11" s="147" t="s">
        <v>18</v>
      </c>
      <c r="B11" s="189">
        <v>645</v>
      </c>
      <c r="C11" s="190">
        <v>1</v>
      </c>
      <c r="D11" s="191">
        <v>173</v>
      </c>
      <c r="E11" s="192">
        <v>0</v>
      </c>
      <c r="F11" s="189">
        <v>66</v>
      </c>
      <c r="G11" s="193">
        <v>3</v>
      </c>
      <c r="H11" s="191">
        <v>416</v>
      </c>
      <c r="I11" s="192">
        <v>33</v>
      </c>
      <c r="J11" s="189">
        <v>19</v>
      </c>
      <c r="K11" s="193">
        <v>15</v>
      </c>
      <c r="L11" s="191">
        <v>18</v>
      </c>
      <c r="M11" s="189">
        <v>92</v>
      </c>
      <c r="N11" s="194">
        <v>200</v>
      </c>
      <c r="O11" s="195">
        <v>155</v>
      </c>
      <c r="P11" s="189">
        <v>44</v>
      </c>
      <c r="Q11" s="193">
        <v>61</v>
      </c>
      <c r="R11" s="191">
        <v>103</v>
      </c>
      <c r="S11" s="192">
        <v>88</v>
      </c>
      <c r="T11" s="189">
        <v>6</v>
      </c>
      <c r="U11" s="193">
        <v>49</v>
      </c>
      <c r="V11" s="191">
        <v>25</v>
      </c>
      <c r="W11" s="192">
        <v>73</v>
      </c>
      <c r="X11" s="189">
        <v>84</v>
      </c>
      <c r="Y11" s="193">
        <v>83</v>
      </c>
      <c r="Z11" s="191">
        <v>255</v>
      </c>
      <c r="AA11" s="189">
        <v>110</v>
      </c>
      <c r="AB11" s="165">
        <f t="shared" si="3"/>
        <v>2054</v>
      </c>
      <c r="AC11" s="166">
        <f t="shared" si="4"/>
        <v>763</v>
      </c>
      <c r="AE11" s="241" t="s">
        <v>22</v>
      </c>
      <c r="AF11" s="242">
        <f>SUMIF($A$9:$A$32,$AE11,B$9:B$32)</f>
        <v>2110</v>
      </c>
      <c r="AG11" s="262">
        <f t="shared" si="0"/>
        <v>937</v>
      </c>
      <c r="AH11" s="263">
        <f t="shared" si="0"/>
        <v>808</v>
      </c>
      <c r="AI11" s="264">
        <f t="shared" si="0"/>
        <v>383</v>
      </c>
      <c r="AJ11" s="265">
        <f t="shared" si="0"/>
        <v>286</v>
      </c>
      <c r="AK11" s="266">
        <f t="shared" si="0"/>
        <v>215</v>
      </c>
      <c r="AL11" s="263">
        <f t="shared" si="0"/>
        <v>1163</v>
      </c>
      <c r="AM11" s="264">
        <f t="shared" si="0"/>
        <v>1179</v>
      </c>
      <c r="AN11" s="265">
        <f t="shared" si="0"/>
        <v>92</v>
      </c>
      <c r="AO11" s="266">
        <f t="shared" si="0"/>
        <v>351</v>
      </c>
      <c r="AP11" s="263">
        <f t="shared" si="0"/>
        <v>113</v>
      </c>
      <c r="AQ11" s="265">
        <f t="shared" si="0"/>
        <v>795</v>
      </c>
      <c r="AR11" s="267">
        <f t="shared" si="0"/>
        <v>912</v>
      </c>
      <c r="AS11" s="268">
        <f t="shared" si="0"/>
        <v>1454</v>
      </c>
      <c r="AT11" s="265">
        <f t="shared" si="0"/>
        <v>560</v>
      </c>
      <c r="AU11" s="266">
        <f t="shared" si="0"/>
        <v>411</v>
      </c>
      <c r="AV11" s="263">
        <f t="shared" si="0"/>
        <v>1166</v>
      </c>
      <c r="AW11" s="264">
        <f t="shared" si="1"/>
        <v>719</v>
      </c>
      <c r="AX11" s="265">
        <f t="shared" si="1"/>
        <v>106</v>
      </c>
      <c r="AY11" s="266">
        <f t="shared" si="1"/>
        <v>146</v>
      </c>
      <c r="AZ11" s="263">
        <f t="shared" si="1"/>
        <v>388</v>
      </c>
      <c r="BA11" s="264">
        <f t="shared" si="1"/>
        <v>1049</v>
      </c>
      <c r="BB11" s="265">
        <f t="shared" si="1"/>
        <v>499</v>
      </c>
      <c r="BC11" s="266">
        <f t="shared" si="1"/>
        <v>341</v>
      </c>
      <c r="BD11" s="263">
        <f t="shared" si="1"/>
        <v>1958</v>
      </c>
      <c r="BE11" s="265">
        <f t="shared" si="1"/>
        <v>2079</v>
      </c>
      <c r="BF11" s="261">
        <f>SUM(AF11,AH11,AJ11,AL11,AN11,AP11,AR11,AT11,AV11,AX11,AZ11,BB11,BD11)</f>
        <v>10161</v>
      </c>
      <c r="BG11" s="19">
        <f>SUM(AG11,AI11,AK11,AM11,AO11,AQ11,AS11,AU11,AW11,AY11,BA11,BC11,BE11)</f>
        <v>10059</v>
      </c>
      <c r="BH11" s="252"/>
      <c r="BI11" s="147" t="s">
        <v>18</v>
      </c>
      <c r="BJ11" s="130">
        <f t="shared" ref="BJ11:CK11" si="6">B11/B33</f>
        <v>1.9873671237097521E-2</v>
      </c>
      <c r="BK11" s="131">
        <f t="shared" si="6"/>
        <v>4.9353469548909289E-5</v>
      </c>
      <c r="BL11" s="132">
        <f t="shared" si="6"/>
        <v>1.5531017146961128E-2</v>
      </c>
      <c r="BM11" s="133">
        <f t="shared" si="6"/>
        <v>0</v>
      </c>
      <c r="BN11" s="130">
        <f t="shared" si="6"/>
        <v>1.532033426183844E-2</v>
      </c>
      <c r="BO11" s="131">
        <f t="shared" si="6"/>
        <v>9.2392978133661843E-4</v>
      </c>
      <c r="BP11" s="132">
        <f t="shared" si="6"/>
        <v>1.8607147649505749E-2</v>
      </c>
      <c r="BQ11" s="133">
        <f t="shared" si="6"/>
        <v>1.3187867162210765E-3</v>
      </c>
      <c r="BR11" s="130">
        <f t="shared" si="6"/>
        <v>9.2098885118759091E-3</v>
      </c>
      <c r="BS11" s="131">
        <f t="shared" si="6"/>
        <v>5.0301810865191147E-3</v>
      </c>
      <c r="BT11" s="132">
        <f t="shared" si="6"/>
        <v>4.6153846153846158E-3</v>
      </c>
      <c r="BU11" s="130">
        <f t="shared" si="6"/>
        <v>9.1807204869773472E-3</v>
      </c>
      <c r="BV11" s="134">
        <f t="shared" si="6"/>
        <v>1.2419274714356682E-2</v>
      </c>
      <c r="BW11" s="135">
        <f t="shared" si="6"/>
        <v>7.5624512099921933E-3</v>
      </c>
      <c r="BX11" s="130">
        <f t="shared" si="6"/>
        <v>4.7836486192650574E-3</v>
      </c>
      <c r="BY11" s="131">
        <f t="shared" si="6"/>
        <v>6.0015741833923655E-3</v>
      </c>
      <c r="BZ11" s="132">
        <f t="shared" si="6"/>
        <v>7.0292772811028454E-3</v>
      </c>
      <c r="CA11" s="133">
        <f t="shared" si="6"/>
        <v>5.6431961010645123E-3</v>
      </c>
      <c r="CB11" s="130">
        <f t="shared" si="6"/>
        <v>3.0690537084398979E-3</v>
      </c>
      <c r="CC11" s="131">
        <f t="shared" si="6"/>
        <v>1.9413629160063391E-2</v>
      </c>
      <c r="CD11" s="132">
        <f t="shared" si="6"/>
        <v>2.115417160264004E-3</v>
      </c>
      <c r="CE11" s="133">
        <f t="shared" si="6"/>
        <v>4.5451715335284226E-3</v>
      </c>
      <c r="CF11" s="130">
        <f t="shared" si="6"/>
        <v>9.8753820832353633E-3</v>
      </c>
      <c r="CG11" s="131">
        <f t="shared" si="6"/>
        <v>1.4010803511141121E-2</v>
      </c>
      <c r="CH11" s="132">
        <f t="shared" si="6"/>
        <v>7.241849369533114E-3</v>
      </c>
      <c r="CI11" s="130">
        <f t="shared" si="6"/>
        <v>3.3805587141583944E-3</v>
      </c>
      <c r="CJ11" s="136">
        <f t="shared" si="6"/>
        <v>1.1827164474744916E-2</v>
      </c>
      <c r="CK11" s="137">
        <f t="shared" si="6"/>
        <v>4.4053372132633562E-3</v>
      </c>
      <c r="CN11" s="220"/>
      <c r="CO11" s="220"/>
    </row>
    <row r="12" spans="1:93" ht="15" thickTop="1" thickBot="1">
      <c r="A12" s="138" t="s">
        <v>19</v>
      </c>
      <c r="B12" s="182">
        <v>920</v>
      </c>
      <c r="C12" s="183">
        <v>93</v>
      </c>
      <c r="D12" s="184">
        <v>392</v>
      </c>
      <c r="E12" s="185">
        <v>81</v>
      </c>
      <c r="F12" s="182">
        <v>127</v>
      </c>
      <c r="G12" s="186">
        <v>59</v>
      </c>
      <c r="H12" s="184">
        <v>541</v>
      </c>
      <c r="I12" s="185">
        <v>417</v>
      </c>
      <c r="J12" s="182">
        <v>47</v>
      </c>
      <c r="K12" s="186">
        <v>67</v>
      </c>
      <c r="L12" s="184">
        <v>78</v>
      </c>
      <c r="M12" s="182">
        <v>216</v>
      </c>
      <c r="N12" s="187">
        <v>415</v>
      </c>
      <c r="O12" s="188">
        <v>443</v>
      </c>
      <c r="P12" s="182">
        <v>213</v>
      </c>
      <c r="Q12" s="186">
        <v>201</v>
      </c>
      <c r="R12" s="184">
        <v>482</v>
      </c>
      <c r="S12" s="185">
        <v>279</v>
      </c>
      <c r="T12" s="182">
        <v>84</v>
      </c>
      <c r="U12" s="186">
        <v>116</v>
      </c>
      <c r="V12" s="184">
        <v>217</v>
      </c>
      <c r="W12" s="185">
        <v>324</v>
      </c>
      <c r="X12" s="182">
        <v>320</v>
      </c>
      <c r="Y12" s="186">
        <v>216</v>
      </c>
      <c r="Z12" s="184">
        <v>970</v>
      </c>
      <c r="AA12" s="182">
        <v>944</v>
      </c>
      <c r="AB12" s="165">
        <f t="shared" si="3"/>
        <v>4806</v>
      </c>
      <c r="AC12" s="166">
        <f t="shared" si="4"/>
        <v>3456</v>
      </c>
      <c r="AE12" s="269" t="s">
        <v>13</v>
      </c>
      <c r="AF12" s="14">
        <f t="shared" ref="AF12:BG12" si="7">SUM(AF9:AF11)</f>
        <v>5378</v>
      </c>
      <c r="AG12" s="1">
        <f t="shared" si="7"/>
        <v>1876</v>
      </c>
      <c r="AH12" s="14">
        <f t="shared" si="7"/>
        <v>1940</v>
      </c>
      <c r="AI12" s="1">
        <f t="shared" si="7"/>
        <v>1097</v>
      </c>
      <c r="AJ12" s="14">
        <f t="shared" si="7"/>
        <v>720</v>
      </c>
      <c r="AK12" s="1">
        <f t="shared" si="7"/>
        <v>460</v>
      </c>
      <c r="AL12" s="14">
        <f t="shared" si="7"/>
        <v>2958</v>
      </c>
      <c r="AM12" s="1">
        <f t="shared" si="7"/>
        <v>3082</v>
      </c>
      <c r="AN12" s="14">
        <f t="shared" si="7"/>
        <v>252</v>
      </c>
      <c r="AO12" s="1">
        <f t="shared" si="7"/>
        <v>637</v>
      </c>
      <c r="AP12" s="14">
        <f t="shared" si="7"/>
        <v>297</v>
      </c>
      <c r="AQ12" s="1">
        <f t="shared" si="7"/>
        <v>1621</v>
      </c>
      <c r="AR12" s="14">
        <f t="shared" si="7"/>
        <v>2366</v>
      </c>
      <c r="AS12" s="1">
        <f t="shared" si="7"/>
        <v>3169</v>
      </c>
      <c r="AT12" s="14">
        <f t="shared" si="7"/>
        <v>1342</v>
      </c>
      <c r="AU12" s="1">
        <f t="shared" si="7"/>
        <v>1119</v>
      </c>
      <c r="AV12" s="14">
        <f t="shared" si="7"/>
        <v>2776</v>
      </c>
      <c r="AW12" s="1">
        <f t="shared" si="7"/>
        <v>1705</v>
      </c>
      <c r="AX12" s="14">
        <f t="shared" si="7"/>
        <v>321</v>
      </c>
      <c r="AY12" s="1">
        <f t="shared" si="7"/>
        <v>411</v>
      </c>
      <c r="AZ12" s="14">
        <f t="shared" si="7"/>
        <v>978</v>
      </c>
      <c r="BA12" s="1">
        <f t="shared" si="7"/>
        <v>2256</v>
      </c>
      <c r="BB12" s="14">
        <f t="shared" si="7"/>
        <v>1362</v>
      </c>
      <c r="BC12" s="1">
        <f t="shared" si="7"/>
        <v>934</v>
      </c>
      <c r="BD12" s="14">
        <f t="shared" si="7"/>
        <v>5043</v>
      </c>
      <c r="BE12" s="1">
        <f t="shared" si="7"/>
        <v>5084</v>
      </c>
      <c r="BF12" s="54">
        <f t="shared" si="7"/>
        <v>25733</v>
      </c>
      <c r="BG12" s="50">
        <f t="shared" si="7"/>
        <v>23451</v>
      </c>
      <c r="BH12" s="270"/>
      <c r="BI12" s="138" t="s">
        <v>19</v>
      </c>
      <c r="BJ12" s="130">
        <f t="shared" ref="BJ12:CK12" si="8">B12/B33</f>
        <v>2.8346941919580957E-2</v>
      </c>
      <c r="BK12" s="131">
        <f t="shared" si="8"/>
        <v>4.5898726680485636E-3</v>
      </c>
      <c r="BL12" s="132">
        <f t="shared" si="8"/>
        <v>3.5191668911033307E-2</v>
      </c>
      <c r="BM12" s="133">
        <f t="shared" si="8"/>
        <v>9.6866778282707483E-3</v>
      </c>
      <c r="BN12" s="130">
        <f t="shared" si="8"/>
        <v>2.9480037140204272E-2</v>
      </c>
      <c r="BO12" s="131">
        <f t="shared" si="8"/>
        <v>1.8170619032953497E-2</v>
      </c>
      <c r="BP12" s="132">
        <f t="shared" si="8"/>
        <v>2.4198237688419735E-2</v>
      </c>
      <c r="BQ12" s="133">
        <f t="shared" si="8"/>
        <v>1.6664668504975423E-2</v>
      </c>
      <c r="BR12" s="130">
        <f t="shared" si="8"/>
        <v>2.2782355792535142E-2</v>
      </c>
      <c r="BS12" s="131">
        <f t="shared" si="8"/>
        <v>2.2468142186452045E-2</v>
      </c>
      <c r="BT12" s="132">
        <f t="shared" si="8"/>
        <v>0.02</v>
      </c>
      <c r="BU12" s="130">
        <f t="shared" si="8"/>
        <v>2.1554735056381599E-2</v>
      </c>
      <c r="BV12" s="134">
        <f t="shared" si="8"/>
        <v>2.5769995032290115E-2</v>
      </c>
      <c r="BW12" s="135">
        <f t="shared" si="8"/>
        <v>2.1613973458235753E-2</v>
      </c>
      <c r="BX12" s="130">
        <f t="shared" si="8"/>
        <v>2.3157208088714937E-2</v>
      </c>
      <c r="BY12" s="131">
        <f t="shared" si="8"/>
        <v>1.9775678866587959E-2</v>
      </c>
      <c r="BZ12" s="132">
        <f t="shared" si="8"/>
        <v>3.2894287859141474E-2</v>
      </c>
      <c r="CA12" s="133">
        <f t="shared" si="8"/>
        <v>1.789149672951135E-2</v>
      </c>
      <c r="CB12" s="130">
        <f t="shared" si="8"/>
        <v>4.2966751918158567E-2</v>
      </c>
      <c r="CC12" s="131">
        <f t="shared" si="8"/>
        <v>4.5958795562599047E-2</v>
      </c>
      <c r="CD12" s="132">
        <f t="shared" si="8"/>
        <v>1.8361820951091554E-2</v>
      </c>
      <c r="CE12" s="133">
        <f t="shared" si="8"/>
        <v>2.0173090094016563E-2</v>
      </c>
      <c r="CF12" s="130">
        <f t="shared" si="8"/>
        <v>3.7620503174229956E-2</v>
      </c>
      <c r="CG12" s="131">
        <f t="shared" si="8"/>
        <v>3.6461850101282917E-2</v>
      </c>
      <c r="CH12" s="132">
        <f t="shared" si="8"/>
        <v>2.754742701351812E-2</v>
      </c>
      <c r="CI12" s="130">
        <f t="shared" si="8"/>
        <v>2.9011340237868406E-2</v>
      </c>
      <c r="CJ12" s="136">
        <f t="shared" si="8"/>
        <v>2.7673491950157773E-2</v>
      </c>
      <c r="CK12" s="137">
        <f t="shared" si="8"/>
        <v>1.9953925830980549E-2</v>
      </c>
      <c r="CN12" s="220"/>
      <c r="CO12" s="220"/>
    </row>
    <row r="13" spans="1:93" ht="14" thickTop="1">
      <c r="A13" s="147" t="s">
        <v>20</v>
      </c>
      <c r="B13" s="189">
        <v>1263</v>
      </c>
      <c r="C13" s="190">
        <v>471</v>
      </c>
      <c r="D13" s="191">
        <v>446</v>
      </c>
      <c r="E13" s="192">
        <v>324</v>
      </c>
      <c r="F13" s="189">
        <v>198</v>
      </c>
      <c r="G13" s="193">
        <v>117</v>
      </c>
      <c r="H13" s="191">
        <v>762</v>
      </c>
      <c r="I13" s="192">
        <v>912</v>
      </c>
      <c r="J13" s="189">
        <v>65</v>
      </c>
      <c r="K13" s="193">
        <v>108</v>
      </c>
      <c r="L13" s="191">
        <v>83</v>
      </c>
      <c r="M13" s="189">
        <v>369</v>
      </c>
      <c r="N13" s="194">
        <v>659</v>
      </c>
      <c r="O13" s="195">
        <v>565</v>
      </c>
      <c r="P13" s="189">
        <v>368</v>
      </c>
      <c r="Q13" s="193">
        <v>275</v>
      </c>
      <c r="R13" s="191">
        <v>675</v>
      </c>
      <c r="S13" s="192">
        <v>390</v>
      </c>
      <c r="T13" s="189">
        <v>100</v>
      </c>
      <c r="U13" s="193">
        <v>102</v>
      </c>
      <c r="V13" s="191">
        <v>269</v>
      </c>
      <c r="W13" s="192">
        <v>470</v>
      </c>
      <c r="X13" s="189">
        <v>411</v>
      </c>
      <c r="Y13" s="193">
        <v>291</v>
      </c>
      <c r="Z13" s="191">
        <v>1285</v>
      </c>
      <c r="AA13" s="189">
        <v>1445</v>
      </c>
      <c r="AB13" s="165">
        <f t="shared" si="3"/>
        <v>6584</v>
      </c>
      <c r="AC13" s="166">
        <f t="shared" si="4"/>
        <v>5839</v>
      </c>
      <c r="BI13" s="147" t="s">
        <v>20</v>
      </c>
      <c r="BJ13" s="130">
        <f t="shared" ref="BJ13:CK13" si="9">B13/B33</f>
        <v>3.8915421352642122E-2</v>
      </c>
      <c r="BK13" s="131">
        <f t="shared" si="9"/>
        <v>2.3245484157536276E-2</v>
      </c>
      <c r="BL13" s="132">
        <f t="shared" si="9"/>
        <v>4.0039500852859324E-2</v>
      </c>
      <c r="BM13" s="133">
        <f t="shared" si="9"/>
        <v>3.8746711313082993E-2</v>
      </c>
      <c r="BN13" s="130">
        <f t="shared" si="9"/>
        <v>4.596100278551532E-2</v>
      </c>
      <c r="BO13" s="131">
        <f t="shared" si="9"/>
        <v>3.6033261472128118E-2</v>
      </c>
      <c r="BP13" s="132">
        <f t="shared" si="9"/>
        <v>3.4083284877219663E-2</v>
      </c>
      <c r="BQ13" s="133">
        <f t="shared" si="9"/>
        <v>3.644646924829157E-2</v>
      </c>
      <c r="BR13" s="130">
        <f t="shared" si="9"/>
        <v>3.1507513330101794E-2</v>
      </c>
      <c r="BS13" s="131">
        <f t="shared" si="9"/>
        <v>3.6217303822937627E-2</v>
      </c>
      <c r="BT13" s="132">
        <f t="shared" si="9"/>
        <v>2.1282051282051281E-2</v>
      </c>
      <c r="BU13" s="130">
        <f t="shared" si="9"/>
        <v>3.6822672387985228E-2</v>
      </c>
      <c r="BV13" s="134">
        <f t="shared" si="9"/>
        <v>4.0921510183805264E-2</v>
      </c>
      <c r="BW13" s="135">
        <f t="shared" si="9"/>
        <v>2.7566354410616705E-2</v>
      </c>
      <c r="BX13" s="130">
        <f t="shared" si="9"/>
        <v>4.0008697542944116E-2</v>
      </c>
      <c r="BY13" s="131">
        <f t="shared" si="9"/>
        <v>2.7056277056277056E-2</v>
      </c>
      <c r="BZ13" s="132">
        <f t="shared" si="9"/>
        <v>4.6065652084897289E-2</v>
      </c>
      <c r="CA13" s="133">
        <f t="shared" si="9"/>
        <v>2.5009619084263177E-2</v>
      </c>
      <c r="CB13" s="130">
        <f t="shared" si="9"/>
        <v>5.1150895140664961E-2</v>
      </c>
      <c r="CC13" s="131">
        <f t="shared" si="9"/>
        <v>4.0412044374009512E-2</v>
      </c>
      <c r="CD13" s="132">
        <f t="shared" si="9"/>
        <v>2.2761888644440682E-2</v>
      </c>
      <c r="CE13" s="133">
        <f t="shared" si="9"/>
        <v>2.9263433161073407E-2</v>
      </c>
      <c r="CF13" s="130">
        <f t="shared" si="9"/>
        <v>4.8318833764401596E-2</v>
      </c>
      <c r="CG13" s="131">
        <f t="shared" si="9"/>
        <v>4.9122214719783931E-2</v>
      </c>
      <c r="CH13" s="132">
        <f t="shared" si="9"/>
        <v>3.6493240940588437E-2</v>
      </c>
      <c r="CI13" s="130">
        <f t="shared" si="9"/>
        <v>4.4408248563262545E-2</v>
      </c>
      <c r="CJ13" s="136">
        <f t="shared" si="9"/>
        <v>3.7911417186816225E-2</v>
      </c>
      <c r="CK13" s="137">
        <f t="shared" si="9"/>
        <v>3.3712665777516033E-2</v>
      </c>
      <c r="CN13" s="220"/>
      <c r="CO13" s="220"/>
    </row>
    <row r="14" spans="1:93" ht="14" thickBot="1">
      <c r="A14" s="138" t="s">
        <v>21</v>
      </c>
      <c r="B14" s="182">
        <v>2005</v>
      </c>
      <c r="C14" s="183">
        <v>468</v>
      </c>
      <c r="D14" s="184">
        <v>686</v>
      </c>
      <c r="E14" s="185">
        <v>390</v>
      </c>
      <c r="F14" s="182">
        <v>236</v>
      </c>
      <c r="G14" s="186">
        <v>128</v>
      </c>
      <c r="H14" s="184">
        <v>1033</v>
      </c>
      <c r="I14" s="185">
        <v>991</v>
      </c>
      <c r="J14" s="182">
        <v>95</v>
      </c>
      <c r="K14" s="186">
        <v>178</v>
      </c>
      <c r="L14" s="184">
        <v>101</v>
      </c>
      <c r="M14" s="182">
        <v>457</v>
      </c>
      <c r="N14" s="187">
        <v>795</v>
      </c>
      <c r="O14" s="188">
        <v>1150</v>
      </c>
      <c r="P14" s="182">
        <v>414</v>
      </c>
      <c r="Q14" s="186">
        <v>433</v>
      </c>
      <c r="R14" s="184">
        <v>935</v>
      </c>
      <c r="S14" s="185">
        <v>596</v>
      </c>
      <c r="T14" s="182">
        <v>115</v>
      </c>
      <c r="U14" s="186">
        <v>163</v>
      </c>
      <c r="V14" s="184">
        <v>321</v>
      </c>
      <c r="W14" s="185">
        <v>737</v>
      </c>
      <c r="X14" s="182">
        <v>452</v>
      </c>
      <c r="Y14" s="186">
        <v>302</v>
      </c>
      <c r="Z14" s="184">
        <v>1800</v>
      </c>
      <c r="AA14" s="182">
        <v>1560</v>
      </c>
      <c r="AB14" s="165">
        <f t="shared" si="3"/>
        <v>8988</v>
      </c>
      <c r="AC14" s="166">
        <f t="shared" si="4"/>
        <v>7553</v>
      </c>
      <c r="AE14" t="s">
        <v>88</v>
      </c>
      <c r="BI14" s="138" t="s">
        <v>21</v>
      </c>
      <c r="BJ14" s="130">
        <f t="shared" ref="BJ14:CK14" si="10">B14/B33</f>
        <v>6.1777846248651978E-2</v>
      </c>
      <c r="BK14" s="131">
        <f t="shared" si="10"/>
        <v>2.3097423748889546E-2</v>
      </c>
      <c r="BL14" s="132">
        <f t="shared" si="10"/>
        <v>6.1585420594308285E-2</v>
      </c>
      <c r="BM14" s="133">
        <f t="shared" si="10"/>
        <v>4.6639559913896199E-2</v>
      </c>
      <c r="BN14" s="130">
        <f t="shared" si="10"/>
        <v>5.4781801299907153E-2</v>
      </c>
      <c r="BO14" s="131">
        <f t="shared" si="10"/>
        <v>3.942100400369572E-2</v>
      </c>
      <c r="BP14" s="132">
        <f t="shared" si="10"/>
        <v>4.6204768081585183E-2</v>
      </c>
      <c r="BQ14" s="133">
        <f t="shared" si="10"/>
        <v>3.9603564720457181E-2</v>
      </c>
      <c r="BR14" s="130">
        <f t="shared" si="10"/>
        <v>4.6049442559379546E-2</v>
      </c>
      <c r="BS14" s="131">
        <f t="shared" si="10"/>
        <v>5.9691482226693494E-2</v>
      </c>
      <c r="BT14" s="132">
        <f t="shared" si="10"/>
        <v>2.5897435897435896E-2</v>
      </c>
      <c r="BU14" s="130">
        <f t="shared" si="10"/>
        <v>4.5604231114659215E-2</v>
      </c>
      <c r="BV14" s="134">
        <f t="shared" si="10"/>
        <v>4.9366616989567812E-2</v>
      </c>
      <c r="BW14" s="135">
        <f t="shared" si="10"/>
        <v>5.6108508977361436E-2</v>
      </c>
      <c r="BX14" s="130">
        <f t="shared" si="10"/>
        <v>4.5009784735812131E-2</v>
      </c>
      <c r="BY14" s="131">
        <f t="shared" si="10"/>
        <v>4.2601338055883509E-2</v>
      </c>
      <c r="BZ14" s="132">
        <f t="shared" si="10"/>
        <v>6.380945881389477E-2</v>
      </c>
      <c r="CA14" s="133">
        <f t="shared" si="10"/>
        <v>3.8219828139027828E-2</v>
      </c>
      <c r="CB14" s="130">
        <f t="shared" si="10"/>
        <v>5.8823529411764705E-2</v>
      </c>
      <c r="CC14" s="131">
        <f t="shared" si="10"/>
        <v>6.4580031695721074E-2</v>
      </c>
      <c r="CD14" s="132">
        <f t="shared" si="10"/>
        <v>2.7161956337789811E-2</v>
      </c>
      <c r="CE14" s="133">
        <f t="shared" si="10"/>
        <v>4.5887553701512984E-2</v>
      </c>
      <c r="CF14" s="130">
        <f t="shared" si="10"/>
        <v>5.3138960733599812E-2</v>
      </c>
      <c r="CG14" s="131">
        <f t="shared" si="10"/>
        <v>5.0979068197164079E-2</v>
      </c>
      <c r="CH14" s="132">
        <f t="shared" si="10"/>
        <v>5.1118936726116095E-2</v>
      </c>
      <c r="CI14" s="130">
        <f t="shared" si="10"/>
        <v>4.7942469037155412E-2</v>
      </c>
      <c r="CJ14" s="136">
        <f t="shared" si="10"/>
        <v>5.1753921275076581E-2</v>
      </c>
      <c r="CK14" s="137">
        <f t="shared" si="10"/>
        <v>4.3608796817533588E-2</v>
      </c>
      <c r="CN14" s="220"/>
      <c r="CO14" s="220"/>
    </row>
    <row r="15" spans="1:93" ht="15" thickTop="1" thickBot="1">
      <c r="A15" s="147" t="s">
        <v>22</v>
      </c>
      <c r="B15" s="189">
        <v>2110</v>
      </c>
      <c r="C15" s="190">
        <v>937</v>
      </c>
      <c r="D15" s="191">
        <v>808</v>
      </c>
      <c r="E15" s="192">
        <v>383</v>
      </c>
      <c r="F15" s="189">
        <v>286</v>
      </c>
      <c r="G15" s="193">
        <v>215</v>
      </c>
      <c r="H15" s="191">
        <v>1163</v>
      </c>
      <c r="I15" s="192">
        <v>1179</v>
      </c>
      <c r="J15" s="189">
        <v>92</v>
      </c>
      <c r="K15" s="193">
        <v>351</v>
      </c>
      <c r="L15" s="191">
        <v>113</v>
      </c>
      <c r="M15" s="189">
        <v>795</v>
      </c>
      <c r="N15" s="194">
        <v>912</v>
      </c>
      <c r="O15" s="195">
        <v>1454</v>
      </c>
      <c r="P15" s="189">
        <v>560</v>
      </c>
      <c r="Q15" s="193">
        <v>411</v>
      </c>
      <c r="R15" s="191">
        <v>1166</v>
      </c>
      <c r="S15" s="192">
        <v>719</v>
      </c>
      <c r="T15" s="189">
        <v>106</v>
      </c>
      <c r="U15" s="193">
        <v>146</v>
      </c>
      <c r="V15" s="191">
        <v>388</v>
      </c>
      <c r="W15" s="192">
        <v>1049</v>
      </c>
      <c r="X15" s="189">
        <v>499</v>
      </c>
      <c r="Y15" s="193">
        <v>341</v>
      </c>
      <c r="Z15" s="191">
        <v>1958</v>
      </c>
      <c r="AA15" s="189">
        <v>2079</v>
      </c>
      <c r="AB15" s="165">
        <f t="shared" si="3"/>
        <v>10161</v>
      </c>
      <c r="AC15" s="166">
        <f t="shared" si="4"/>
        <v>10059</v>
      </c>
      <c r="AE15" s="314" t="s">
        <v>0</v>
      </c>
      <c r="AF15" s="308" t="s">
        <v>1</v>
      </c>
      <c r="AG15" s="309"/>
      <c r="AH15" s="308" t="s">
        <v>2</v>
      </c>
      <c r="AI15" s="309"/>
      <c r="AJ15" s="308" t="s">
        <v>3</v>
      </c>
      <c r="AK15" s="309"/>
      <c r="AL15" s="308" t="s">
        <v>4</v>
      </c>
      <c r="AM15" s="309"/>
      <c r="AN15" s="308" t="s">
        <v>5</v>
      </c>
      <c r="AO15" s="309"/>
      <c r="AP15" s="308" t="s">
        <v>6</v>
      </c>
      <c r="AQ15" s="309"/>
      <c r="AR15" s="308" t="s">
        <v>7</v>
      </c>
      <c r="AS15" s="309"/>
      <c r="AT15" s="308" t="s">
        <v>8</v>
      </c>
      <c r="AU15" s="309"/>
      <c r="AV15" s="308" t="s">
        <v>9</v>
      </c>
      <c r="AW15" s="309"/>
      <c r="AX15" s="308" t="s">
        <v>10</v>
      </c>
      <c r="AY15" s="309"/>
      <c r="AZ15" s="308" t="s">
        <v>11</v>
      </c>
      <c r="BA15" s="309"/>
      <c r="BB15" s="308" t="s">
        <v>12</v>
      </c>
      <c r="BC15" s="309"/>
      <c r="BD15" s="310" t="s">
        <v>40</v>
      </c>
      <c r="BE15" s="311"/>
      <c r="BF15" s="312" t="s">
        <v>41</v>
      </c>
      <c r="BG15" s="313"/>
      <c r="BI15" s="147" t="s">
        <v>22</v>
      </c>
      <c r="BJ15" s="130">
        <f t="shared" ref="BJ15:CK15" si="11">B15/B33</f>
        <v>6.5013095054691106E-2</v>
      </c>
      <c r="BK15" s="131">
        <f t="shared" si="11"/>
        <v>4.6244200967328002E-2</v>
      </c>
      <c r="BL15" s="132">
        <f t="shared" si="11"/>
        <v>7.2537929796211514E-2</v>
      </c>
      <c r="BM15" s="133">
        <f t="shared" si="11"/>
        <v>4.5802439607749344E-2</v>
      </c>
      <c r="BN15" s="130">
        <f t="shared" si="11"/>
        <v>6.6388115134633247E-2</v>
      </c>
      <c r="BO15" s="131">
        <f t="shared" si="11"/>
        <v>6.6214967662457658E-2</v>
      </c>
      <c r="BP15" s="132">
        <f t="shared" si="11"/>
        <v>5.201950172205573E-2</v>
      </c>
      <c r="BQ15" s="133">
        <f t="shared" si="11"/>
        <v>4.7116652679534826E-2</v>
      </c>
      <c r="BR15" s="130">
        <f t="shared" si="11"/>
        <v>4.459524963645177E-2</v>
      </c>
      <c r="BS15" s="131">
        <f t="shared" si="11"/>
        <v>0.11770623742454728</v>
      </c>
      <c r="BT15" s="132">
        <f t="shared" si="11"/>
        <v>2.8974358974358974E-2</v>
      </c>
      <c r="BU15" s="130">
        <f t="shared" si="11"/>
        <v>7.9333399860293377E-2</v>
      </c>
      <c r="BV15" s="134">
        <f t="shared" si="11"/>
        <v>5.663189269746647E-2</v>
      </c>
      <c r="BW15" s="135">
        <f t="shared" si="11"/>
        <v>7.0940671350507412E-2</v>
      </c>
      <c r="BX15" s="130">
        <f t="shared" si="11"/>
        <v>6.0882800608828003E-2</v>
      </c>
      <c r="BY15" s="131">
        <f t="shared" si="11"/>
        <v>4.0436835891381348E-2</v>
      </c>
      <c r="BZ15" s="132">
        <f t="shared" si="11"/>
        <v>7.9574148638504066E-2</v>
      </c>
      <c r="CA15" s="133">
        <f t="shared" si="11"/>
        <v>4.610747723483391E-2</v>
      </c>
      <c r="CB15" s="130">
        <f t="shared" si="11"/>
        <v>5.421994884910486E-2</v>
      </c>
      <c r="CC15" s="131">
        <f t="shared" si="11"/>
        <v>5.7844690966719493E-2</v>
      </c>
      <c r="CD15" s="132">
        <f t="shared" si="11"/>
        <v>3.2831274327297343E-2</v>
      </c>
      <c r="CE15" s="133">
        <f t="shared" si="11"/>
        <v>6.5313492310565963E-2</v>
      </c>
      <c r="CF15" s="130">
        <f t="shared" si="11"/>
        <v>5.8664472137314835E-2</v>
      </c>
      <c r="CG15" s="131">
        <f t="shared" si="11"/>
        <v>5.7562457798784605E-2</v>
      </c>
      <c r="CH15" s="132">
        <f t="shared" si="11"/>
        <v>5.5606043394297401E-2</v>
      </c>
      <c r="CI15" s="130">
        <f t="shared" si="11"/>
        <v>6.3892559697593651E-2</v>
      </c>
      <c r="CJ15" s="136">
        <f t="shared" si="11"/>
        <v>5.8508188036944055E-2</v>
      </c>
      <c r="CK15" s="137">
        <f t="shared" si="11"/>
        <v>5.8077702527150853E-2</v>
      </c>
      <c r="CN15" s="220"/>
      <c r="CO15" s="220"/>
    </row>
    <row r="16" spans="1:93" ht="15" thickTop="1" thickBot="1">
      <c r="A16" s="138" t="s">
        <v>23</v>
      </c>
      <c r="B16" s="182">
        <v>2085</v>
      </c>
      <c r="C16" s="183">
        <v>779</v>
      </c>
      <c r="D16" s="184">
        <v>745</v>
      </c>
      <c r="E16" s="185">
        <v>407</v>
      </c>
      <c r="F16" s="182">
        <v>310</v>
      </c>
      <c r="G16" s="186">
        <v>203</v>
      </c>
      <c r="H16" s="184">
        <v>1247</v>
      </c>
      <c r="I16" s="185">
        <v>1399</v>
      </c>
      <c r="J16" s="182">
        <v>115</v>
      </c>
      <c r="K16" s="186">
        <v>231</v>
      </c>
      <c r="L16" s="184">
        <v>124</v>
      </c>
      <c r="M16" s="182">
        <v>685</v>
      </c>
      <c r="N16" s="187">
        <v>926</v>
      </c>
      <c r="O16" s="188">
        <v>1408</v>
      </c>
      <c r="P16" s="182">
        <v>674</v>
      </c>
      <c r="Q16" s="186">
        <v>482</v>
      </c>
      <c r="R16" s="184">
        <v>1175</v>
      </c>
      <c r="S16" s="185">
        <v>666</v>
      </c>
      <c r="T16" s="182">
        <v>124</v>
      </c>
      <c r="U16" s="186">
        <v>108</v>
      </c>
      <c r="V16" s="184">
        <v>365</v>
      </c>
      <c r="W16" s="185">
        <v>1004</v>
      </c>
      <c r="X16" s="182">
        <v>522</v>
      </c>
      <c r="Y16" s="186">
        <v>343</v>
      </c>
      <c r="Z16" s="184">
        <v>2108</v>
      </c>
      <c r="AA16" s="182">
        <v>1782</v>
      </c>
      <c r="AB16" s="165">
        <f t="shared" si="3"/>
        <v>10520</v>
      </c>
      <c r="AC16" s="166">
        <f t="shared" si="4"/>
        <v>9497</v>
      </c>
      <c r="AE16" s="315"/>
      <c r="AF16" s="230" t="s">
        <v>14</v>
      </c>
      <c r="AG16" s="231" t="s">
        <v>15</v>
      </c>
      <c r="AH16" s="232" t="s">
        <v>14</v>
      </c>
      <c r="AI16" s="233" t="s">
        <v>15</v>
      </c>
      <c r="AJ16" s="230" t="s">
        <v>14</v>
      </c>
      <c r="AK16" s="231" t="s">
        <v>15</v>
      </c>
      <c r="AL16" s="232" t="s">
        <v>14</v>
      </c>
      <c r="AM16" s="233" t="s">
        <v>15</v>
      </c>
      <c r="AN16" s="230" t="s">
        <v>14</v>
      </c>
      <c r="AO16" s="231" t="s">
        <v>15</v>
      </c>
      <c r="AP16" s="232" t="s">
        <v>14</v>
      </c>
      <c r="AQ16" s="230" t="s">
        <v>15</v>
      </c>
      <c r="AR16" s="234" t="s">
        <v>14</v>
      </c>
      <c r="AS16" s="235" t="s">
        <v>15</v>
      </c>
      <c r="AT16" s="230" t="s">
        <v>14</v>
      </c>
      <c r="AU16" s="231" t="s">
        <v>15</v>
      </c>
      <c r="AV16" s="232" t="s">
        <v>14</v>
      </c>
      <c r="AW16" s="233" t="s">
        <v>15</v>
      </c>
      <c r="AX16" s="230" t="s">
        <v>14</v>
      </c>
      <c r="AY16" s="231" t="s">
        <v>15</v>
      </c>
      <c r="AZ16" s="232" t="s">
        <v>14</v>
      </c>
      <c r="BA16" s="233" t="s">
        <v>15</v>
      </c>
      <c r="BB16" s="230" t="s">
        <v>14</v>
      </c>
      <c r="BC16" s="231" t="s">
        <v>15</v>
      </c>
      <c r="BD16" s="236" t="s">
        <v>14</v>
      </c>
      <c r="BE16" s="237" t="s">
        <v>15</v>
      </c>
      <c r="BF16" s="238" t="s">
        <v>14</v>
      </c>
      <c r="BG16" s="239" t="s">
        <v>15</v>
      </c>
      <c r="BI16" s="138" t="s">
        <v>23</v>
      </c>
      <c r="BJ16" s="130">
        <f t="shared" ref="BJ16:CK16" si="12">B16/B33</f>
        <v>6.4242797719919892E-2</v>
      </c>
      <c r="BK16" s="131">
        <f t="shared" si="12"/>
        <v>3.8446352778600333E-2</v>
      </c>
      <c r="BL16" s="132">
        <f t="shared" si="12"/>
        <v>6.6882125864081154E-2</v>
      </c>
      <c r="BM16" s="133">
        <f t="shared" si="12"/>
        <v>4.8672566371681415E-2</v>
      </c>
      <c r="BN16" s="130">
        <f t="shared" si="12"/>
        <v>7.1959145775301769E-2</v>
      </c>
      <c r="BO16" s="131">
        <f t="shared" si="12"/>
        <v>6.2519248537111174E-2</v>
      </c>
      <c r="BP16" s="132">
        <f t="shared" si="12"/>
        <v>5.5776714228205931E-2</v>
      </c>
      <c r="BQ16" s="133">
        <f t="shared" si="12"/>
        <v>5.5908564121008669E-2</v>
      </c>
      <c r="BR16" s="130">
        <f t="shared" si="12"/>
        <v>5.5744062045564709E-2</v>
      </c>
      <c r="BS16" s="131">
        <f t="shared" si="12"/>
        <v>7.746478873239436E-2</v>
      </c>
      <c r="BT16" s="132">
        <f t="shared" si="12"/>
        <v>3.1794871794871796E-2</v>
      </c>
      <c r="BU16" s="130">
        <f t="shared" si="12"/>
        <v>6.8356451451950906E-2</v>
      </c>
      <c r="BV16" s="134">
        <f t="shared" si="12"/>
        <v>5.7501241927471435E-2</v>
      </c>
      <c r="BW16" s="135">
        <f t="shared" si="12"/>
        <v>6.8696330991412966E-2</v>
      </c>
      <c r="BX16" s="130">
        <f t="shared" si="12"/>
        <v>7.327679930419656E-2</v>
      </c>
      <c r="BY16" s="131">
        <f t="shared" si="12"/>
        <v>4.7422274695001966E-2</v>
      </c>
      <c r="BZ16" s="132">
        <f t="shared" si="12"/>
        <v>8.0188357332969362E-2</v>
      </c>
      <c r="CA16" s="133">
        <f t="shared" si="12"/>
        <v>4.2708734128510964E-2</v>
      </c>
      <c r="CB16" s="130">
        <f t="shared" si="12"/>
        <v>6.342710997442455E-2</v>
      </c>
      <c r="CC16" s="131">
        <f t="shared" si="12"/>
        <v>4.2789223454833596E-2</v>
      </c>
      <c r="CD16" s="132">
        <f t="shared" si="12"/>
        <v>3.088509053985446E-2</v>
      </c>
      <c r="CE16" s="133">
        <f t="shared" si="12"/>
        <v>6.2511674241952558E-2</v>
      </c>
      <c r="CF16" s="130">
        <f t="shared" si="12"/>
        <v>6.1368445802962614E-2</v>
      </c>
      <c r="CG16" s="131">
        <f t="shared" si="12"/>
        <v>5.7900067521944633E-2</v>
      </c>
      <c r="CH16" s="132">
        <f t="shared" si="12"/>
        <v>5.9865954788140406E-2</v>
      </c>
      <c r="CI16" s="130">
        <f t="shared" si="12"/>
        <v>5.4765051169365989E-2</v>
      </c>
      <c r="CJ16" s="136">
        <f t="shared" si="12"/>
        <v>6.0575350669092753E-2</v>
      </c>
      <c r="CK16" s="137">
        <f t="shared" si="12"/>
        <v>5.4832880097460145E-2</v>
      </c>
      <c r="CN16" s="220"/>
      <c r="CO16" s="220"/>
    </row>
    <row r="17" spans="1:93" ht="14" thickTop="1">
      <c r="A17" s="147" t="s">
        <v>24</v>
      </c>
      <c r="B17" s="196">
        <v>2266</v>
      </c>
      <c r="C17" s="190">
        <v>1330</v>
      </c>
      <c r="D17" s="191">
        <v>776</v>
      </c>
      <c r="E17" s="192">
        <v>409</v>
      </c>
      <c r="F17" s="189">
        <v>282</v>
      </c>
      <c r="G17" s="193">
        <v>194</v>
      </c>
      <c r="H17" s="191">
        <v>1417</v>
      </c>
      <c r="I17" s="192">
        <v>1376</v>
      </c>
      <c r="J17" s="189">
        <v>121</v>
      </c>
      <c r="K17" s="193">
        <v>225</v>
      </c>
      <c r="L17" s="191">
        <v>149</v>
      </c>
      <c r="M17" s="189">
        <v>811</v>
      </c>
      <c r="N17" s="194">
        <v>912</v>
      </c>
      <c r="O17" s="197">
        <v>1418</v>
      </c>
      <c r="P17" s="189">
        <v>726</v>
      </c>
      <c r="Q17" s="193">
        <v>513</v>
      </c>
      <c r="R17" s="191">
        <v>1162</v>
      </c>
      <c r="S17" s="192">
        <v>845</v>
      </c>
      <c r="T17" s="189">
        <v>98</v>
      </c>
      <c r="U17" s="193">
        <v>126</v>
      </c>
      <c r="V17" s="191">
        <v>500</v>
      </c>
      <c r="W17" s="198">
        <v>1304</v>
      </c>
      <c r="X17" s="189">
        <v>528</v>
      </c>
      <c r="Y17" s="193">
        <v>349</v>
      </c>
      <c r="Z17" s="191">
        <v>2292</v>
      </c>
      <c r="AA17" s="189">
        <v>2314</v>
      </c>
      <c r="AB17" s="165">
        <f t="shared" si="3"/>
        <v>11229</v>
      </c>
      <c r="AC17" s="166">
        <f t="shared" si="4"/>
        <v>11214</v>
      </c>
      <c r="AE17" s="241" t="s">
        <v>30</v>
      </c>
      <c r="AF17" s="242">
        <f t="shared" ref="AF17:AU19" si="13">SUMIF($A$9:$A$32,$AE17,B$9:B$32)</f>
        <v>2491</v>
      </c>
      <c r="AG17" s="243">
        <f t="shared" si="13"/>
        <v>1824</v>
      </c>
      <c r="AH17" s="244">
        <f t="shared" si="13"/>
        <v>895</v>
      </c>
      <c r="AI17" s="245">
        <f t="shared" si="13"/>
        <v>756</v>
      </c>
      <c r="AJ17" s="242">
        <f t="shared" si="13"/>
        <v>411</v>
      </c>
      <c r="AK17" s="246">
        <f t="shared" si="13"/>
        <v>273</v>
      </c>
      <c r="AL17" s="244">
        <f t="shared" si="13"/>
        <v>1841</v>
      </c>
      <c r="AM17" s="245">
        <f t="shared" si="13"/>
        <v>2258</v>
      </c>
      <c r="AN17" s="242">
        <f t="shared" si="13"/>
        <v>207</v>
      </c>
      <c r="AO17" s="246">
        <f t="shared" si="13"/>
        <v>196</v>
      </c>
      <c r="AP17" s="244">
        <f t="shared" si="13"/>
        <v>401</v>
      </c>
      <c r="AQ17" s="242">
        <f t="shared" si="13"/>
        <v>653</v>
      </c>
      <c r="AR17" s="247">
        <f t="shared" si="13"/>
        <v>1318</v>
      </c>
      <c r="AS17" s="248">
        <f t="shared" si="13"/>
        <v>1545</v>
      </c>
      <c r="AT17" s="242">
        <f t="shared" si="13"/>
        <v>708</v>
      </c>
      <c r="AU17" s="246">
        <f t="shared" si="13"/>
        <v>933</v>
      </c>
      <c r="AV17" s="244">
        <f t="shared" ref="AP17:BE19" si="14">SUMIF($A$9:$A$32,$AE17,R$9:R$32)</f>
        <v>961</v>
      </c>
      <c r="AW17" s="245">
        <f t="shared" si="14"/>
        <v>1578</v>
      </c>
      <c r="AX17" s="242">
        <f t="shared" si="14"/>
        <v>182</v>
      </c>
      <c r="AY17" s="246">
        <f t="shared" si="14"/>
        <v>181</v>
      </c>
      <c r="AZ17" s="244">
        <f t="shared" si="14"/>
        <v>1031</v>
      </c>
      <c r="BA17" s="245">
        <f t="shared" si="14"/>
        <v>1111</v>
      </c>
      <c r="BB17" s="242">
        <f t="shared" si="14"/>
        <v>643</v>
      </c>
      <c r="BC17" s="246">
        <f t="shared" si="14"/>
        <v>391</v>
      </c>
      <c r="BD17" s="23">
        <f t="shared" si="14"/>
        <v>3382</v>
      </c>
      <c r="BE17" s="249">
        <f t="shared" si="14"/>
        <v>2500</v>
      </c>
      <c r="BF17" s="250">
        <f>AF17+AH17+AJ17+AL17+AN17+AP17+AR17+AT17+AV17+AX17+AZ17+BB17+BD17</f>
        <v>14471</v>
      </c>
      <c r="BG17" s="251">
        <f>AG17+AI17+AK17+AM17+AO17+AQ17+AS17+AU17+AW17+AY17+BA17+BC17+BE17</f>
        <v>14199</v>
      </c>
      <c r="BI17" s="147" t="s">
        <v>24</v>
      </c>
      <c r="BJ17" s="130">
        <f t="shared" ref="BJ17:CK17" si="15">B17/B33</f>
        <v>6.9819750423663535E-2</v>
      </c>
      <c r="BK17" s="131">
        <f t="shared" si="15"/>
        <v>6.5640114500049349E-2</v>
      </c>
      <c r="BL17" s="132">
        <f t="shared" si="15"/>
        <v>6.9665140497351646E-2</v>
      </c>
      <c r="BM17" s="133">
        <f t="shared" si="15"/>
        <v>4.8911743602009089E-2</v>
      </c>
      <c r="BN17" s="130">
        <f t="shared" si="15"/>
        <v>6.545961002785515E-2</v>
      </c>
      <c r="BO17" s="131">
        <f t="shared" si="15"/>
        <v>5.9747459193101322E-2</v>
      </c>
      <c r="BP17" s="132">
        <f t="shared" si="15"/>
        <v>6.3380596681128956E-2</v>
      </c>
      <c r="BQ17" s="133">
        <f t="shared" si="15"/>
        <v>5.4989409743036406E-2</v>
      </c>
      <c r="BR17" s="130">
        <f t="shared" si="15"/>
        <v>5.865244789142026E-2</v>
      </c>
      <c r="BS17" s="131">
        <f t="shared" si="15"/>
        <v>7.5452716297786715E-2</v>
      </c>
      <c r="BT17" s="132">
        <f t="shared" si="15"/>
        <v>3.8205128205128204E-2</v>
      </c>
      <c r="BU17" s="130">
        <f t="shared" si="15"/>
        <v>8.0930046901506833E-2</v>
      </c>
      <c r="BV17" s="134">
        <f t="shared" si="15"/>
        <v>5.663189269746647E-2</v>
      </c>
      <c r="BW17" s="135">
        <f t="shared" si="15"/>
        <v>6.9184231069476965E-2</v>
      </c>
      <c r="BX17" s="130">
        <f t="shared" si="15"/>
        <v>7.8930202217873446E-2</v>
      </c>
      <c r="BY17" s="131">
        <f t="shared" si="15"/>
        <v>5.0472255017709564E-2</v>
      </c>
      <c r="BZ17" s="132">
        <f t="shared" si="15"/>
        <v>7.9301166996519484E-2</v>
      </c>
      <c r="CA17" s="133">
        <f t="shared" si="15"/>
        <v>5.4187508015903552E-2</v>
      </c>
      <c r="CB17" s="130">
        <f t="shared" si="15"/>
        <v>5.0127877237851663E-2</v>
      </c>
      <c r="CC17" s="131">
        <f t="shared" si="15"/>
        <v>4.992076069730586E-2</v>
      </c>
      <c r="CD17" s="132">
        <f t="shared" si="15"/>
        <v>4.2308343205280083E-2</v>
      </c>
      <c r="CE17" s="133">
        <f t="shared" si="15"/>
        <v>8.1190461366041966E-2</v>
      </c>
      <c r="CF17" s="130">
        <f t="shared" si="15"/>
        <v>6.2073830237479428E-2</v>
      </c>
      <c r="CG17" s="131">
        <f t="shared" si="15"/>
        <v>5.8912896691424715E-2</v>
      </c>
      <c r="CH17" s="132">
        <f t="shared" si="15"/>
        <v>6.5091446097921168E-2</v>
      </c>
      <c r="CI17" s="130">
        <f t="shared" si="15"/>
        <v>7.1114662405113868E-2</v>
      </c>
      <c r="CJ17" s="136">
        <f t="shared" si="15"/>
        <v>6.4657852914756897E-2</v>
      </c>
      <c r="CK17" s="137">
        <f t="shared" si="15"/>
        <v>6.4746332253650424E-2</v>
      </c>
      <c r="CN17" s="220"/>
      <c r="CO17" s="220"/>
    </row>
    <row r="18" spans="1:93">
      <c r="A18" s="138" t="s">
        <v>25</v>
      </c>
      <c r="B18" s="199">
        <v>2373</v>
      </c>
      <c r="C18" s="183">
        <v>1478</v>
      </c>
      <c r="D18" s="184">
        <v>934</v>
      </c>
      <c r="E18" s="185">
        <v>549</v>
      </c>
      <c r="F18" s="182">
        <v>330</v>
      </c>
      <c r="G18" s="186">
        <v>160</v>
      </c>
      <c r="H18" s="184">
        <v>1645</v>
      </c>
      <c r="I18" s="185">
        <v>1651</v>
      </c>
      <c r="J18" s="182">
        <v>176</v>
      </c>
      <c r="K18" s="183">
        <v>271</v>
      </c>
      <c r="L18" s="184">
        <v>213</v>
      </c>
      <c r="M18" s="182">
        <v>938</v>
      </c>
      <c r="N18" s="187">
        <v>1010</v>
      </c>
      <c r="O18" s="200">
        <v>1541</v>
      </c>
      <c r="P18" s="182">
        <v>769</v>
      </c>
      <c r="Q18" s="183">
        <v>532</v>
      </c>
      <c r="R18" s="184">
        <v>1219</v>
      </c>
      <c r="S18" s="185">
        <v>821</v>
      </c>
      <c r="T18" s="191">
        <v>102</v>
      </c>
      <c r="U18" s="182">
        <v>162</v>
      </c>
      <c r="V18" s="184">
        <v>548</v>
      </c>
      <c r="W18" s="201">
        <v>1376</v>
      </c>
      <c r="X18" s="182">
        <v>515</v>
      </c>
      <c r="Y18" s="186">
        <v>307</v>
      </c>
      <c r="Z18" s="184">
        <v>2586</v>
      </c>
      <c r="AA18" s="182">
        <v>2055</v>
      </c>
      <c r="AB18" s="165">
        <f t="shared" si="3"/>
        <v>12420</v>
      </c>
      <c r="AC18" s="166">
        <f t="shared" si="4"/>
        <v>11841</v>
      </c>
      <c r="AE18" s="253" t="s">
        <v>31</v>
      </c>
      <c r="AF18" s="242">
        <f t="shared" si="13"/>
        <v>2531</v>
      </c>
      <c r="AG18" s="254">
        <f t="shared" si="13"/>
        <v>1801</v>
      </c>
      <c r="AH18" s="255">
        <f t="shared" si="13"/>
        <v>740</v>
      </c>
      <c r="AI18" s="256">
        <f t="shared" si="13"/>
        <v>711</v>
      </c>
      <c r="AJ18" s="257">
        <f t="shared" si="13"/>
        <v>286</v>
      </c>
      <c r="AK18" s="258">
        <f t="shared" si="13"/>
        <v>273</v>
      </c>
      <c r="AL18" s="255">
        <f t="shared" si="13"/>
        <v>1855</v>
      </c>
      <c r="AM18" s="256">
        <f t="shared" si="13"/>
        <v>2005</v>
      </c>
      <c r="AN18" s="257">
        <f t="shared" si="13"/>
        <v>153</v>
      </c>
      <c r="AO18" s="258">
        <f t="shared" si="13"/>
        <v>130</v>
      </c>
      <c r="AP18" s="255">
        <f t="shared" si="14"/>
        <v>397</v>
      </c>
      <c r="AQ18" s="257">
        <f t="shared" si="14"/>
        <v>651</v>
      </c>
      <c r="AR18" s="259">
        <f t="shared" si="14"/>
        <v>1313</v>
      </c>
      <c r="AS18" s="260">
        <f t="shared" si="14"/>
        <v>1495</v>
      </c>
      <c r="AT18" s="257">
        <f t="shared" si="14"/>
        <v>590</v>
      </c>
      <c r="AU18" s="258">
        <f t="shared" si="14"/>
        <v>997</v>
      </c>
      <c r="AV18" s="255">
        <f t="shared" si="14"/>
        <v>796</v>
      </c>
      <c r="AW18" s="256">
        <f t="shared" si="14"/>
        <v>1521</v>
      </c>
      <c r="AX18" s="257">
        <f t="shared" si="14"/>
        <v>133</v>
      </c>
      <c r="AY18" s="258">
        <f t="shared" si="14"/>
        <v>198</v>
      </c>
      <c r="AZ18" s="255">
        <f t="shared" si="14"/>
        <v>1176</v>
      </c>
      <c r="BA18" s="256">
        <f t="shared" si="14"/>
        <v>1521</v>
      </c>
      <c r="BB18" s="257">
        <f t="shared" si="14"/>
        <v>595</v>
      </c>
      <c r="BC18" s="258">
        <f t="shared" si="14"/>
        <v>537</v>
      </c>
      <c r="BD18" s="255">
        <f t="shared" si="14"/>
        <v>2563</v>
      </c>
      <c r="BE18" s="257">
        <f t="shared" si="14"/>
        <v>2304</v>
      </c>
      <c r="BF18" s="261">
        <f>SUM(AF18,AH18,AJ18,AL18,AN18,AP18,AR18,AT18,AV18,AX18,AZ18,BB18,BD18)</f>
        <v>13128</v>
      </c>
      <c r="BG18" s="19">
        <f>SUM(AG18,AI18,AK18,AM18,AO18,AQ18,AS18,AU18,AW18,AY18,BA18,BC18,BE18)</f>
        <v>14144</v>
      </c>
      <c r="BI18" s="138" t="s">
        <v>25</v>
      </c>
      <c r="BJ18" s="130">
        <f t="shared" ref="BJ18:CK18" si="16">B18/B33</f>
        <v>7.3116623016484361E-2</v>
      </c>
      <c r="BK18" s="131">
        <f t="shared" si="16"/>
        <v>7.294442799328793E-2</v>
      </c>
      <c r="BL18" s="132">
        <f t="shared" si="16"/>
        <v>8.384953766047222E-2</v>
      </c>
      <c r="BM18" s="133">
        <f t="shared" si="16"/>
        <v>6.5654149724946181E-2</v>
      </c>
      <c r="BN18" s="130">
        <f t="shared" si="16"/>
        <v>7.6601671309192196E-2</v>
      </c>
      <c r="BO18" s="131">
        <f t="shared" si="16"/>
        <v>4.927625500461965E-2</v>
      </c>
      <c r="BP18" s="132">
        <f t="shared" si="16"/>
        <v>7.3578744912108071E-2</v>
      </c>
      <c r="BQ18" s="133">
        <f t="shared" si="16"/>
        <v>6.5979299044878717E-2</v>
      </c>
      <c r="BR18" s="130">
        <f t="shared" si="16"/>
        <v>8.5312651478429466E-2</v>
      </c>
      <c r="BS18" s="131">
        <f t="shared" si="16"/>
        <v>9.0878604963112009E-2</v>
      </c>
      <c r="BT18" s="132">
        <f t="shared" si="16"/>
        <v>5.4615384615384614E-2</v>
      </c>
      <c r="BU18" s="130">
        <f t="shared" si="16"/>
        <v>9.3603432791138613E-2</v>
      </c>
      <c r="BV18" s="134">
        <f t="shared" si="16"/>
        <v>6.2717337307501245E-2</v>
      </c>
      <c r="BW18" s="135">
        <f t="shared" si="16"/>
        <v>7.5185402029664325E-2</v>
      </c>
      <c r="BX18" s="130">
        <f t="shared" si="16"/>
        <v>8.3605131550337025E-2</v>
      </c>
      <c r="BY18" s="131">
        <f t="shared" si="16"/>
        <v>5.2341597796143252E-2</v>
      </c>
      <c r="BZ18" s="132">
        <f t="shared" si="16"/>
        <v>8.3191155394799696E-2</v>
      </c>
      <c r="CA18" s="133">
        <f t="shared" si="16"/>
        <v>5.2648454533795047E-2</v>
      </c>
      <c r="CB18" s="130">
        <f t="shared" si="16"/>
        <v>5.2173913043478258E-2</v>
      </c>
      <c r="CC18" s="131">
        <f t="shared" si="16"/>
        <v>6.418383518225039E-2</v>
      </c>
      <c r="CD18" s="132">
        <f t="shared" si="16"/>
        <v>4.6369944152986967E-2</v>
      </c>
      <c r="CE18" s="133">
        <f t="shared" si="16"/>
        <v>8.5673370275823418E-2</v>
      </c>
      <c r="CF18" s="130">
        <f t="shared" si="16"/>
        <v>6.0545497296026332E-2</v>
      </c>
      <c r="CG18" s="131">
        <f t="shared" si="16"/>
        <v>5.1823092505064144E-2</v>
      </c>
      <c r="CH18" s="132">
        <f t="shared" si="16"/>
        <v>7.3440872429853463E-2</v>
      </c>
      <c r="CI18" s="130">
        <f t="shared" si="16"/>
        <v>6.3154983250868185E-2</v>
      </c>
      <c r="CJ18" s="136">
        <f t="shared" si="16"/>
        <v>7.1515765713890872E-2</v>
      </c>
      <c r="CK18" s="137">
        <f t="shared" si="16"/>
        <v>6.8366445533750195E-2</v>
      </c>
      <c r="CN18" s="220"/>
      <c r="CO18" s="220"/>
    </row>
    <row r="19" spans="1:93" ht="14" thickBot="1">
      <c r="A19" s="147" t="s">
        <v>26</v>
      </c>
      <c r="B19" s="196">
        <v>2286</v>
      </c>
      <c r="C19" s="190">
        <v>1590</v>
      </c>
      <c r="D19" s="191">
        <v>902</v>
      </c>
      <c r="E19" s="192">
        <v>583</v>
      </c>
      <c r="F19" s="189">
        <v>340</v>
      </c>
      <c r="G19" s="193">
        <v>191</v>
      </c>
      <c r="H19" s="191">
        <v>1685</v>
      </c>
      <c r="I19" s="192">
        <v>1770</v>
      </c>
      <c r="J19" s="189">
        <v>128</v>
      </c>
      <c r="K19" s="190">
        <v>235</v>
      </c>
      <c r="L19" s="191">
        <v>243</v>
      </c>
      <c r="M19" s="189">
        <v>893</v>
      </c>
      <c r="N19" s="194">
        <v>1054</v>
      </c>
      <c r="O19" s="197">
        <v>1612</v>
      </c>
      <c r="P19" s="189">
        <v>783</v>
      </c>
      <c r="Q19" s="190">
        <v>560</v>
      </c>
      <c r="R19" s="191">
        <v>1235</v>
      </c>
      <c r="S19" s="192">
        <v>1012</v>
      </c>
      <c r="T19" s="189">
        <v>129</v>
      </c>
      <c r="U19" s="193">
        <v>153</v>
      </c>
      <c r="V19" s="191">
        <v>702</v>
      </c>
      <c r="W19" s="198">
        <v>1481</v>
      </c>
      <c r="X19" s="189">
        <v>534</v>
      </c>
      <c r="Y19" s="193">
        <v>371</v>
      </c>
      <c r="Z19" s="191">
        <v>2494</v>
      </c>
      <c r="AA19" s="189">
        <v>2605</v>
      </c>
      <c r="AB19" s="165">
        <f t="shared" si="3"/>
        <v>12515</v>
      </c>
      <c r="AC19" s="166">
        <f t="shared" si="4"/>
        <v>13056</v>
      </c>
      <c r="AE19" s="241" t="s">
        <v>32</v>
      </c>
      <c r="AF19" s="242">
        <f t="shared" si="13"/>
        <v>2478</v>
      </c>
      <c r="AG19" s="262">
        <f t="shared" si="13"/>
        <v>1515</v>
      </c>
      <c r="AH19" s="263">
        <f t="shared" si="13"/>
        <v>595</v>
      </c>
      <c r="AI19" s="264">
        <f t="shared" si="13"/>
        <v>627</v>
      </c>
      <c r="AJ19" s="265">
        <f t="shared" si="13"/>
        <v>197</v>
      </c>
      <c r="AK19" s="266">
        <f t="shared" si="13"/>
        <v>257</v>
      </c>
      <c r="AL19" s="263">
        <f t="shared" si="13"/>
        <v>1510</v>
      </c>
      <c r="AM19" s="264">
        <f t="shared" si="13"/>
        <v>1850</v>
      </c>
      <c r="AN19" s="265">
        <f t="shared" si="13"/>
        <v>146</v>
      </c>
      <c r="AO19" s="266">
        <f t="shared" si="13"/>
        <v>147</v>
      </c>
      <c r="AP19" s="263">
        <f t="shared" si="14"/>
        <v>352</v>
      </c>
      <c r="AQ19" s="265">
        <f t="shared" si="14"/>
        <v>442</v>
      </c>
      <c r="AR19" s="267">
        <f t="shared" si="14"/>
        <v>1193</v>
      </c>
      <c r="AS19" s="268">
        <f t="shared" si="14"/>
        <v>1252</v>
      </c>
      <c r="AT19" s="265">
        <f t="shared" si="14"/>
        <v>430</v>
      </c>
      <c r="AU19" s="266">
        <f t="shared" si="14"/>
        <v>954</v>
      </c>
      <c r="AV19" s="263">
        <f t="shared" si="14"/>
        <v>619</v>
      </c>
      <c r="AW19" s="264">
        <f t="shared" si="14"/>
        <v>1343</v>
      </c>
      <c r="AX19" s="265">
        <f t="shared" si="14"/>
        <v>115</v>
      </c>
      <c r="AY19" s="266">
        <f t="shared" si="14"/>
        <v>192</v>
      </c>
      <c r="AZ19" s="263">
        <f t="shared" si="14"/>
        <v>1198</v>
      </c>
      <c r="BA19" s="264">
        <f t="shared" si="14"/>
        <v>1022</v>
      </c>
      <c r="BB19" s="265">
        <f t="shared" si="14"/>
        <v>541</v>
      </c>
      <c r="BC19" s="266">
        <f t="shared" si="14"/>
        <v>484</v>
      </c>
      <c r="BD19" s="263">
        <f t="shared" si="14"/>
        <v>2178</v>
      </c>
      <c r="BE19" s="265">
        <f t="shared" si="14"/>
        <v>2134</v>
      </c>
      <c r="BF19" s="261">
        <f>SUM(AF19,AH19,AJ19,AL19,AN19,AP19,AR19,AT19,AV19,AX19,AZ19,BB19,BD19)</f>
        <v>11552</v>
      </c>
      <c r="BG19" s="19">
        <f>SUM(AG19,AI19,AK19,AM19,AO19,AQ19,AS19,AU19,AW19,AY19,BA19,BC19,BE19)</f>
        <v>12219</v>
      </c>
      <c r="BI19" s="147" t="s">
        <v>26</v>
      </c>
      <c r="BJ19" s="130">
        <f t="shared" ref="BJ19:CK19" si="17">B19/B33</f>
        <v>7.0435988291480511E-2</v>
      </c>
      <c r="BK19" s="131">
        <f t="shared" si="17"/>
        <v>7.8472016582765772E-2</v>
      </c>
      <c r="BL19" s="132">
        <f t="shared" si="17"/>
        <v>8.0976748361612352E-2</v>
      </c>
      <c r="BM19" s="133">
        <f t="shared" si="17"/>
        <v>6.9720162640516628E-2</v>
      </c>
      <c r="BN19" s="130">
        <f t="shared" si="17"/>
        <v>7.8922934076137416E-2</v>
      </c>
      <c r="BO19" s="131">
        <f t="shared" si="17"/>
        <v>5.8823529411764705E-2</v>
      </c>
      <c r="BP19" s="132">
        <f t="shared" si="17"/>
        <v>7.5367893724560542E-2</v>
      </c>
      <c r="BQ19" s="133">
        <f t="shared" si="17"/>
        <v>7.0734923870039559E-2</v>
      </c>
      <c r="BR19" s="130">
        <f t="shared" si="17"/>
        <v>6.2045564711585073E-2</v>
      </c>
      <c r="BS19" s="131">
        <f t="shared" si="17"/>
        <v>7.8806170355466124E-2</v>
      </c>
      <c r="BT19" s="132">
        <f t="shared" si="17"/>
        <v>6.2307692307692307E-2</v>
      </c>
      <c r="BU19" s="130">
        <f t="shared" si="17"/>
        <v>8.9112862987725777E-2</v>
      </c>
      <c r="BV19" s="134">
        <f t="shared" si="17"/>
        <v>6.5449577744659718E-2</v>
      </c>
      <c r="BW19" s="135">
        <f t="shared" si="17"/>
        <v>7.8649492583918817E-2</v>
      </c>
      <c r="BX19" s="130">
        <f t="shared" si="17"/>
        <v>8.5127201565557725E-2</v>
      </c>
      <c r="BY19" s="131">
        <f t="shared" si="17"/>
        <v>5.5096418732782371E-2</v>
      </c>
      <c r="BZ19" s="132">
        <f t="shared" si="17"/>
        <v>8.428308196273801E-2</v>
      </c>
      <c r="CA19" s="133">
        <f t="shared" si="17"/>
        <v>6.4896755162241887E-2</v>
      </c>
      <c r="CB19" s="130">
        <f t="shared" si="17"/>
        <v>6.5984654731457801E-2</v>
      </c>
      <c r="CC19" s="131">
        <f t="shared" si="17"/>
        <v>6.0618066561014261E-2</v>
      </c>
      <c r="CD19" s="132">
        <f t="shared" si="17"/>
        <v>5.9400913860213234E-2</v>
      </c>
      <c r="CE19" s="133">
        <f t="shared" si="17"/>
        <v>9.2210945769254718E-2</v>
      </c>
      <c r="CF19" s="130">
        <f t="shared" si="17"/>
        <v>6.2779214671996236E-2</v>
      </c>
      <c r="CG19" s="131">
        <f t="shared" si="17"/>
        <v>6.2626603646185011E-2</v>
      </c>
      <c r="CH19" s="132">
        <f t="shared" si="17"/>
        <v>7.0828126774963085E-2</v>
      </c>
      <c r="CI19" s="130">
        <f t="shared" si="17"/>
        <v>8.0057776821660168E-2</v>
      </c>
      <c r="CJ19" s="136">
        <f t="shared" si="17"/>
        <v>7.2062786466130777E-2</v>
      </c>
      <c r="CK19" s="137">
        <f t="shared" si="17"/>
        <v>7.5381497583704299E-2</v>
      </c>
      <c r="CN19" s="220"/>
      <c r="CO19" s="220"/>
    </row>
    <row r="20" spans="1:93" ht="15" thickTop="1" thickBot="1">
      <c r="A20" s="138" t="s">
        <v>27</v>
      </c>
      <c r="B20" s="199">
        <v>2073</v>
      </c>
      <c r="C20" s="183">
        <v>1650</v>
      </c>
      <c r="D20" s="184">
        <v>773</v>
      </c>
      <c r="E20" s="185">
        <v>509</v>
      </c>
      <c r="F20" s="182">
        <v>302</v>
      </c>
      <c r="G20" s="186">
        <v>200</v>
      </c>
      <c r="H20" s="184">
        <v>1769</v>
      </c>
      <c r="I20" s="185">
        <v>1661</v>
      </c>
      <c r="J20" s="182">
        <v>121</v>
      </c>
      <c r="K20" s="183">
        <v>211</v>
      </c>
      <c r="L20" s="184">
        <v>253</v>
      </c>
      <c r="M20" s="182">
        <v>910</v>
      </c>
      <c r="N20" s="187">
        <v>1074</v>
      </c>
      <c r="O20" s="200">
        <v>1475</v>
      </c>
      <c r="P20" s="182">
        <v>741</v>
      </c>
      <c r="Q20" s="183">
        <v>696</v>
      </c>
      <c r="R20" s="184">
        <v>1153</v>
      </c>
      <c r="S20" s="185">
        <v>984</v>
      </c>
      <c r="T20" s="182">
        <v>152</v>
      </c>
      <c r="U20" s="186">
        <v>168</v>
      </c>
      <c r="V20" s="184">
        <v>812</v>
      </c>
      <c r="W20" s="201">
        <v>1194</v>
      </c>
      <c r="X20" s="182">
        <v>668</v>
      </c>
      <c r="Y20" s="186">
        <v>382</v>
      </c>
      <c r="Z20" s="184">
        <v>2667</v>
      </c>
      <c r="AA20" s="182">
        <v>2054</v>
      </c>
      <c r="AB20" s="165">
        <f t="shared" si="3"/>
        <v>12558</v>
      </c>
      <c r="AC20" s="166">
        <f t="shared" si="4"/>
        <v>12094</v>
      </c>
      <c r="AE20" s="269" t="s">
        <v>13</v>
      </c>
      <c r="AF20" s="14">
        <f t="shared" ref="AF20:BG20" si="18">SUM(AF17:AF19)</f>
        <v>7500</v>
      </c>
      <c r="AG20" s="1">
        <f t="shared" si="18"/>
        <v>5140</v>
      </c>
      <c r="AH20" s="14">
        <f t="shared" si="18"/>
        <v>2230</v>
      </c>
      <c r="AI20" s="1">
        <f t="shared" si="18"/>
        <v>2094</v>
      </c>
      <c r="AJ20" s="14">
        <f t="shared" si="18"/>
        <v>894</v>
      </c>
      <c r="AK20" s="1">
        <f t="shared" si="18"/>
        <v>803</v>
      </c>
      <c r="AL20" s="14">
        <f t="shared" si="18"/>
        <v>5206</v>
      </c>
      <c r="AM20" s="1">
        <f t="shared" si="18"/>
        <v>6113</v>
      </c>
      <c r="AN20" s="14">
        <f t="shared" si="18"/>
        <v>506</v>
      </c>
      <c r="AO20" s="1">
        <f t="shared" si="18"/>
        <v>473</v>
      </c>
      <c r="AP20" s="14">
        <f t="shared" si="18"/>
        <v>1150</v>
      </c>
      <c r="AQ20" s="1">
        <f t="shared" si="18"/>
        <v>1746</v>
      </c>
      <c r="AR20" s="14">
        <f t="shared" si="18"/>
        <v>3824</v>
      </c>
      <c r="AS20" s="1">
        <f t="shared" si="18"/>
        <v>4292</v>
      </c>
      <c r="AT20" s="14">
        <f t="shared" si="18"/>
        <v>1728</v>
      </c>
      <c r="AU20" s="1">
        <f t="shared" si="18"/>
        <v>2884</v>
      </c>
      <c r="AV20" s="14">
        <f t="shared" si="18"/>
        <v>2376</v>
      </c>
      <c r="AW20" s="1">
        <f t="shared" si="18"/>
        <v>4442</v>
      </c>
      <c r="AX20" s="14">
        <f t="shared" si="18"/>
        <v>430</v>
      </c>
      <c r="AY20" s="1">
        <f t="shared" si="18"/>
        <v>571</v>
      </c>
      <c r="AZ20" s="14">
        <f t="shared" si="18"/>
        <v>3405</v>
      </c>
      <c r="BA20" s="1">
        <f t="shared" si="18"/>
        <v>3654</v>
      </c>
      <c r="BB20" s="14">
        <f t="shared" si="18"/>
        <v>1779</v>
      </c>
      <c r="BC20" s="1">
        <f t="shared" si="18"/>
        <v>1412</v>
      </c>
      <c r="BD20" s="14">
        <f t="shared" si="18"/>
        <v>8123</v>
      </c>
      <c r="BE20" s="1">
        <f t="shared" si="18"/>
        <v>6938</v>
      </c>
      <c r="BF20" s="54">
        <f t="shared" si="18"/>
        <v>39151</v>
      </c>
      <c r="BG20" s="50">
        <f t="shared" si="18"/>
        <v>40562</v>
      </c>
      <c r="BI20" s="138" t="s">
        <v>27</v>
      </c>
      <c r="BJ20" s="130">
        <f t="shared" ref="BJ20:CK20" si="19">B20/B33</f>
        <v>6.3873054999229698E-2</v>
      </c>
      <c r="BK20" s="131">
        <f t="shared" si="19"/>
        <v>8.143322475570032E-2</v>
      </c>
      <c r="BL20" s="132">
        <f t="shared" si="19"/>
        <v>6.9395816500583532E-2</v>
      </c>
      <c r="BM20" s="133">
        <f t="shared" si="19"/>
        <v>6.0870605118392727E-2</v>
      </c>
      <c r="BN20" s="130">
        <f t="shared" si="19"/>
        <v>7.010213556174559E-2</v>
      </c>
      <c r="BO20" s="131">
        <f t="shared" si="19"/>
        <v>6.1595318755774564E-2</v>
      </c>
      <c r="BP20" s="132">
        <f t="shared" si="19"/>
        <v>7.9125106230710743E-2</v>
      </c>
      <c r="BQ20" s="133">
        <f t="shared" si="19"/>
        <v>6.6378931383127518E-2</v>
      </c>
      <c r="BR20" s="130">
        <f t="shared" si="19"/>
        <v>5.865244789142026E-2</v>
      </c>
      <c r="BS20" s="131">
        <f t="shared" si="19"/>
        <v>7.0757880617035543E-2</v>
      </c>
      <c r="BT20" s="132">
        <f t="shared" si="19"/>
        <v>6.4871794871794869E-2</v>
      </c>
      <c r="BU20" s="130">
        <f t="shared" si="19"/>
        <v>9.0809300469015072E-2</v>
      </c>
      <c r="BV20" s="134">
        <f t="shared" si="19"/>
        <v>6.6691505216095376E-2</v>
      </c>
      <c r="BW20" s="135">
        <f t="shared" si="19"/>
        <v>7.1965261514441839E-2</v>
      </c>
      <c r="BX20" s="130">
        <f t="shared" si="19"/>
        <v>8.0560991519895625E-2</v>
      </c>
      <c r="BY20" s="131">
        <f t="shared" si="19"/>
        <v>6.8476977567886663E-2</v>
      </c>
      <c r="BZ20" s="132">
        <f t="shared" si="19"/>
        <v>7.8686958302054189E-2</v>
      </c>
      <c r="CA20" s="133">
        <f t="shared" si="19"/>
        <v>6.3101192766448627E-2</v>
      </c>
      <c r="CB20" s="130">
        <f t="shared" si="19"/>
        <v>7.7749360613810742E-2</v>
      </c>
      <c r="CC20" s="131">
        <f t="shared" si="19"/>
        <v>6.6561014263074481E-2</v>
      </c>
      <c r="CD20" s="132">
        <f t="shared" si="19"/>
        <v>6.8708749365374855E-2</v>
      </c>
      <c r="CE20" s="133">
        <f t="shared" si="19"/>
        <v>7.4341572753875845E-2</v>
      </c>
      <c r="CF20" s="130">
        <f t="shared" si="19"/>
        <v>7.8532800376205025E-2</v>
      </c>
      <c r="CG20" s="131">
        <f t="shared" si="19"/>
        <v>6.4483457123565152E-2</v>
      </c>
      <c r="CH20" s="132">
        <f t="shared" si="19"/>
        <v>7.5741224582528688E-2</v>
      </c>
      <c r="CI20" s="130">
        <f t="shared" si="19"/>
        <v>6.3124250898921291E-2</v>
      </c>
      <c r="CJ20" s="136">
        <f t="shared" si="19"/>
        <v>7.2310385332934102E-2</v>
      </c>
      <c r="CK20" s="137">
        <f t="shared" si="19"/>
        <v>6.9827192997650098E-2</v>
      </c>
      <c r="CN20" s="220"/>
      <c r="CO20" s="220"/>
    </row>
    <row r="21" spans="1:93" ht="14" thickTop="1">
      <c r="A21" s="147" t="s">
        <v>28</v>
      </c>
      <c r="B21" s="196">
        <v>2007</v>
      </c>
      <c r="C21" s="190">
        <v>1819</v>
      </c>
      <c r="D21" s="191">
        <v>794</v>
      </c>
      <c r="E21" s="192">
        <v>654</v>
      </c>
      <c r="F21" s="189">
        <v>377</v>
      </c>
      <c r="G21" s="193">
        <v>270</v>
      </c>
      <c r="H21" s="191">
        <v>1857</v>
      </c>
      <c r="I21" s="192">
        <v>2030</v>
      </c>
      <c r="J21" s="189">
        <v>169</v>
      </c>
      <c r="K21" s="190">
        <v>183</v>
      </c>
      <c r="L21" s="191">
        <v>432</v>
      </c>
      <c r="M21" s="189">
        <v>805</v>
      </c>
      <c r="N21" s="194">
        <v>1142</v>
      </c>
      <c r="O21" s="197">
        <v>1398</v>
      </c>
      <c r="P21" s="189">
        <v>740</v>
      </c>
      <c r="Q21" s="190">
        <v>622</v>
      </c>
      <c r="R21" s="191">
        <v>1047</v>
      </c>
      <c r="S21" s="192">
        <v>1095</v>
      </c>
      <c r="T21" s="189">
        <v>154</v>
      </c>
      <c r="U21" s="193">
        <v>104</v>
      </c>
      <c r="V21" s="191">
        <v>1033</v>
      </c>
      <c r="W21" s="198">
        <v>1039</v>
      </c>
      <c r="X21" s="189">
        <v>716</v>
      </c>
      <c r="Y21" s="193">
        <v>284</v>
      </c>
      <c r="Z21" s="191">
        <v>2708</v>
      </c>
      <c r="AA21" s="189">
        <v>2377</v>
      </c>
      <c r="AB21" s="165">
        <f t="shared" si="3"/>
        <v>13176</v>
      </c>
      <c r="AC21" s="166">
        <f t="shared" si="4"/>
        <v>12680</v>
      </c>
      <c r="BI21" s="147" t="s">
        <v>28</v>
      </c>
      <c r="BJ21" s="130">
        <f t="shared" ref="BJ21:CK21" si="20">B21/B33</f>
        <v>6.1839470035433677E-2</v>
      </c>
      <c r="BK21" s="131">
        <f t="shared" si="20"/>
        <v>8.9773961109465991E-2</v>
      </c>
      <c r="BL21" s="132">
        <f t="shared" si="20"/>
        <v>7.1281084477960319E-2</v>
      </c>
      <c r="BM21" s="133">
        <f t="shared" si="20"/>
        <v>7.8210954317149001E-2</v>
      </c>
      <c r="BN21" s="130">
        <f t="shared" si="20"/>
        <v>8.7511606313834728E-2</v>
      </c>
      <c r="BO21" s="131">
        <f t="shared" si="20"/>
        <v>8.3153680320295659E-2</v>
      </c>
      <c r="BP21" s="132">
        <f t="shared" si="20"/>
        <v>8.3061233618106189E-2</v>
      </c>
      <c r="BQ21" s="133">
        <f t="shared" si="20"/>
        <v>8.1125364664508648E-2</v>
      </c>
      <c r="BR21" s="130">
        <f t="shared" si="20"/>
        <v>8.1919534658264667E-2</v>
      </c>
      <c r="BS21" s="131">
        <f t="shared" si="20"/>
        <v>6.1368209255533199E-2</v>
      </c>
      <c r="BT21" s="132">
        <f t="shared" si="20"/>
        <v>0.11076923076923077</v>
      </c>
      <c r="BU21" s="130">
        <f t="shared" si="20"/>
        <v>8.0331304261051797E-2</v>
      </c>
      <c r="BV21" s="134">
        <f t="shared" si="20"/>
        <v>7.091405861897665E-2</v>
      </c>
      <c r="BW21" s="135">
        <f t="shared" si="20"/>
        <v>6.8208430913348952E-2</v>
      </c>
      <c r="BX21" s="130">
        <f t="shared" si="20"/>
        <v>8.0452272233094146E-2</v>
      </c>
      <c r="BY21" s="131">
        <f t="shared" si="20"/>
        <v>6.1196379378197559E-2</v>
      </c>
      <c r="BZ21" s="132">
        <f t="shared" si="20"/>
        <v>7.1452944789462902E-2</v>
      </c>
      <c r="CA21" s="133">
        <f t="shared" si="20"/>
        <v>7.0219315121200457E-2</v>
      </c>
      <c r="CB21" s="130">
        <f t="shared" si="20"/>
        <v>7.8772378516624039E-2</v>
      </c>
      <c r="CC21" s="131">
        <f t="shared" si="20"/>
        <v>4.1204437400950873E-2</v>
      </c>
      <c r="CD21" s="132">
        <f t="shared" si="20"/>
        <v>8.7409037062108647E-2</v>
      </c>
      <c r="CE21" s="133">
        <f t="shared" si="20"/>
        <v>6.469086607309632E-2</v>
      </c>
      <c r="CF21" s="130">
        <f t="shared" si="20"/>
        <v>8.417587585233953E-2</v>
      </c>
      <c r="CG21" s="131">
        <f t="shared" si="20"/>
        <v>4.7940580688723838E-2</v>
      </c>
      <c r="CH21" s="132">
        <f t="shared" si="20"/>
        <v>7.6905600363512433E-2</v>
      </c>
      <c r="CI21" s="130">
        <f t="shared" si="20"/>
        <v>7.3050800577768221E-2</v>
      </c>
      <c r="CJ21" s="136">
        <f t="shared" si="20"/>
        <v>7.5868899279084231E-2</v>
      </c>
      <c r="CK21" s="137">
        <f t="shared" si="20"/>
        <v>7.3210584356722619E-2</v>
      </c>
      <c r="CN21" s="220"/>
      <c r="CO21" s="220"/>
    </row>
    <row r="22" spans="1:93">
      <c r="A22" s="138" t="s">
        <v>29</v>
      </c>
      <c r="B22" s="199">
        <v>2382</v>
      </c>
      <c r="C22" s="183">
        <v>1761</v>
      </c>
      <c r="D22" s="184">
        <v>890</v>
      </c>
      <c r="E22" s="185">
        <v>669</v>
      </c>
      <c r="F22" s="182">
        <v>337</v>
      </c>
      <c r="G22" s="186">
        <v>277</v>
      </c>
      <c r="H22" s="184">
        <v>1868</v>
      </c>
      <c r="I22" s="185">
        <v>2059</v>
      </c>
      <c r="J22" s="182">
        <v>164</v>
      </c>
      <c r="K22" s="183">
        <v>211</v>
      </c>
      <c r="L22" s="184">
        <v>432</v>
      </c>
      <c r="M22" s="182">
        <v>661</v>
      </c>
      <c r="N22" s="187">
        <v>1367</v>
      </c>
      <c r="O22" s="200">
        <v>1457</v>
      </c>
      <c r="P22" s="182">
        <v>710</v>
      </c>
      <c r="Q22" s="183">
        <v>735</v>
      </c>
      <c r="R22" s="184">
        <v>1012</v>
      </c>
      <c r="S22" s="185">
        <v>1301</v>
      </c>
      <c r="T22" s="182">
        <v>169</v>
      </c>
      <c r="U22" s="186">
        <v>191</v>
      </c>
      <c r="V22" s="184">
        <v>1038</v>
      </c>
      <c r="W22" s="201">
        <v>1209</v>
      </c>
      <c r="X22" s="182">
        <v>706</v>
      </c>
      <c r="Y22" s="186">
        <v>414</v>
      </c>
      <c r="Z22" s="184">
        <v>2859</v>
      </c>
      <c r="AA22" s="182">
        <v>2529</v>
      </c>
      <c r="AB22" s="165">
        <f t="shared" si="3"/>
        <v>13934</v>
      </c>
      <c r="AC22" s="166">
        <f t="shared" si="4"/>
        <v>13474</v>
      </c>
      <c r="BI22" s="138" t="s">
        <v>29</v>
      </c>
      <c r="BJ22" s="130">
        <f t="shared" ref="BJ22:CK22" si="21">B22/B33</f>
        <v>7.3393930057001996E-2</v>
      </c>
      <c r="BK22" s="131">
        <f t="shared" si="21"/>
        <v>8.691145987562926E-2</v>
      </c>
      <c r="BL22" s="132">
        <f t="shared" si="21"/>
        <v>7.9899452374539909E-2</v>
      </c>
      <c r="BM22" s="133">
        <f t="shared" si="21"/>
        <v>8.000478354460655E-2</v>
      </c>
      <c r="BN22" s="130">
        <f t="shared" si="21"/>
        <v>7.8226555246053847E-2</v>
      </c>
      <c r="BO22" s="131">
        <f t="shared" si="21"/>
        <v>8.5309516476747768E-2</v>
      </c>
      <c r="BP22" s="132">
        <f t="shared" si="21"/>
        <v>8.3553249541530622E-2</v>
      </c>
      <c r="BQ22" s="133">
        <f t="shared" si="21"/>
        <v>8.2284298445430198E-2</v>
      </c>
      <c r="BR22" s="130">
        <f t="shared" si="21"/>
        <v>7.9495879786718376E-2</v>
      </c>
      <c r="BS22" s="131">
        <f t="shared" si="21"/>
        <v>7.0757880617035543E-2</v>
      </c>
      <c r="BT22" s="132">
        <f t="shared" si="21"/>
        <v>0.11076923076923077</v>
      </c>
      <c r="BU22" s="130">
        <f t="shared" si="21"/>
        <v>6.5961480890130722E-2</v>
      </c>
      <c r="BV22" s="134">
        <f t="shared" si="21"/>
        <v>8.4885742672627912E-2</v>
      </c>
      <c r="BW22" s="135">
        <f t="shared" si="21"/>
        <v>7.1087041373926615E-2</v>
      </c>
      <c r="BX22" s="130">
        <f t="shared" si="21"/>
        <v>7.7190693629049789E-2</v>
      </c>
      <c r="BY22" s="131">
        <f t="shared" si="21"/>
        <v>7.2314049586776855E-2</v>
      </c>
      <c r="BZ22" s="132">
        <f t="shared" si="21"/>
        <v>6.9064355422097864E-2</v>
      </c>
      <c r="CA22" s="133">
        <f t="shared" si="21"/>
        <v>8.3429524175965109E-2</v>
      </c>
      <c r="CB22" s="130">
        <f t="shared" si="21"/>
        <v>8.6445012787723791E-2</v>
      </c>
      <c r="CC22" s="131">
        <f t="shared" si="21"/>
        <v>7.5673534072900159E-2</v>
      </c>
      <c r="CD22" s="132">
        <f t="shared" si="21"/>
        <v>8.7832120494161448E-2</v>
      </c>
      <c r="CE22" s="133">
        <f t="shared" si="21"/>
        <v>7.5275512110080323E-2</v>
      </c>
      <c r="CF22" s="130">
        <f t="shared" si="21"/>
        <v>8.3000235128144834E-2</v>
      </c>
      <c r="CG22" s="131">
        <f t="shared" si="21"/>
        <v>6.9885212694125592E-2</v>
      </c>
      <c r="CH22" s="132">
        <f t="shared" si="21"/>
        <v>8.1193911166647731E-2</v>
      </c>
      <c r="CI22" s="130">
        <f t="shared" si="21"/>
        <v>7.7722118073696181E-2</v>
      </c>
      <c r="CJ22" s="136">
        <f t="shared" si="21"/>
        <v>8.0233549070640536E-2</v>
      </c>
      <c r="CK22" s="137">
        <f t="shared" si="21"/>
        <v>7.7794906437104142E-2</v>
      </c>
      <c r="CN22" s="220"/>
      <c r="CO22" s="220"/>
    </row>
    <row r="23" spans="1:93">
      <c r="A23" s="147" t="s">
        <v>30</v>
      </c>
      <c r="B23" s="196">
        <v>2491</v>
      </c>
      <c r="C23" s="190">
        <v>1824</v>
      </c>
      <c r="D23" s="191">
        <v>895</v>
      </c>
      <c r="E23" s="192">
        <v>756</v>
      </c>
      <c r="F23" s="189">
        <v>411</v>
      </c>
      <c r="G23" s="193">
        <v>273</v>
      </c>
      <c r="H23" s="191">
        <v>1841</v>
      </c>
      <c r="I23" s="192">
        <v>2258</v>
      </c>
      <c r="J23" s="189">
        <v>207</v>
      </c>
      <c r="K23" s="190">
        <v>196</v>
      </c>
      <c r="L23" s="191">
        <v>401</v>
      </c>
      <c r="M23" s="189">
        <v>653</v>
      </c>
      <c r="N23" s="194">
        <v>1318</v>
      </c>
      <c r="O23" s="197">
        <v>1545</v>
      </c>
      <c r="P23" s="189">
        <v>708</v>
      </c>
      <c r="Q23" s="190">
        <v>933</v>
      </c>
      <c r="R23" s="191">
        <v>961</v>
      </c>
      <c r="S23" s="192">
        <v>1578</v>
      </c>
      <c r="T23" s="189">
        <v>182</v>
      </c>
      <c r="U23" s="193">
        <v>181</v>
      </c>
      <c r="V23" s="191">
        <v>1031</v>
      </c>
      <c r="W23" s="198">
        <v>1111</v>
      </c>
      <c r="X23" s="189">
        <v>643</v>
      </c>
      <c r="Y23" s="193">
        <v>391</v>
      </c>
      <c r="Z23" s="191">
        <v>3382</v>
      </c>
      <c r="AA23" s="189">
        <v>2500</v>
      </c>
      <c r="AB23" s="165">
        <f t="shared" si="3"/>
        <v>14471</v>
      </c>
      <c r="AC23" s="166">
        <f t="shared" si="4"/>
        <v>14199</v>
      </c>
      <c r="BI23" s="147" t="s">
        <v>30</v>
      </c>
      <c r="BJ23" s="130">
        <f t="shared" ref="BJ23:CK23" si="22">B23/B33</f>
        <v>7.6752426436604529E-2</v>
      </c>
      <c r="BK23" s="131">
        <f t="shared" si="22"/>
        <v>9.0020728457210542E-2</v>
      </c>
      <c r="BL23" s="132">
        <f t="shared" si="22"/>
        <v>8.0348325702486761E-2</v>
      </c>
      <c r="BM23" s="133">
        <f t="shared" si="22"/>
        <v>9.0408993063860327E-2</v>
      </c>
      <c r="BN23" s="130">
        <f t="shared" si="22"/>
        <v>9.5403899721448471E-2</v>
      </c>
      <c r="BO23" s="131">
        <f t="shared" si="22"/>
        <v>8.4077610101632269E-2</v>
      </c>
      <c r="BP23" s="132">
        <f t="shared" si="22"/>
        <v>8.2345574093125193E-2</v>
      </c>
      <c r="BQ23" s="133">
        <f t="shared" si="22"/>
        <v>9.0236981976581546E-2</v>
      </c>
      <c r="BR23" s="130">
        <f t="shared" si="22"/>
        <v>0.10033931168201649</v>
      </c>
      <c r="BS23" s="131">
        <f t="shared" si="22"/>
        <v>6.5727699530516437E-2</v>
      </c>
      <c r="BT23" s="132">
        <f t="shared" si="22"/>
        <v>0.10282051282051283</v>
      </c>
      <c r="BU23" s="130">
        <f t="shared" si="22"/>
        <v>6.5163157369523994E-2</v>
      </c>
      <c r="BV23" s="134">
        <f t="shared" si="22"/>
        <v>8.1843020367610528E-2</v>
      </c>
      <c r="BW23" s="135">
        <f t="shared" si="22"/>
        <v>7.538056206088993E-2</v>
      </c>
      <c r="BX23" s="130">
        <f t="shared" si="22"/>
        <v>7.6973255055446832E-2</v>
      </c>
      <c r="BY23" s="131">
        <f t="shared" si="22"/>
        <v>9.1794569067296342E-2</v>
      </c>
      <c r="BZ23" s="132">
        <f t="shared" si="22"/>
        <v>6.5583839486794512E-2</v>
      </c>
      <c r="CA23" s="133">
        <f t="shared" si="22"/>
        <v>0.10119276644863409</v>
      </c>
      <c r="CB23" s="130">
        <f t="shared" si="22"/>
        <v>9.3094629156010231E-2</v>
      </c>
      <c r="CC23" s="131">
        <f t="shared" si="22"/>
        <v>7.1711568938193346E-2</v>
      </c>
      <c r="CD23" s="132">
        <f t="shared" si="22"/>
        <v>8.7239803689287521E-2</v>
      </c>
      <c r="CE23" s="133">
        <f t="shared" si="22"/>
        <v>6.9173774982877773E-2</v>
      </c>
      <c r="CF23" s="130">
        <f t="shared" si="22"/>
        <v>7.559369856571832E-2</v>
      </c>
      <c r="CG23" s="131">
        <f t="shared" si="22"/>
        <v>6.6002700877785286E-2</v>
      </c>
      <c r="CH23" s="132">
        <f t="shared" si="22"/>
        <v>9.6046802226513683E-2</v>
      </c>
      <c r="CI23" s="130">
        <f t="shared" si="22"/>
        <v>7.6830879867236246E-2</v>
      </c>
      <c r="CJ23" s="136">
        <f t="shared" si="22"/>
        <v>8.3325655849091365E-2</v>
      </c>
      <c r="CK23" s="137">
        <f t="shared" si="22"/>
        <v>8.1980842845512963E-2</v>
      </c>
      <c r="CN23" s="220"/>
      <c r="CO23" s="220"/>
    </row>
    <row r="24" spans="1:93">
      <c r="A24" s="138" t="s">
        <v>31</v>
      </c>
      <c r="B24" s="199">
        <v>2531</v>
      </c>
      <c r="C24" s="183">
        <v>1801</v>
      </c>
      <c r="D24" s="184">
        <v>740</v>
      </c>
      <c r="E24" s="185">
        <v>711</v>
      </c>
      <c r="F24" s="182">
        <v>286</v>
      </c>
      <c r="G24" s="186">
        <v>273</v>
      </c>
      <c r="H24" s="184">
        <v>1855</v>
      </c>
      <c r="I24" s="185">
        <v>2005</v>
      </c>
      <c r="J24" s="182">
        <v>153</v>
      </c>
      <c r="K24" s="183">
        <v>130</v>
      </c>
      <c r="L24" s="184">
        <v>397</v>
      </c>
      <c r="M24" s="182">
        <v>651</v>
      </c>
      <c r="N24" s="187">
        <v>1313</v>
      </c>
      <c r="O24" s="200">
        <v>1495</v>
      </c>
      <c r="P24" s="182">
        <v>590</v>
      </c>
      <c r="Q24" s="183">
        <v>997</v>
      </c>
      <c r="R24" s="184">
        <v>796</v>
      </c>
      <c r="S24" s="185">
        <v>1521</v>
      </c>
      <c r="T24" s="182">
        <v>133</v>
      </c>
      <c r="U24" s="186">
        <v>198</v>
      </c>
      <c r="V24" s="184">
        <v>1176</v>
      </c>
      <c r="W24" s="201">
        <v>1521</v>
      </c>
      <c r="X24" s="182">
        <v>595</v>
      </c>
      <c r="Y24" s="186">
        <v>537</v>
      </c>
      <c r="Z24" s="184">
        <v>2563</v>
      </c>
      <c r="AA24" s="182">
        <v>2304</v>
      </c>
      <c r="AB24" s="165">
        <f t="shared" si="3"/>
        <v>13128</v>
      </c>
      <c r="AC24" s="166">
        <f t="shared" si="4"/>
        <v>14144</v>
      </c>
      <c r="BI24" s="138" t="s">
        <v>31</v>
      </c>
      <c r="BJ24" s="130">
        <f t="shared" ref="BJ24:CK24" si="23">B24/B33</f>
        <v>7.7984902172238482E-2</v>
      </c>
      <c r="BK24" s="131">
        <f t="shared" si="23"/>
        <v>8.8885598657585635E-2</v>
      </c>
      <c r="BL24" s="132">
        <f t="shared" si="23"/>
        <v>6.6433252536134302E-2</v>
      </c>
      <c r="BM24" s="133">
        <f t="shared" si="23"/>
        <v>8.5027505381487678E-2</v>
      </c>
      <c r="BN24" s="130">
        <f t="shared" si="23"/>
        <v>6.6388115134633247E-2</v>
      </c>
      <c r="BO24" s="131">
        <f t="shared" si="23"/>
        <v>8.4077610101632269E-2</v>
      </c>
      <c r="BP24" s="132">
        <f t="shared" si="23"/>
        <v>8.2971776177483567E-2</v>
      </c>
      <c r="BQ24" s="133">
        <f t="shared" si="23"/>
        <v>8.0126283818886618E-2</v>
      </c>
      <c r="BR24" s="130">
        <f t="shared" si="23"/>
        <v>7.4163839069316534E-2</v>
      </c>
      <c r="BS24" s="131">
        <f t="shared" si="23"/>
        <v>4.3594902749832326E-2</v>
      </c>
      <c r="BT24" s="132">
        <f t="shared" si="23"/>
        <v>0.10179487179487179</v>
      </c>
      <c r="BU24" s="130">
        <f t="shared" si="23"/>
        <v>6.4963576489372316E-2</v>
      </c>
      <c r="BV24" s="134">
        <f t="shared" si="23"/>
        <v>8.1532538499751617E-2</v>
      </c>
      <c r="BW24" s="135">
        <f t="shared" si="23"/>
        <v>7.2941061670569865E-2</v>
      </c>
      <c r="BX24" s="130">
        <f t="shared" si="23"/>
        <v>6.414437921287236E-2</v>
      </c>
      <c r="BY24" s="131">
        <f t="shared" si="23"/>
        <v>9.809130263675718E-2</v>
      </c>
      <c r="BZ24" s="132">
        <f t="shared" si="23"/>
        <v>5.4323346754930731E-2</v>
      </c>
      <c r="CA24" s="133">
        <f t="shared" si="23"/>
        <v>9.753751442862639E-2</v>
      </c>
      <c r="CB24" s="130">
        <f t="shared" si="23"/>
        <v>6.8030690537084396E-2</v>
      </c>
      <c r="CC24" s="131">
        <f t="shared" si="23"/>
        <v>7.8446909667194933E-2</v>
      </c>
      <c r="CD24" s="132">
        <f t="shared" si="23"/>
        <v>9.9509223218818749E-2</v>
      </c>
      <c r="CE24" s="133">
        <f t="shared" si="23"/>
        <v>9.4701450719133301E-2</v>
      </c>
      <c r="CF24" s="130">
        <f t="shared" si="23"/>
        <v>6.995062308958383E-2</v>
      </c>
      <c r="CG24" s="131">
        <f t="shared" si="23"/>
        <v>9.0648210668467247E-2</v>
      </c>
      <c r="CH24" s="132">
        <f t="shared" si="23"/>
        <v>7.2787686016130865E-2</v>
      </c>
      <c r="CI24" s="130">
        <f t="shared" si="23"/>
        <v>7.0807338885644916E-2</v>
      </c>
      <c r="CJ24" s="136">
        <f t="shared" si="23"/>
        <v>7.5592509846373543E-2</v>
      </c>
      <c r="CK24" s="137">
        <f t="shared" si="23"/>
        <v>8.1663289049012988E-2</v>
      </c>
      <c r="CN24" s="220"/>
      <c r="CO24" s="220"/>
    </row>
    <row r="25" spans="1:93">
      <c r="A25" s="147" t="s">
        <v>32</v>
      </c>
      <c r="B25" s="196">
        <v>2478</v>
      </c>
      <c r="C25" s="190">
        <v>1515</v>
      </c>
      <c r="D25" s="191">
        <v>595</v>
      </c>
      <c r="E25" s="192">
        <v>627</v>
      </c>
      <c r="F25" s="189">
        <v>197</v>
      </c>
      <c r="G25" s="193">
        <v>257</v>
      </c>
      <c r="H25" s="191">
        <v>1510</v>
      </c>
      <c r="I25" s="192">
        <v>1850</v>
      </c>
      <c r="J25" s="189">
        <v>146</v>
      </c>
      <c r="K25" s="190">
        <v>147</v>
      </c>
      <c r="L25" s="191">
        <v>352</v>
      </c>
      <c r="M25" s="189">
        <v>442</v>
      </c>
      <c r="N25" s="194">
        <v>1193</v>
      </c>
      <c r="O25" s="197">
        <v>1252</v>
      </c>
      <c r="P25" s="189">
        <v>430</v>
      </c>
      <c r="Q25" s="190">
        <v>954</v>
      </c>
      <c r="R25" s="191">
        <v>619</v>
      </c>
      <c r="S25" s="192">
        <v>1343</v>
      </c>
      <c r="T25" s="189">
        <v>115</v>
      </c>
      <c r="U25" s="193">
        <v>192</v>
      </c>
      <c r="V25" s="191">
        <v>1198</v>
      </c>
      <c r="W25" s="198">
        <v>1022</v>
      </c>
      <c r="X25" s="189">
        <v>541</v>
      </c>
      <c r="Y25" s="193">
        <v>484</v>
      </c>
      <c r="Z25" s="191">
        <v>2178</v>
      </c>
      <c r="AA25" s="189">
        <v>2134</v>
      </c>
      <c r="AB25" s="165">
        <f t="shared" si="3"/>
        <v>11552</v>
      </c>
      <c r="AC25" s="166">
        <f t="shared" si="4"/>
        <v>12219</v>
      </c>
      <c r="BI25" s="147" t="s">
        <v>32</v>
      </c>
      <c r="BJ25" s="130">
        <f t="shared" ref="BJ25:CK25" si="24">B25/B33</f>
        <v>7.6351871822523495E-2</v>
      </c>
      <c r="BK25" s="131">
        <f t="shared" si="24"/>
        <v>7.4770506366597572E-2</v>
      </c>
      <c r="BL25" s="132">
        <f t="shared" si="24"/>
        <v>5.3415926025675554E-2</v>
      </c>
      <c r="BM25" s="133">
        <f t="shared" si="24"/>
        <v>7.4982061707725423E-2</v>
      </c>
      <c r="BN25" s="130">
        <f t="shared" si="24"/>
        <v>4.57288765088208E-2</v>
      </c>
      <c r="BO25" s="131">
        <f t="shared" si="24"/>
        <v>7.9149984601170315E-2</v>
      </c>
      <c r="BP25" s="132">
        <f t="shared" si="24"/>
        <v>6.7540367670080953E-2</v>
      </c>
      <c r="BQ25" s="133">
        <f t="shared" si="24"/>
        <v>7.393198257603005E-2</v>
      </c>
      <c r="BR25" s="130">
        <f t="shared" si="24"/>
        <v>7.0770722249151721E-2</v>
      </c>
      <c r="BS25" s="131">
        <f t="shared" si="24"/>
        <v>4.9295774647887321E-2</v>
      </c>
      <c r="BT25" s="132">
        <f t="shared" si="24"/>
        <v>9.0256410256410263E-2</v>
      </c>
      <c r="BU25" s="130">
        <f t="shared" si="24"/>
        <v>4.4107374513521605E-2</v>
      </c>
      <c r="BV25" s="134">
        <f t="shared" si="24"/>
        <v>7.4080973671137612E-2</v>
      </c>
      <c r="BW25" s="135">
        <f t="shared" si="24"/>
        <v>6.1085089773614362E-2</v>
      </c>
      <c r="BX25" s="130">
        <f t="shared" si="24"/>
        <v>4.6749293324635788E-2</v>
      </c>
      <c r="BY25" s="131">
        <f t="shared" si="24"/>
        <v>9.3860684769775674E-2</v>
      </c>
      <c r="BZ25" s="132">
        <f t="shared" si="24"/>
        <v>4.2243909097113216E-2</v>
      </c>
      <c r="CA25" s="133">
        <f t="shared" si="24"/>
        <v>8.6122867769654998E-2</v>
      </c>
      <c r="CB25" s="130">
        <f t="shared" si="24"/>
        <v>5.8823529411764705E-2</v>
      </c>
      <c r="CC25" s="131">
        <f t="shared" si="24"/>
        <v>7.6069730586370843E-2</v>
      </c>
      <c r="CD25" s="132">
        <f t="shared" si="24"/>
        <v>0.10137079031985108</v>
      </c>
      <c r="CE25" s="133">
        <f t="shared" si="24"/>
        <v>6.3632401469397915E-2</v>
      </c>
      <c r="CF25" s="130">
        <f t="shared" si="24"/>
        <v>6.3602163178932525E-2</v>
      </c>
      <c r="CG25" s="131">
        <f t="shared" si="24"/>
        <v>8.1701553004726535E-2</v>
      </c>
      <c r="CH25" s="132">
        <f t="shared" si="24"/>
        <v>6.1853913438600479E-2</v>
      </c>
      <c r="CI25" s="130">
        <f t="shared" si="24"/>
        <v>6.5582839054672853E-2</v>
      </c>
      <c r="CJ25" s="136">
        <f t="shared" si="24"/>
        <v>6.6517723472372572E-2</v>
      </c>
      <c r="CK25" s="137">
        <f t="shared" si="24"/>
        <v>7.0548906171513687E-2</v>
      </c>
      <c r="CN25" s="220"/>
      <c r="CO25" s="220"/>
    </row>
    <row r="26" spans="1:93">
      <c r="A26" s="138" t="s">
        <v>33</v>
      </c>
      <c r="B26" s="199">
        <v>2163</v>
      </c>
      <c r="C26" s="183">
        <v>1115</v>
      </c>
      <c r="D26" s="184">
        <v>438</v>
      </c>
      <c r="E26" s="185">
        <v>647</v>
      </c>
      <c r="F26" s="182">
        <v>188</v>
      </c>
      <c r="G26" s="186">
        <v>191</v>
      </c>
      <c r="H26" s="184">
        <v>1298</v>
      </c>
      <c r="I26" s="185">
        <v>1630</v>
      </c>
      <c r="J26" s="182">
        <v>114</v>
      </c>
      <c r="K26" s="183">
        <v>117</v>
      </c>
      <c r="L26" s="184">
        <v>293</v>
      </c>
      <c r="M26" s="182">
        <v>401</v>
      </c>
      <c r="N26" s="187">
        <v>1082</v>
      </c>
      <c r="O26" s="200">
        <v>1145</v>
      </c>
      <c r="P26" s="182">
        <v>397</v>
      </c>
      <c r="Q26" s="183">
        <v>883</v>
      </c>
      <c r="R26" s="184">
        <v>506</v>
      </c>
      <c r="S26" s="185">
        <v>1302</v>
      </c>
      <c r="T26" s="182">
        <v>88</v>
      </c>
      <c r="U26" s="186">
        <v>190</v>
      </c>
      <c r="V26" s="184">
        <v>1009</v>
      </c>
      <c r="W26" s="201">
        <v>620</v>
      </c>
      <c r="X26" s="182">
        <v>431</v>
      </c>
      <c r="Y26" s="186">
        <v>451</v>
      </c>
      <c r="Z26" s="184">
        <v>1753</v>
      </c>
      <c r="AA26" s="182">
        <v>1821</v>
      </c>
      <c r="AB26" s="165">
        <f t="shared" si="3"/>
        <v>9760</v>
      </c>
      <c r="AC26" s="166">
        <f t="shared" si="4"/>
        <v>10513</v>
      </c>
      <c r="BI26" s="138" t="s">
        <v>33</v>
      </c>
      <c r="BJ26" s="130">
        <f t="shared" ref="BJ26:CK26" si="25">B26/B33</f>
        <v>6.6646125404406106E-2</v>
      </c>
      <c r="BK26" s="131">
        <f t="shared" si="25"/>
        <v>5.5029118547033858E-2</v>
      </c>
      <c r="BL26" s="132">
        <f t="shared" si="25"/>
        <v>3.9321303528144357E-2</v>
      </c>
      <c r="BM26" s="133">
        <f t="shared" si="25"/>
        <v>7.7373834011002146E-2</v>
      </c>
      <c r="BN26" s="130">
        <f t="shared" si="25"/>
        <v>4.36397400185701E-2</v>
      </c>
      <c r="BO26" s="131">
        <f t="shared" si="25"/>
        <v>5.8823529411764705E-2</v>
      </c>
      <c r="BP26" s="132">
        <f t="shared" si="25"/>
        <v>5.8057878964082835E-2</v>
      </c>
      <c r="BQ26" s="133">
        <f t="shared" si="25"/>
        <v>6.5140071134556207E-2</v>
      </c>
      <c r="BR26" s="130">
        <f t="shared" si="25"/>
        <v>5.5259331071255455E-2</v>
      </c>
      <c r="BS26" s="131">
        <f t="shared" si="25"/>
        <v>3.9235412474849095E-2</v>
      </c>
      <c r="BT26" s="132">
        <f t="shared" si="25"/>
        <v>7.5128205128205131E-2</v>
      </c>
      <c r="BU26" s="130">
        <f t="shared" si="25"/>
        <v>4.0015966470412133E-2</v>
      </c>
      <c r="BV26" s="134">
        <f t="shared" si="25"/>
        <v>6.7188276204669647E-2</v>
      </c>
      <c r="BW26" s="135">
        <f t="shared" si="25"/>
        <v>5.586455893832943E-2</v>
      </c>
      <c r="BX26" s="130">
        <f t="shared" si="25"/>
        <v>4.3161556860186995E-2</v>
      </c>
      <c r="BY26" s="131">
        <f t="shared" si="25"/>
        <v>8.6875245966155062E-2</v>
      </c>
      <c r="BZ26" s="132">
        <f t="shared" si="25"/>
        <v>3.4532177711048932E-2</v>
      </c>
      <c r="CA26" s="133">
        <f t="shared" si="25"/>
        <v>8.3493651404386304E-2</v>
      </c>
      <c r="CB26" s="130">
        <f t="shared" si="25"/>
        <v>4.5012787723785169E-2</v>
      </c>
      <c r="CC26" s="131">
        <f t="shared" si="25"/>
        <v>7.5277337559429475E-2</v>
      </c>
      <c r="CD26" s="132">
        <f t="shared" si="25"/>
        <v>8.5378236588255205E-2</v>
      </c>
      <c r="CE26" s="133">
        <f t="shared" si="25"/>
        <v>3.8602826723118114E-2</v>
      </c>
      <c r="CF26" s="130">
        <f t="shared" si="25"/>
        <v>5.0670115212790974E-2</v>
      </c>
      <c r="CG26" s="131">
        <f t="shared" si="25"/>
        <v>7.6130992572586084E-2</v>
      </c>
      <c r="CH26" s="132">
        <f t="shared" si="25"/>
        <v>4.978416448937862E-2</v>
      </c>
      <c r="CI26" s="130">
        <f t="shared" si="25"/>
        <v>5.5963612895294876E-2</v>
      </c>
      <c r="CJ26" s="136">
        <f t="shared" si="25"/>
        <v>5.6199184651173503E-2</v>
      </c>
      <c r="CK26" s="137">
        <f t="shared" si="25"/>
        <v>6.0698964774623408E-2</v>
      </c>
      <c r="CN26" s="220"/>
      <c r="CO26" s="220"/>
    </row>
    <row r="27" spans="1:93">
      <c r="A27" s="147" t="s">
        <v>34</v>
      </c>
      <c r="B27" s="196">
        <v>248</v>
      </c>
      <c r="C27" s="190">
        <v>843</v>
      </c>
      <c r="D27" s="191">
        <v>101</v>
      </c>
      <c r="E27" s="192">
        <v>385</v>
      </c>
      <c r="F27" s="189">
        <v>20</v>
      </c>
      <c r="G27" s="193">
        <v>146</v>
      </c>
      <c r="H27" s="191">
        <v>356</v>
      </c>
      <c r="I27" s="192">
        <v>1120</v>
      </c>
      <c r="J27" s="189">
        <v>73</v>
      </c>
      <c r="K27" s="190">
        <v>70</v>
      </c>
      <c r="L27" s="191">
        <v>179</v>
      </c>
      <c r="M27" s="189">
        <v>205</v>
      </c>
      <c r="N27" s="194">
        <v>575</v>
      </c>
      <c r="O27" s="197">
        <v>760</v>
      </c>
      <c r="P27" s="189">
        <v>262</v>
      </c>
      <c r="Q27" s="190">
        <v>759</v>
      </c>
      <c r="R27" s="191">
        <v>328</v>
      </c>
      <c r="S27" s="192">
        <v>979</v>
      </c>
      <c r="T27" s="189">
        <v>72</v>
      </c>
      <c r="U27" s="193">
        <v>171</v>
      </c>
      <c r="V27" s="191">
        <v>979</v>
      </c>
      <c r="W27" s="198">
        <v>506</v>
      </c>
      <c r="X27" s="189">
        <v>297</v>
      </c>
      <c r="Y27" s="193">
        <v>351</v>
      </c>
      <c r="Z27" s="191">
        <v>1321</v>
      </c>
      <c r="AA27" s="189">
        <v>1753</v>
      </c>
      <c r="AB27" s="165">
        <f t="shared" si="3"/>
        <v>4811</v>
      </c>
      <c r="AC27" s="166">
        <f t="shared" si="4"/>
        <v>8048</v>
      </c>
      <c r="BI27" s="147" t="s">
        <v>34</v>
      </c>
      <c r="BJ27" s="130">
        <f t="shared" ref="BJ27:CK27" si="26">B27/B33</f>
        <v>7.6413495609305195E-3</v>
      </c>
      <c r="BK27" s="131">
        <f t="shared" si="26"/>
        <v>4.160497482973053E-2</v>
      </c>
      <c r="BL27" s="132">
        <f t="shared" si="26"/>
        <v>9.0672412245264393E-3</v>
      </c>
      <c r="BM27" s="133">
        <f t="shared" si="26"/>
        <v>4.6041616838077018E-2</v>
      </c>
      <c r="BN27" s="130">
        <f t="shared" si="26"/>
        <v>4.642525533890436E-3</v>
      </c>
      <c r="BO27" s="131">
        <f t="shared" si="26"/>
        <v>4.4964582691715431E-2</v>
      </c>
      <c r="BP27" s="132">
        <f t="shared" si="26"/>
        <v>1.5923424430827036E-2</v>
      </c>
      <c r="BQ27" s="133">
        <f t="shared" si="26"/>
        <v>4.4758821883866845E-2</v>
      </c>
      <c r="BR27" s="130">
        <f t="shared" si="26"/>
        <v>3.5385361124575861E-2</v>
      </c>
      <c r="BS27" s="131">
        <f t="shared" si="26"/>
        <v>2.3474178403755867E-2</v>
      </c>
      <c r="BT27" s="132">
        <f t="shared" si="26"/>
        <v>4.5897435897435897E-2</v>
      </c>
      <c r="BU27" s="130">
        <f t="shared" si="26"/>
        <v>2.045704021554735E-2</v>
      </c>
      <c r="BV27" s="134">
        <f t="shared" si="26"/>
        <v>3.5705414803775461E-2</v>
      </c>
      <c r="BW27" s="135">
        <f t="shared" si="26"/>
        <v>3.7080405932864949E-2</v>
      </c>
      <c r="BX27" s="130">
        <f t="shared" si="26"/>
        <v>2.8484453141987387E-2</v>
      </c>
      <c r="BY27" s="131">
        <f t="shared" si="26"/>
        <v>7.4675324675324672E-2</v>
      </c>
      <c r="BZ27" s="132">
        <f t="shared" si="26"/>
        <v>2.2384494642735276E-2</v>
      </c>
      <c r="CA27" s="133">
        <f t="shared" si="26"/>
        <v>6.278055662434269E-2</v>
      </c>
      <c r="CB27" s="130">
        <f t="shared" si="26"/>
        <v>3.6828644501278769E-2</v>
      </c>
      <c r="CC27" s="131">
        <f t="shared" si="26"/>
        <v>6.7749603803486533E-2</v>
      </c>
      <c r="CD27" s="132">
        <f t="shared" si="26"/>
        <v>8.2839735995938399E-2</v>
      </c>
      <c r="CE27" s="133">
        <f t="shared" si="26"/>
        <v>3.1504887615964136E-2</v>
      </c>
      <c r="CF27" s="130">
        <f t="shared" si="26"/>
        <v>3.4916529508582178E-2</v>
      </c>
      <c r="CG27" s="131">
        <f t="shared" si="26"/>
        <v>5.9250506414584743E-2</v>
      </c>
      <c r="CH27" s="132">
        <f t="shared" si="26"/>
        <v>3.7515619675110759E-2</v>
      </c>
      <c r="CI27" s="130">
        <f t="shared" si="26"/>
        <v>5.3873812962906054E-2</v>
      </c>
      <c r="CJ27" s="136">
        <f t="shared" si="26"/>
        <v>2.7702282516065137E-2</v>
      </c>
      <c r="CK27" s="137">
        <f t="shared" si="26"/>
        <v>4.6466780986033407E-2</v>
      </c>
      <c r="CN27" s="220"/>
      <c r="CO27" s="220"/>
    </row>
    <row r="28" spans="1:93">
      <c r="A28" s="138" t="s">
        <v>35</v>
      </c>
      <c r="B28" s="199">
        <v>0</v>
      </c>
      <c r="C28" s="183">
        <v>693</v>
      </c>
      <c r="D28" s="184">
        <v>0</v>
      </c>
      <c r="E28" s="185">
        <v>241</v>
      </c>
      <c r="F28" s="182">
        <v>2</v>
      </c>
      <c r="G28" s="186">
        <v>90</v>
      </c>
      <c r="H28" s="184">
        <v>23</v>
      </c>
      <c r="I28" s="185">
        <v>680</v>
      </c>
      <c r="J28" s="182">
        <v>53</v>
      </c>
      <c r="K28" s="183">
        <v>36</v>
      </c>
      <c r="L28" s="184">
        <v>39</v>
      </c>
      <c r="M28" s="182">
        <v>37</v>
      </c>
      <c r="N28" s="187">
        <v>157</v>
      </c>
      <c r="O28" s="200">
        <v>223</v>
      </c>
      <c r="P28" s="182">
        <v>69</v>
      </c>
      <c r="Q28" s="183">
        <v>117</v>
      </c>
      <c r="R28" s="184">
        <v>79</v>
      </c>
      <c r="S28" s="185">
        <v>75</v>
      </c>
      <c r="T28" s="182">
        <v>26</v>
      </c>
      <c r="U28" s="186">
        <v>4</v>
      </c>
      <c r="V28" s="184">
        <v>207</v>
      </c>
      <c r="W28" s="201">
        <v>21</v>
      </c>
      <c r="X28" s="182">
        <v>44</v>
      </c>
      <c r="Y28" s="186">
        <v>27</v>
      </c>
      <c r="Z28" s="184">
        <v>33</v>
      </c>
      <c r="AA28" s="182">
        <v>173</v>
      </c>
      <c r="AB28" s="165">
        <f t="shared" si="3"/>
        <v>732</v>
      </c>
      <c r="AC28" s="166">
        <f t="shared" si="4"/>
        <v>2417</v>
      </c>
      <c r="BI28" s="138" t="s">
        <v>35</v>
      </c>
      <c r="BJ28" s="130">
        <f t="shared" ref="BJ28:CK28" si="27">B28/B33</f>
        <v>0</v>
      </c>
      <c r="BK28" s="131">
        <f t="shared" si="27"/>
        <v>3.4201954397394138E-2</v>
      </c>
      <c r="BL28" s="132">
        <f t="shared" si="27"/>
        <v>0</v>
      </c>
      <c r="BM28" s="133">
        <f t="shared" si="27"/>
        <v>2.8820856254484575E-2</v>
      </c>
      <c r="BN28" s="130">
        <f t="shared" si="27"/>
        <v>4.6425255338904364E-4</v>
      </c>
      <c r="BO28" s="131">
        <f t="shared" si="27"/>
        <v>2.7717893440098552E-2</v>
      </c>
      <c r="BP28" s="132">
        <f t="shared" si="27"/>
        <v>1.0287605671601735E-3</v>
      </c>
      <c r="BQ28" s="133">
        <f t="shared" si="27"/>
        <v>2.7174999000919155E-2</v>
      </c>
      <c r="BR28" s="130">
        <f t="shared" si="27"/>
        <v>2.5690741638390694E-2</v>
      </c>
      <c r="BS28" s="131">
        <f t="shared" si="27"/>
        <v>1.2072434607645875E-2</v>
      </c>
      <c r="BT28" s="132">
        <f t="shared" si="27"/>
        <v>0.01</v>
      </c>
      <c r="BU28" s="130">
        <f t="shared" si="27"/>
        <v>3.6922462828061072E-3</v>
      </c>
      <c r="BV28" s="134">
        <f t="shared" si="27"/>
        <v>9.7491306507699951E-3</v>
      </c>
      <c r="BW28" s="135">
        <f t="shared" si="27"/>
        <v>1.0880171740827478E-2</v>
      </c>
      <c r="BX28" s="130">
        <f t="shared" si="27"/>
        <v>7.5016307893020218E-3</v>
      </c>
      <c r="BY28" s="131">
        <f t="shared" si="27"/>
        <v>1.1511216056670602E-2</v>
      </c>
      <c r="BZ28" s="132">
        <f t="shared" si="27"/>
        <v>5.3913874291953868E-3</v>
      </c>
      <c r="CA28" s="133">
        <f t="shared" si="27"/>
        <v>4.809542131589073E-3</v>
      </c>
      <c r="CB28" s="130">
        <f t="shared" si="27"/>
        <v>1.3299232736572891E-2</v>
      </c>
      <c r="CC28" s="131">
        <f t="shared" si="27"/>
        <v>1.5847860538827259E-3</v>
      </c>
      <c r="CD28" s="132">
        <f t="shared" si="27"/>
        <v>1.7515654086985955E-2</v>
      </c>
      <c r="CE28" s="133">
        <f t="shared" si="27"/>
        <v>1.3075150986862586E-3</v>
      </c>
      <c r="CF28" s="130">
        <f t="shared" si="27"/>
        <v>5.1728191864566187E-3</v>
      </c>
      <c r="CG28" s="131">
        <f t="shared" si="27"/>
        <v>4.5577312626603646E-3</v>
      </c>
      <c r="CH28" s="132">
        <f t="shared" si="27"/>
        <v>9.3718050664546183E-4</v>
      </c>
      <c r="CI28" s="130">
        <f t="shared" si="27"/>
        <v>5.3166968868127475E-3</v>
      </c>
      <c r="CJ28" s="136">
        <f t="shared" si="27"/>
        <v>4.2149388488380126E-3</v>
      </c>
      <c r="CK28" s="137">
        <f t="shared" si="27"/>
        <v>1.3955045929826385E-2</v>
      </c>
      <c r="CN28" s="220"/>
      <c r="CO28" s="220"/>
    </row>
    <row r="29" spans="1:93">
      <c r="A29" s="147" t="s">
        <v>36</v>
      </c>
      <c r="B29" s="196">
        <v>0</v>
      </c>
      <c r="C29" s="190">
        <v>94</v>
      </c>
      <c r="D29" s="191">
        <v>0</v>
      </c>
      <c r="E29" s="192">
        <v>36</v>
      </c>
      <c r="F29" s="189">
        <v>0</v>
      </c>
      <c r="G29" s="193">
        <v>0</v>
      </c>
      <c r="H29" s="191">
        <v>0</v>
      </c>
      <c r="I29" s="192">
        <v>0</v>
      </c>
      <c r="J29" s="189">
        <v>0</v>
      </c>
      <c r="K29" s="193">
        <v>0</v>
      </c>
      <c r="L29" s="191">
        <v>0</v>
      </c>
      <c r="M29" s="189">
        <v>0</v>
      </c>
      <c r="N29" s="194">
        <v>0</v>
      </c>
      <c r="O29" s="197">
        <v>0</v>
      </c>
      <c r="P29" s="189">
        <v>0</v>
      </c>
      <c r="Q29" s="193">
        <v>0</v>
      </c>
      <c r="R29" s="191">
        <v>0</v>
      </c>
      <c r="S29" s="192">
        <v>0</v>
      </c>
      <c r="T29" s="189">
        <v>0</v>
      </c>
      <c r="U29" s="193">
        <v>0</v>
      </c>
      <c r="V29" s="191">
        <v>0</v>
      </c>
      <c r="W29" s="192">
        <v>0</v>
      </c>
      <c r="X29" s="189">
        <v>0</v>
      </c>
      <c r="Y29" s="193">
        <v>0</v>
      </c>
      <c r="Z29" s="191">
        <v>0</v>
      </c>
      <c r="AA29" s="189">
        <v>0</v>
      </c>
      <c r="AB29" s="165">
        <f t="shared" si="3"/>
        <v>0</v>
      </c>
      <c r="AC29" s="166">
        <f t="shared" si="4"/>
        <v>130</v>
      </c>
      <c r="BI29" s="147" t="s">
        <v>36</v>
      </c>
      <c r="BJ29" s="130">
        <f t="shared" ref="BJ29:CK29" si="28">B29/B33</f>
        <v>0</v>
      </c>
      <c r="BK29" s="131">
        <f t="shared" si="28"/>
        <v>4.6392261375974731E-3</v>
      </c>
      <c r="BL29" s="132">
        <f t="shared" si="28"/>
        <v>0</v>
      </c>
      <c r="BM29" s="133">
        <f t="shared" si="28"/>
        <v>4.3051901458981108E-3</v>
      </c>
      <c r="BN29" s="130">
        <f t="shared" si="28"/>
        <v>0</v>
      </c>
      <c r="BO29" s="131">
        <f t="shared" si="28"/>
        <v>0</v>
      </c>
      <c r="BP29" s="132">
        <f t="shared" si="28"/>
        <v>0</v>
      </c>
      <c r="BQ29" s="133">
        <f t="shared" si="28"/>
        <v>0</v>
      </c>
      <c r="BR29" s="130">
        <f t="shared" si="28"/>
        <v>0</v>
      </c>
      <c r="BS29" s="131">
        <f t="shared" si="28"/>
        <v>0</v>
      </c>
      <c r="BT29" s="132">
        <f t="shared" si="28"/>
        <v>0</v>
      </c>
      <c r="BU29" s="130">
        <f t="shared" si="28"/>
        <v>0</v>
      </c>
      <c r="BV29" s="134">
        <f t="shared" si="28"/>
        <v>0</v>
      </c>
      <c r="BW29" s="135">
        <f t="shared" si="28"/>
        <v>0</v>
      </c>
      <c r="BX29" s="130">
        <f t="shared" si="28"/>
        <v>0</v>
      </c>
      <c r="BY29" s="131">
        <f t="shared" si="28"/>
        <v>0</v>
      </c>
      <c r="BZ29" s="132">
        <f t="shared" si="28"/>
        <v>0</v>
      </c>
      <c r="CA29" s="133">
        <f t="shared" si="28"/>
        <v>0</v>
      </c>
      <c r="CB29" s="130">
        <f t="shared" si="28"/>
        <v>0</v>
      </c>
      <c r="CC29" s="131">
        <f t="shared" si="28"/>
        <v>0</v>
      </c>
      <c r="CD29" s="132">
        <f t="shared" si="28"/>
        <v>0</v>
      </c>
      <c r="CE29" s="133">
        <f t="shared" si="28"/>
        <v>0</v>
      </c>
      <c r="CF29" s="130">
        <f t="shared" si="28"/>
        <v>0</v>
      </c>
      <c r="CG29" s="131">
        <f t="shared" si="28"/>
        <v>0</v>
      </c>
      <c r="CH29" s="132">
        <f t="shared" si="28"/>
        <v>0</v>
      </c>
      <c r="CI29" s="130">
        <f t="shared" si="28"/>
        <v>0</v>
      </c>
      <c r="CJ29" s="136">
        <f t="shared" si="28"/>
        <v>0</v>
      </c>
      <c r="CK29" s="137">
        <f t="shared" si="28"/>
        <v>7.5058170081813405E-4</v>
      </c>
      <c r="CN29" s="220"/>
      <c r="CO29" s="220"/>
    </row>
    <row r="30" spans="1:93">
      <c r="A30" s="138" t="s">
        <v>37</v>
      </c>
      <c r="B30" s="60"/>
      <c r="C30" s="61"/>
      <c r="D30" s="140"/>
      <c r="E30" s="141"/>
      <c r="F30" s="139"/>
      <c r="G30" s="142"/>
      <c r="H30" s="140"/>
      <c r="I30" s="141"/>
      <c r="J30" s="139"/>
      <c r="K30" s="142"/>
      <c r="L30" s="140"/>
      <c r="M30" s="139"/>
      <c r="N30" s="143"/>
      <c r="O30" s="144"/>
      <c r="P30" s="139"/>
      <c r="Q30" s="142"/>
      <c r="R30" s="140"/>
      <c r="S30" s="141"/>
      <c r="T30" s="139"/>
      <c r="U30" s="142"/>
      <c r="V30" s="140"/>
      <c r="W30" s="141"/>
      <c r="X30" s="139"/>
      <c r="Y30" s="142"/>
      <c r="Z30" s="145"/>
      <c r="AA30" s="146"/>
      <c r="AB30" s="165">
        <f t="shared" si="3"/>
        <v>0</v>
      </c>
      <c r="AC30" s="166">
        <f t="shared" si="4"/>
        <v>0</v>
      </c>
      <c r="BI30" s="138" t="s">
        <v>37</v>
      </c>
      <c r="BJ30" s="130">
        <f t="shared" ref="BJ30:CK30" si="29">B30/B33</f>
        <v>0</v>
      </c>
      <c r="BK30" s="131">
        <f t="shared" si="29"/>
        <v>0</v>
      </c>
      <c r="BL30" s="132">
        <f t="shared" si="29"/>
        <v>0</v>
      </c>
      <c r="BM30" s="133">
        <f t="shared" si="29"/>
        <v>0</v>
      </c>
      <c r="BN30" s="130">
        <f t="shared" si="29"/>
        <v>0</v>
      </c>
      <c r="BO30" s="131">
        <f t="shared" si="29"/>
        <v>0</v>
      </c>
      <c r="BP30" s="132">
        <f t="shared" si="29"/>
        <v>0</v>
      </c>
      <c r="BQ30" s="133">
        <f t="shared" si="29"/>
        <v>0</v>
      </c>
      <c r="BR30" s="130">
        <f t="shared" si="29"/>
        <v>0</v>
      </c>
      <c r="BS30" s="131">
        <f t="shared" si="29"/>
        <v>0</v>
      </c>
      <c r="BT30" s="132">
        <f t="shared" si="29"/>
        <v>0</v>
      </c>
      <c r="BU30" s="130">
        <f t="shared" si="29"/>
        <v>0</v>
      </c>
      <c r="BV30" s="134">
        <f t="shared" si="29"/>
        <v>0</v>
      </c>
      <c r="BW30" s="135">
        <f t="shared" si="29"/>
        <v>0</v>
      </c>
      <c r="BX30" s="130">
        <f t="shared" si="29"/>
        <v>0</v>
      </c>
      <c r="BY30" s="131">
        <f t="shared" si="29"/>
        <v>0</v>
      </c>
      <c r="BZ30" s="132">
        <f t="shared" si="29"/>
        <v>0</v>
      </c>
      <c r="CA30" s="133">
        <f t="shared" si="29"/>
        <v>0</v>
      </c>
      <c r="CB30" s="130">
        <f t="shared" si="29"/>
        <v>0</v>
      </c>
      <c r="CC30" s="131">
        <f t="shared" si="29"/>
        <v>0</v>
      </c>
      <c r="CD30" s="132">
        <f t="shared" si="29"/>
        <v>0</v>
      </c>
      <c r="CE30" s="133">
        <f t="shared" si="29"/>
        <v>0</v>
      </c>
      <c r="CF30" s="130">
        <f t="shared" si="29"/>
        <v>0</v>
      </c>
      <c r="CG30" s="131">
        <f t="shared" si="29"/>
        <v>0</v>
      </c>
      <c r="CH30" s="132">
        <f t="shared" si="29"/>
        <v>0</v>
      </c>
      <c r="CI30" s="130">
        <f t="shared" si="29"/>
        <v>0</v>
      </c>
      <c r="CJ30" s="136">
        <f t="shared" si="29"/>
        <v>0</v>
      </c>
      <c r="CK30" s="137">
        <f t="shared" si="29"/>
        <v>0</v>
      </c>
      <c r="CN30" s="220"/>
      <c r="CO30" s="220"/>
    </row>
    <row r="31" spans="1:93">
      <c r="A31" s="147" t="s">
        <v>38</v>
      </c>
      <c r="B31" s="58"/>
      <c r="C31" s="59"/>
      <c r="D31" s="153"/>
      <c r="E31" s="150"/>
      <c r="F31" s="151"/>
      <c r="G31" s="152"/>
      <c r="H31" s="153"/>
      <c r="I31" s="150"/>
      <c r="J31" s="151"/>
      <c r="K31" s="152"/>
      <c r="L31" s="153"/>
      <c r="M31" s="151"/>
      <c r="N31" s="155"/>
      <c r="O31" s="154"/>
      <c r="P31" s="151"/>
      <c r="Q31" s="152"/>
      <c r="R31" s="153"/>
      <c r="S31" s="150"/>
      <c r="T31" s="151"/>
      <c r="U31" s="152"/>
      <c r="V31" s="153"/>
      <c r="W31" s="150"/>
      <c r="X31" s="151"/>
      <c r="Y31" s="152"/>
      <c r="Z31" s="149"/>
      <c r="AA31" s="148"/>
      <c r="AB31" s="165">
        <f t="shared" si="3"/>
        <v>0</v>
      </c>
      <c r="AC31" s="166">
        <f t="shared" si="4"/>
        <v>0</v>
      </c>
      <c r="BI31" s="147" t="s">
        <v>38</v>
      </c>
      <c r="BJ31" s="130">
        <f t="shared" ref="BJ31:CK31" si="30">B31/B33</f>
        <v>0</v>
      </c>
      <c r="BK31" s="131">
        <f t="shared" si="30"/>
        <v>0</v>
      </c>
      <c r="BL31" s="132">
        <f t="shared" si="30"/>
        <v>0</v>
      </c>
      <c r="BM31" s="133">
        <f t="shared" si="30"/>
        <v>0</v>
      </c>
      <c r="BN31" s="130">
        <f t="shared" si="30"/>
        <v>0</v>
      </c>
      <c r="BO31" s="131">
        <f t="shared" si="30"/>
        <v>0</v>
      </c>
      <c r="BP31" s="132">
        <f t="shared" si="30"/>
        <v>0</v>
      </c>
      <c r="BQ31" s="133">
        <f t="shared" si="30"/>
        <v>0</v>
      </c>
      <c r="BR31" s="130">
        <f t="shared" si="30"/>
        <v>0</v>
      </c>
      <c r="BS31" s="131">
        <f t="shared" si="30"/>
        <v>0</v>
      </c>
      <c r="BT31" s="132">
        <f t="shared" si="30"/>
        <v>0</v>
      </c>
      <c r="BU31" s="130">
        <f t="shared" si="30"/>
        <v>0</v>
      </c>
      <c r="BV31" s="134">
        <f t="shared" si="30"/>
        <v>0</v>
      </c>
      <c r="BW31" s="135">
        <f t="shared" si="30"/>
        <v>0</v>
      </c>
      <c r="BX31" s="130">
        <f t="shared" si="30"/>
        <v>0</v>
      </c>
      <c r="BY31" s="131">
        <f t="shared" si="30"/>
        <v>0</v>
      </c>
      <c r="BZ31" s="132">
        <f t="shared" si="30"/>
        <v>0</v>
      </c>
      <c r="CA31" s="133">
        <f t="shared" si="30"/>
        <v>0</v>
      </c>
      <c r="CB31" s="130">
        <f t="shared" si="30"/>
        <v>0</v>
      </c>
      <c r="CC31" s="131">
        <f t="shared" si="30"/>
        <v>0</v>
      </c>
      <c r="CD31" s="132">
        <f t="shared" si="30"/>
        <v>0</v>
      </c>
      <c r="CE31" s="133">
        <f t="shared" si="30"/>
        <v>0</v>
      </c>
      <c r="CF31" s="130">
        <f t="shared" si="30"/>
        <v>0</v>
      </c>
      <c r="CG31" s="131">
        <f t="shared" si="30"/>
        <v>0</v>
      </c>
      <c r="CH31" s="132">
        <f t="shared" si="30"/>
        <v>0</v>
      </c>
      <c r="CI31" s="130">
        <f t="shared" si="30"/>
        <v>0</v>
      </c>
      <c r="CJ31" s="136">
        <f t="shared" si="30"/>
        <v>0</v>
      </c>
      <c r="CK31" s="137">
        <f t="shared" si="30"/>
        <v>0</v>
      </c>
      <c r="CN31" s="220"/>
      <c r="CO31" s="220"/>
    </row>
    <row r="32" spans="1:93" ht="14" thickBot="1">
      <c r="A32" s="138" t="s">
        <v>39</v>
      </c>
      <c r="B32" s="60"/>
      <c r="C32" s="61"/>
      <c r="D32" s="140"/>
      <c r="E32" s="141"/>
      <c r="F32" s="139"/>
      <c r="G32" s="142"/>
      <c r="H32" s="140"/>
      <c r="I32" s="141"/>
      <c r="J32" s="139"/>
      <c r="K32" s="142"/>
      <c r="L32" s="140"/>
      <c r="M32" s="139"/>
      <c r="N32" s="143"/>
      <c r="O32" s="144"/>
      <c r="P32" s="139"/>
      <c r="Q32" s="142"/>
      <c r="R32" s="140"/>
      <c r="S32" s="141"/>
      <c r="T32" s="139"/>
      <c r="U32" s="142"/>
      <c r="V32" s="140"/>
      <c r="W32" s="141"/>
      <c r="X32" s="139"/>
      <c r="Y32" s="142"/>
      <c r="Z32" s="145"/>
      <c r="AA32" s="146"/>
      <c r="AB32" s="165"/>
      <c r="AC32" s="166"/>
      <c r="BI32" s="138" t="s">
        <v>39</v>
      </c>
      <c r="BJ32" s="130">
        <f t="shared" ref="BJ32:CK32" si="31">B32/B33</f>
        <v>0</v>
      </c>
      <c r="BK32" s="131">
        <f t="shared" si="31"/>
        <v>0</v>
      </c>
      <c r="BL32" s="132">
        <f t="shared" si="31"/>
        <v>0</v>
      </c>
      <c r="BM32" s="133">
        <f t="shared" si="31"/>
        <v>0</v>
      </c>
      <c r="BN32" s="130">
        <f t="shared" si="31"/>
        <v>0</v>
      </c>
      <c r="BO32" s="131">
        <f t="shared" si="31"/>
        <v>0</v>
      </c>
      <c r="BP32" s="132">
        <f t="shared" si="31"/>
        <v>0</v>
      </c>
      <c r="BQ32" s="133">
        <f t="shared" si="31"/>
        <v>0</v>
      </c>
      <c r="BR32" s="130">
        <f t="shared" si="31"/>
        <v>0</v>
      </c>
      <c r="BS32" s="131">
        <f t="shared" si="31"/>
        <v>0</v>
      </c>
      <c r="BT32" s="132">
        <f t="shared" si="31"/>
        <v>0</v>
      </c>
      <c r="BU32" s="130">
        <f t="shared" si="31"/>
        <v>0</v>
      </c>
      <c r="BV32" s="134">
        <f t="shared" si="31"/>
        <v>0</v>
      </c>
      <c r="BW32" s="135">
        <f t="shared" si="31"/>
        <v>0</v>
      </c>
      <c r="BX32" s="130">
        <f t="shared" si="31"/>
        <v>0</v>
      </c>
      <c r="BY32" s="131">
        <f t="shared" si="31"/>
        <v>0</v>
      </c>
      <c r="BZ32" s="132">
        <f t="shared" si="31"/>
        <v>0</v>
      </c>
      <c r="CA32" s="133">
        <f t="shared" si="31"/>
        <v>0</v>
      </c>
      <c r="CB32" s="130">
        <f t="shared" si="31"/>
        <v>0</v>
      </c>
      <c r="CC32" s="131">
        <f t="shared" si="31"/>
        <v>0</v>
      </c>
      <c r="CD32" s="132">
        <f t="shared" si="31"/>
        <v>0</v>
      </c>
      <c r="CE32" s="133">
        <f t="shared" si="31"/>
        <v>0</v>
      </c>
      <c r="CF32" s="130">
        <f t="shared" si="31"/>
        <v>0</v>
      </c>
      <c r="CG32" s="131">
        <f t="shared" si="31"/>
        <v>0</v>
      </c>
      <c r="CH32" s="132">
        <f t="shared" si="31"/>
        <v>0</v>
      </c>
      <c r="CI32" s="130">
        <f t="shared" si="31"/>
        <v>0</v>
      </c>
      <c r="CJ32" s="136">
        <f t="shared" si="31"/>
        <v>0</v>
      </c>
      <c r="CK32" s="137">
        <f t="shared" si="31"/>
        <v>0</v>
      </c>
      <c r="CN32" s="220"/>
      <c r="CO32" s="220"/>
    </row>
    <row r="33" spans="1:93" ht="15" thickTop="1" thickBot="1">
      <c r="A33" s="225" t="s">
        <v>13</v>
      </c>
      <c r="B33" s="20">
        <f>SUM(B10:B32)</f>
        <v>32455</v>
      </c>
      <c r="C33" s="21">
        <f t="shared" ref="C33:AA33" si="32">SUM(C10:C32)</f>
        <v>20262</v>
      </c>
      <c r="D33" s="20">
        <f t="shared" si="32"/>
        <v>11139</v>
      </c>
      <c r="E33" s="21">
        <f t="shared" si="32"/>
        <v>8362</v>
      </c>
      <c r="F33" s="20">
        <f t="shared" si="32"/>
        <v>4308</v>
      </c>
      <c r="G33" s="21">
        <f t="shared" si="32"/>
        <v>3247</v>
      </c>
      <c r="H33" s="20">
        <f t="shared" si="32"/>
        <v>22357</v>
      </c>
      <c r="I33" s="21">
        <f t="shared" si="32"/>
        <v>25023</v>
      </c>
      <c r="J33" s="20">
        <f t="shared" si="32"/>
        <v>2063</v>
      </c>
      <c r="K33" s="21">
        <f t="shared" si="32"/>
        <v>2982</v>
      </c>
      <c r="L33" s="20">
        <f t="shared" si="32"/>
        <v>3900</v>
      </c>
      <c r="M33" s="21">
        <f t="shared" si="32"/>
        <v>10021</v>
      </c>
      <c r="N33" s="20">
        <f t="shared" si="32"/>
        <v>16104</v>
      </c>
      <c r="O33" s="21">
        <f t="shared" si="32"/>
        <v>20496</v>
      </c>
      <c r="P33" s="20">
        <f t="shared" si="32"/>
        <v>9198</v>
      </c>
      <c r="Q33" s="21">
        <f t="shared" si="32"/>
        <v>10164</v>
      </c>
      <c r="R33" s="20">
        <f t="shared" si="32"/>
        <v>14653</v>
      </c>
      <c r="S33" s="21">
        <f t="shared" si="32"/>
        <v>15594</v>
      </c>
      <c r="T33" s="20">
        <f t="shared" si="32"/>
        <v>1955</v>
      </c>
      <c r="U33" s="21">
        <f t="shared" si="32"/>
        <v>2524</v>
      </c>
      <c r="V33" s="20">
        <f t="shared" si="32"/>
        <v>11818</v>
      </c>
      <c r="W33" s="21">
        <f t="shared" si="32"/>
        <v>16061</v>
      </c>
      <c r="X33" s="20">
        <f t="shared" si="32"/>
        <v>8506</v>
      </c>
      <c r="Y33" s="21">
        <f t="shared" si="32"/>
        <v>5924</v>
      </c>
      <c r="Z33" s="20">
        <f t="shared" si="32"/>
        <v>35212</v>
      </c>
      <c r="AA33" s="21">
        <f t="shared" si="32"/>
        <v>32539</v>
      </c>
      <c r="AB33" s="167">
        <f t="shared" ref="AB33:AC33" si="33">SUM(AB9:AB32)</f>
        <v>173668</v>
      </c>
      <c r="AC33" s="168">
        <f t="shared" si="33"/>
        <v>173199</v>
      </c>
      <c r="BI33" s="227" t="s">
        <v>13</v>
      </c>
      <c r="BJ33" s="156">
        <f>SUM(BJ9:BJ32)</f>
        <v>1</v>
      </c>
      <c r="BK33" s="157">
        <f t="shared" ref="BK33:CK33" si="34">SUM(BK9:BK32)</f>
        <v>0.99999999999999989</v>
      </c>
      <c r="BL33" s="156">
        <f t="shared" si="34"/>
        <v>1</v>
      </c>
      <c r="BM33" s="157">
        <f t="shared" si="34"/>
        <v>1</v>
      </c>
      <c r="BN33" s="156">
        <f t="shared" si="34"/>
        <v>1</v>
      </c>
      <c r="BO33" s="157">
        <f t="shared" si="34"/>
        <v>1</v>
      </c>
      <c r="BP33" s="156">
        <f t="shared" si="34"/>
        <v>1.0000000000000002</v>
      </c>
      <c r="BQ33" s="157">
        <f t="shared" si="34"/>
        <v>0.99999999999999989</v>
      </c>
      <c r="BR33" s="156">
        <f t="shared" si="34"/>
        <v>1.0000000000000002</v>
      </c>
      <c r="BS33" s="157">
        <f t="shared" si="34"/>
        <v>1.0000000000000002</v>
      </c>
      <c r="BT33" s="156">
        <f t="shared" si="34"/>
        <v>1</v>
      </c>
      <c r="BU33" s="157">
        <f t="shared" si="34"/>
        <v>1.0000000000000002</v>
      </c>
      <c r="BV33" s="156">
        <f t="shared" si="34"/>
        <v>0.99999999999999989</v>
      </c>
      <c r="BW33" s="157">
        <f t="shared" si="34"/>
        <v>1.0000000000000002</v>
      </c>
      <c r="BX33" s="156">
        <f t="shared" si="34"/>
        <v>0.99999999999999989</v>
      </c>
      <c r="BY33" s="157">
        <f t="shared" si="34"/>
        <v>0.99999999999999989</v>
      </c>
      <c r="BZ33" s="156">
        <f t="shared" si="34"/>
        <v>1</v>
      </c>
      <c r="CA33" s="157">
        <f t="shared" si="34"/>
        <v>0.99999999999999978</v>
      </c>
      <c r="CB33" s="156">
        <f t="shared" si="34"/>
        <v>0.99999999999999989</v>
      </c>
      <c r="CC33" s="157">
        <f t="shared" si="34"/>
        <v>0.99999999999999978</v>
      </c>
      <c r="CD33" s="156">
        <f t="shared" si="34"/>
        <v>1</v>
      </c>
      <c r="CE33" s="157">
        <f t="shared" si="34"/>
        <v>0.99999999999999989</v>
      </c>
      <c r="CF33" s="156">
        <f t="shared" si="34"/>
        <v>1</v>
      </c>
      <c r="CG33" s="157">
        <f t="shared" si="34"/>
        <v>0.99999999999999989</v>
      </c>
      <c r="CH33" s="156">
        <f t="shared" si="34"/>
        <v>1</v>
      </c>
      <c r="CI33" s="157">
        <f t="shared" si="34"/>
        <v>1</v>
      </c>
      <c r="CJ33" s="156">
        <f t="shared" si="34"/>
        <v>1</v>
      </c>
      <c r="CK33" s="157">
        <f t="shared" si="34"/>
        <v>1.0000000000000002</v>
      </c>
      <c r="CM33" s="124"/>
      <c r="CN33" s="124"/>
      <c r="CO33" s="220"/>
    </row>
    <row r="34" spans="1:93" ht="14" thickTop="1">
      <c r="A34" s="180"/>
    </row>
    <row r="35" spans="1:93">
      <c r="A35" s="181"/>
    </row>
    <row r="36" spans="1:93">
      <c r="A36" s="325">
        <f>+A5+1</f>
        <v>43801</v>
      </c>
      <c r="B36" s="325"/>
      <c r="C36" s="325"/>
      <c r="D36" s="325"/>
      <c r="BI36" s="320">
        <f>+BI5+1</f>
        <v>43801</v>
      </c>
      <c r="BJ36" s="320"/>
      <c r="BK36" s="320"/>
      <c r="BL36" s="320"/>
    </row>
    <row r="37" spans="1:93" ht="14" thickBot="1">
      <c r="AE37" t="s">
        <v>87</v>
      </c>
    </row>
    <row r="38" spans="1:93" ht="15" thickTop="1" thickBot="1">
      <c r="A38" s="321" t="s">
        <v>0</v>
      </c>
      <c r="B38" s="316" t="s">
        <v>1</v>
      </c>
      <c r="C38" s="317"/>
      <c r="D38" s="316" t="s">
        <v>2</v>
      </c>
      <c r="E38" s="317"/>
      <c r="F38" s="316" t="s">
        <v>3</v>
      </c>
      <c r="G38" s="317"/>
      <c r="H38" s="316" t="s">
        <v>4</v>
      </c>
      <c r="I38" s="317"/>
      <c r="J38" s="316" t="s">
        <v>5</v>
      </c>
      <c r="K38" s="317"/>
      <c r="L38" s="316" t="s">
        <v>6</v>
      </c>
      <c r="M38" s="317"/>
      <c r="N38" s="316" t="s">
        <v>7</v>
      </c>
      <c r="O38" s="317"/>
      <c r="P38" s="316" t="s">
        <v>8</v>
      </c>
      <c r="Q38" s="317"/>
      <c r="R38" s="316" t="s">
        <v>9</v>
      </c>
      <c r="S38" s="317"/>
      <c r="T38" s="316" t="s">
        <v>10</v>
      </c>
      <c r="U38" s="317"/>
      <c r="V38" s="316" t="s">
        <v>11</v>
      </c>
      <c r="W38" s="317"/>
      <c r="X38" s="316" t="s">
        <v>12</v>
      </c>
      <c r="Y38" s="317"/>
      <c r="Z38" s="318" t="s">
        <v>40</v>
      </c>
      <c r="AA38" s="319"/>
      <c r="AB38" s="323" t="s">
        <v>41</v>
      </c>
      <c r="AC38" s="324"/>
      <c r="AE38" s="314" t="s">
        <v>0</v>
      </c>
      <c r="AF38" s="308" t="s">
        <v>1</v>
      </c>
      <c r="AG38" s="309"/>
      <c r="AH38" s="308" t="s">
        <v>2</v>
      </c>
      <c r="AI38" s="309"/>
      <c r="AJ38" s="308" t="s">
        <v>3</v>
      </c>
      <c r="AK38" s="309"/>
      <c r="AL38" s="308" t="s">
        <v>4</v>
      </c>
      <c r="AM38" s="309"/>
      <c r="AN38" s="308" t="s">
        <v>5</v>
      </c>
      <c r="AO38" s="309"/>
      <c r="AP38" s="308" t="s">
        <v>6</v>
      </c>
      <c r="AQ38" s="309"/>
      <c r="AR38" s="308" t="s">
        <v>7</v>
      </c>
      <c r="AS38" s="309"/>
      <c r="AT38" s="308" t="s">
        <v>8</v>
      </c>
      <c r="AU38" s="309"/>
      <c r="AV38" s="308" t="s">
        <v>9</v>
      </c>
      <c r="AW38" s="309"/>
      <c r="AX38" s="308" t="s">
        <v>10</v>
      </c>
      <c r="AY38" s="309"/>
      <c r="AZ38" s="308" t="s">
        <v>11</v>
      </c>
      <c r="BA38" s="309"/>
      <c r="BB38" s="308" t="s">
        <v>12</v>
      </c>
      <c r="BC38" s="309"/>
      <c r="BD38" s="310" t="s">
        <v>40</v>
      </c>
      <c r="BE38" s="311"/>
      <c r="BF38" s="312" t="s">
        <v>41</v>
      </c>
      <c r="BG38" s="313"/>
      <c r="BI38" s="321" t="s">
        <v>0</v>
      </c>
      <c r="BJ38" s="316" t="s">
        <v>1</v>
      </c>
      <c r="BK38" s="317"/>
      <c r="BL38" s="316" t="s">
        <v>2</v>
      </c>
      <c r="BM38" s="317"/>
      <c r="BN38" s="316" t="s">
        <v>3</v>
      </c>
      <c r="BO38" s="317"/>
      <c r="BP38" s="316" t="s">
        <v>4</v>
      </c>
      <c r="BQ38" s="317"/>
      <c r="BR38" s="316" t="s">
        <v>5</v>
      </c>
      <c r="BS38" s="317"/>
      <c r="BT38" s="316" t="s">
        <v>6</v>
      </c>
      <c r="BU38" s="317"/>
      <c r="BV38" s="316" t="s">
        <v>7</v>
      </c>
      <c r="BW38" s="317"/>
      <c r="BX38" s="316" t="s">
        <v>8</v>
      </c>
      <c r="BY38" s="317"/>
      <c r="BZ38" s="316" t="s">
        <v>9</v>
      </c>
      <c r="CA38" s="317"/>
      <c r="CB38" s="316" t="s">
        <v>10</v>
      </c>
      <c r="CC38" s="317"/>
      <c r="CD38" s="316" t="s">
        <v>11</v>
      </c>
      <c r="CE38" s="317"/>
      <c r="CF38" s="316" t="s">
        <v>12</v>
      </c>
      <c r="CG38" s="317"/>
      <c r="CH38" s="318" t="s">
        <v>40</v>
      </c>
      <c r="CI38" s="319"/>
      <c r="CJ38" s="316" t="s">
        <v>41</v>
      </c>
      <c r="CK38" s="317"/>
    </row>
    <row r="39" spans="1:93" ht="15" thickTop="1" thickBot="1">
      <c r="A39" s="322"/>
      <c r="B39" s="117" t="s">
        <v>14</v>
      </c>
      <c r="C39" s="118" t="s">
        <v>15</v>
      </c>
      <c r="D39" s="119" t="s">
        <v>14</v>
      </c>
      <c r="E39" s="120" t="s">
        <v>15</v>
      </c>
      <c r="F39" s="117" t="s">
        <v>14</v>
      </c>
      <c r="G39" s="118" t="s">
        <v>15</v>
      </c>
      <c r="H39" s="119" t="s">
        <v>14</v>
      </c>
      <c r="I39" s="120" t="s">
        <v>15</v>
      </c>
      <c r="J39" s="117" t="s">
        <v>14</v>
      </c>
      <c r="K39" s="118" t="s">
        <v>15</v>
      </c>
      <c r="L39" s="119" t="s">
        <v>14</v>
      </c>
      <c r="M39" s="117" t="s">
        <v>15</v>
      </c>
      <c r="N39" s="121" t="s">
        <v>14</v>
      </c>
      <c r="O39" s="122" t="s">
        <v>15</v>
      </c>
      <c r="P39" s="117" t="s">
        <v>14</v>
      </c>
      <c r="Q39" s="118" t="s">
        <v>15</v>
      </c>
      <c r="R39" s="119" t="s">
        <v>14</v>
      </c>
      <c r="S39" s="120" t="s">
        <v>15</v>
      </c>
      <c r="T39" s="117" t="s">
        <v>14</v>
      </c>
      <c r="U39" s="118" t="s">
        <v>15</v>
      </c>
      <c r="V39" s="119" t="s">
        <v>14</v>
      </c>
      <c r="W39" s="120" t="s">
        <v>15</v>
      </c>
      <c r="X39" s="117" t="s">
        <v>14</v>
      </c>
      <c r="Y39" s="118" t="s">
        <v>15</v>
      </c>
      <c r="Z39" s="28" t="s">
        <v>14</v>
      </c>
      <c r="AA39" s="123" t="s">
        <v>15</v>
      </c>
      <c r="AB39" s="169" t="s">
        <v>14</v>
      </c>
      <c r="AC39" s="170" t="s">
        <v>15</v>
      </c>
      <c r="AE39" s="315"/>
      <c r="AF39" s="230" t="s">
        <v>14</v>
      </c>
      <c r="AG39" s="231" t="s">
        <v>15</v>
      </c>
      <c r="AH39" s="232" t="s">
        <v>14</v>
      </c>
      <c r="AI39" s="233" t="s">
        <v>15</v>
      </c>
      <c r="AJ39" s="230" t="s">
        <v>14</v>
      </c>
      <c r="AK39" s="231" t="s">
        <v>15</v>
      </c>
      <c r="AL39" s="232" t="s">
        <v>14</v>
      </c>
      <c r="AM39" s="233" t="s">
        <v>15</v>
      </c>
      <c r="AN39" s="230" t="s">
        <v>14</v>
      </c>
      <c r="AO39" s="231" t="s">
        <v>15</v>
      </c>
      <c r="AP39" s="232" t="s">
        <v>14</v>
      </c>
      <c r="AQ39" s="230" t="s">
        <v>15</v>
      </c>
      <c r="AR39" s="234" t="s">
        <v>14</v>
      </c>
      <c r="AS39" s="235" t="s">
        <v>15</v>
      </c>
      <c r="AT39" s="230" t="s">
        <v>14</v>
      </c>
      <c r="AU39" s="231" t="s">
        <v>15</v>
      </c>
      <c r="AV39" s="232" t="s">
        <v>14</v>
      </c>
      <c r="AW39" s="233" t="s">
        <v>15</v>
      </c>
      <c r="AX39" s="230" t="s">
        <v>14</v>
      </c>
      <c r="AY39" s="231" t="s">
        <v>15</v>
      </c>
      <c r="AZ39" s="232" t="s">
        <v>14</v>
      </c>
      <c r="BA39" s="233" t="s">
        <v>15</v>
      </c>
      <c r="BB39" s="230" t="s">
        <v>14</v>
      </c>
      <c r="BC39" s="231" t="s">
        <v>15</v>
      </c>
      <c r="BD39" s="236" t="s">
        <v>14</v>
      </c>
      <c r="BE39" s="237" t="s">
        <v>15</v>
      </c>
      <c r="BF39" s="238" t="s">
        <v>14</v>
      </c>
      <c r="BG39" s="239" t="s">
        <v>15</v>
      </c>
      <c r="BI39" s="322"/>
      <c r="BJ39" s="117" t="s">
        <v>14</v>
      </c>
      <c r="BK39" s="118" t="s">
        <v>15</v>
      </c>
      <c r="BL39" s="119" t="s">
        <v>14</v>
      </c>
      <c r="BM39" s="120" t="s">
        <v>15</v>
      </c>
      <c r="BN39" s="117" t="s">
        <v>14</v>
      </c>
      <c r="BO39" s="118" t="s">
        <v>15</v>
      </c>
      <c r="BP39" s="119" t="s">
        <v>14</v>
      </c>
      <c r="BQ39" s="120" t="s">
        <v>15</v>
      </c>
      <c r="BR39" s="117" t="s">
        <v>14</v>
      </c>
      <c r="BS39" s="118" t="s">
        <v>15</v>
      </c>
      <c r="BT39" s="119" t="s">
        <v>14</v>
      </c>
      <c r="BU39" s="117" t="s">
        <v>15</v>
      </c>
      <c r="BV39" s="121" t="s">
        <v>14</v>
      </c>
      <c r="BW39" s="122" t="s">
        <v>15</v>
      </c>
      <c r="BX39" s="117" t="s">
        <v>14</v>
      </c>
      <c r="BY39" s="118" t="s">
        <v>15</v>
      </c>
      <c r="BZ39" s="119" t="s">
        <v>14</v>
      </c>
      <c r="CA39" s="120" t="s">
        <v>15</v>
      </c>
      <c r="CB39" s="117" t="s">
        <v>14</v>
      </c>
      <c r="CC39" s="118" t="s">
        <v>15</v>
      </c>
      <c r="CD39" s="119" t="s">
        <v>14</v>
      </c>
      <c r="CE39" s="120" t="s">
        <v>15</v>
      </c>
      <c r="CF39" s="117" t="s">
        <v>14</v>
      </c>
      <c r="CG39" s="118" t="s">
        <v>15</v>
      </c>
      <c r="CH39" s="28" t="s">
        <v>14</v>
      </c>
      <c r="CI39" s="123" t="s">
        <v>15</v>
      </c>
      <c r="CJ39" s="121" t="s">
        <v>14</v>
      </c>
      <c r="CK39" s="122" t="s">
        <v>15</v>
      </c>
    </row>
    <row r="40" spans="1:93" ht="14" thickTop="1">
      <c r="A40" s="126" t="s">
        <v>16</v>
      </c>
      <c r="B40" s="127"/>
      <c r="C40" s="179"/>
      <c r="D40" s="128"/>
      <c r="E40" s="173"/>
      <c r="F40" s="127"/>
      <c r="G40" s="129"/>
      <c r="H40" s="128"/>
      <c r="I40" s="173"/>
      <c r="J40" s="127"/>
      <c r="K40" s="129"/>
      <c r="L40" s="128"/>
      <c r="M40" s="127"/>
      <c r="N40" s="172"/>
      <c r="O40" s="174"/>
      <c r="P40" s="127"/>
      <c r="Q40" s="129"/>
      <c r="R40" s="128"/>
      <c r="S40" s="173"/>
      <c r="T40" s="127"/>
      <c r="U40" s="129"/>
      <c r="V40" s="128"/>
      <c r="W40" s="173"/>
      <c r="X40" s="127"/>
      <c r="Y40" s="129"/>
      <c r="Z40" s="177"/>
      <c r="AA40" s="178"/>
      <c r="AB40" s="163">
        <f t="shared" ref="AB40:AB61" si="35">B40+D40+F40+H40+J40+L40+N40+P40+R40+T40+V40+X40+Z40</f>
        <v>0</v>
      </c>
      <c r="AC40" s="164">
        <f t="shared" ref="AC40:AC61" si="36">C40+E40+G40+I40+K40+M40+O40+Q40+S40+U40+W40+Y40+AA40</f>
        <v>0</v>
      </c>
      <c r="AE40" s="241" t="str">
        <f>$AE$9</f>
        <v>07:00 - 07:59</v>
      </c>
      <c r="AF40" s="242">
        <f>SUMIF($A$9:$A$32,$AE40,B$40:B$63)</f>
        <v>6474</v>
      </c>
      <c r="AG40" s="243">
        <f t="shared" ref="AG40:AV42" si="37">SUMIF($A$9:$A$32,$AE40,C$40:C$63)</f>
        <v>925</v>
      </c>
      <c r="AH40" s="244">
        <f t="shared" si="37"/>
        <v>1153</v>
      </c>
      <c r="AI40" s="245">
        <f t="shared" si="37"/>
        <v>1346</v>
      </c>
      <c r="AJ40" s="242">
        <f t="shared" si="37"/>
        <v>535</v>
      </c>
      <c r="AK40" s="246">
        <f t="shared" si="37"/>
        <v>602</v>
      </c>
      <c r="AL40" s="244">
        <f t="shared" si="37"/>
        <v>851</v>
      </c>
      <c r="AM40" s="245">
        <f t="shared" si="37"/>
        <v>1445</v>
      </c>
      <c r="AN40" s="242">
        <f t="shared" si="37"/>
        <v>343</v>
      </c>
      <c r="AO40" s="246">
        <f t="shared" si="37"/>
        <v>726</v>
      </c>
      <c r="AP40" s="244">
        <f t="shared" si="37"/>
        <v>389</v>
      </c>
      <c r="AQ40" s="242">
        <f t="shared" si="37"/>
        <v>1869</v>
      </c>
      <c r="AR40" s="247">
        <f t="shared" si="37"/>
        <v>1487</v>
      </c>
      <c r="AS40" s="248">
        <f t="shared" si="37"/>
        <v>2747</v>
      </c>
      <c r="AT40" s="242">
        <f t="shared" si="37"/>
        <v>1203</v>
      </c>
      <c r="AU40" s="246">
        <f t="shared" si="37"/>
        <v>1224</v>
      </c>
      <c r="AV40" s="244">
        <f t="shared" si="37"/>
        <v>1673</v>
      </c>
      <c r="AW40" s="245">
        <f t="shared" ref="AW40:BE42" si="38">SUMIF($A$9:$A$32,$AE40,S$40:S$63)</f>
        <v>1519</v>
      </c>
      <c r="AX40" s="242">
        <f t="shared" si="38"/>
        <v>229</v>
      </c>
      <c r="AY40" s="246">
        <f t="shared" si="38"/>
        <v>1625</v>
      </c>
      <c r="AZ40" s="244">
        <f t="shared" si="38"/>
        <v>497</v>
      </c>
      <c r="BA40" s="245">
        <f t="shared" si="38"/>
        <v>2494</v>
      </c>
      <c r="BB40" s="242">
        <f t="shared" si="38"/>
        <v>1076</v>
      </c>
      <c r="BC40" s="246">
        <f t="shared" si="38"/>
        <v>1469</v>
      </c>
      <c r="BD40" s="23">
        <f t="shared" si="38"/>
        <v>4870</v>
      </c>
      <c r="BE40" s="249">
        <f t="shared" si="38"/>
        <v>1457</v>
      </c>
      <c r="BF40" s="250">
        <f>AF40+AH40+AJ40+AL40+AN40+AP40+AR40+AT40+AV40+AX40+AZ40+BB40+BD40</f>
        <v>20780</v>
      </c>
      <c r="BG40" s="251">
        <f>AG40+AI40+AK40+AM40+AO40+AQ40+AS40+AU40+AW40+AY40+BA40+BC40+BE40</f>
        <v>19448</v>
      </c>
      <c r="BI40" s="126" t="s">
        <v>16</v>
      </c>
      <c r="BJ40" s="130">
        <f>B40/B64</f>
        <v>0</v>
      </c>
      <c r="BK40" s="131">
        <f t="shared" ref="BK40" si="39">C40/C64</f>
        <v>0</v>
      </c>
      <c r="BL40" s="132">
        <f t="shared" ref="BL40" si="40">D40/D64</f>
        <v>0</v>
      </c>
      <c r="BM40" s="133">
        <f t="shared" ref="BM40" si="41">E40/E64</f>
        <v>0</v>
      </c>
      <c r="BN40" s="130">
        <f t="shared" ref="BN40" si="42">F40/F64</f>
        <v>0</v>
      </c>
      <c r="BO40" s="131">
        <f t="shared" ref="BO40" si="43">G40/G64</f>
        <v>0</v>
      </c>
      <c r="BP40" s="132">
        <f t="shared" ref="BP40" si="44">H40/H64</f>
        <v>0</v>
      </c>
      <c r="BQ40" s="133">
        <f t="shared" ref="BQ40" si="45">I40/I64</f>
        <v>0</v>
      </c>
      <c r="BR40" s="130">
        <f t="shared" ref="BR40" si="46">J40/J64</f>
        <v>0</v>
      </c>
      <c r="BS40" s="131">
        <f t="shared" ref="BS40" si="47">K40/K64</f>
        <v>0</v>
      </c>
      <c r="BT40" s="132">
        <f t="shared" ref="BT40" si="48">L40/L64</f>
        <v>0</v>
      </c>
      <c r="BU40" s="130">
        <f t="shared" ref="BU40" si="49">M40/M64</f>
        <v>0</v>
      </c>
      <c r="BV40" s="134">
        <f t="shared" ref="BV40" si="50">N40/N64</f>
        <v>0</v>
      </c>
      <c r="BW40" s="135">
        <f t="shared" ref="BW40" si="51">O40/O64</f>
        <v>0</v>
      </c>
      <c r="BX40" s="130">
        <f t="shared" ref="BX40" si="52">P40/P64</f>
        <v>0</v>
      </c>
      <c r="BY40" s="131">
        <f t="shared" ref="BY40" si="53">Q40/Q64</f>
        <v>0</v>
      </c>
      <c r="BZ40" s="132">
        <f t="shared" ref="BZ40" si="54">R40/R64</f>
        <v>0</v>
      </c>
      <c r="CA40" s="133">
        <f t="shared" ref="CA40" si="55">S40/S64</f>
        <v>0</v>
      </c>
      <c r="CB40" s="130">
        <f t="shared" ref="CB40" si="56">T40/T64</f>
        <v>0</v>
      </c>
      <c r="CC40" s="131">
        <f t="shared" ref="CC40" si="57">U40/U64</f>
        <v>0</v>
      </c>
      <c r="CD40" s="132">
        <f t="shared" ref="CD40" si="58">V40/V64</f>
        <v>0</v>
      </c>
      <c r="CE40" s="133">
        <f t="shared" ref="CE40" si="59">W40/W64</f>
        <v>0</v>
      </c>
      <c r="CF40" s="130">
        <f t="shared" ref="CF40" si="60">X40/X64</f>
        <v>0</v>
      </c>
      <c r="CG40" s="131">
        <f t="shared" ref="CG40" si="61">Y40/Y64</f>
        <v>0</v>
      </c>
      <c r="CH40" s="132">
        <f t="shared" ref="CH40" si="62">Z40/Z64</f>
        <v>0</v>
      </c>
      <c r="CI40" s="130">
        <f t="shared" ref="CI40" si="63">AA40/AA64</f>
        <v>0</v>
      </c>
      <c r="CJ40" s="136">
        <f t="shared" ref="CJ40" si="64">AB40/AB64</f>
        <v>0</v>
      </c>
      <c r="CK40" s="137">
        <f t="shared" ref="CK40" si="65">AC40/AC64</f>
        <v>0</v>
      </c>
    </row>
    <row r="41" spans="1:93">
      <c r="A41" s="138" t="s">
        <v>17</v>
      </c>
      <c r="B41" s="182">
        <v>979</v>
      </c>
      <c r="C41" s="183">
        <v>0</v>
      </c>
      <c r="D41" s="184">
        <v>194</v>
      </c>
      <c r="E41" s="185">
        <v>0</v>
      </c>
      <c r="F41" s="182">
        <v>64</v>
      </c>
      <c r="G41" s="186">
        <v>0</v>
      </c>
      <c r="H41" s="184">
        <v>367</v>
      </c>
      <c r="I41" s="185">
        <v>7</v>
      </c>
      <c r="J41" s="182">
        <v>6</v>
      </c>
      <c r="K41" s="186">
        <v>2</v>
      </c>
      <c r="L41" s="184">
        <v>7</v>
      </c>
      <c r="M41" s="182">
        <v>0</v>
      </c>
      <c r="N41" s="187">
        <v>48</v>
      </c>
      <c r="O41" s="188">
        <v>0</v>
      </c>
      <c r="P41" s="182">
        <v>9</v>
      </c>
      <c r="Q41" s="186">
        <v>0</v>
      </c>
      <c r="R41" s="184">
        <v>3</v>
      </c>
      <c r="S41" s="185">
        <v>0</v>
      </c>
      <c r="T41" s="182">
        <v>0</v>
      </c>
      <c r="U41" s="186">
        <v>0</v>
      </c>
      <c r="V41" s="184">
        <v>0</v>
      </c>
      <c r="W41" s="185">
        <v>0</v>
      </c>
      <c r="X41" s="182">
        <v>0</v>
      </c>
      <c r="Y41" s="186">
        <v>0</v>
      </c>
      <c r="Z41" s="184">
        <v>0</v>
      </c>
      <c r="AA41" s="182">
        <v>0</v>
      </c>
      <c r="AB41" s="165">
        <f t="shared" si="35"/>
        <v>1677</v>
      </c>
      <c r="AC41" s="166">
        <f t="shared" si="36"/>
        <v>9</v>
      </c>
      <c r="AE41" s="253" t="str">
        <f>$AE$10</f>
        <v>08:00 - 08:59</v>
      </c>
      <c r="AF41" s="242">
        <f>SUMIF($A$9:$A$32,$AE41,B$40:B$63)</f>
        <v>5354</v>
      </c>
      <c r="AG41" s="254">
        <f t="shared" si="37"/>
        <v>862</v>
      </c>
      <c r="AH41" s="255">
        <f t="shared" si="37"/>
        <v>1296</v>
      </c>
      <c r="AI41" s="256">
        <f t="shared" si="37"/>
        <v>1071</v>
      </c>
      <c r="AJ41" s="257">
        <f t="shared" si="37"/>
        <v>514</v>
      </c>
      <c r="AK41" s="258">
        <f t="shared" si="37"/>
        <v>501</v>
      </c>
      <c r="AL41" s="255">
        <f t="shared" si="37"/>
        <v>880</v>
      </c>
      <c r="AM41" s="256">
        <f t="shared" si="37"/>
        <v>1714</v>
      </c>
      <c r="AN41" s="257">
        <f t="shared" si="37"/>
        <v>319</v>
      </c>
      <c r="AO41" s="258">
        <f t="shared" si="37"/>
        <v>963</v>
      </c>
      <c r="AP41" s="255">
        <f t="shared" si="37"/>
        <v>355</v>
      </c>
      <c r="AQ41" s="257">
        <f t="shared" si="37"/>
        <v>2682</v>
      </c>
      <c r="AR41" s="259">
        <f t="shared" si="37"/>
        <v>1161</v>
      </c>
      <c r="AS41" s="260">
        <f t="shared" si="37"/>
        <v>3279</v>
      </c>
      <c r="AT41" s="257">
        <f t="shared" si="37"/>
        <v>960</v>
      </c>
      <c r="AU41" s="258">
        <f t="shared" si="37"/>
        <v>1552</v>
      </c>
      <c r="AV41" s="255">
        <f t="shared" si="37"/>
        <v>1426</v>
      </c>
      <c r="AW41" s="256">
        <f t="shared" si="38"/>
        <v>1365</v>
      </c>
      <c r="AX41" s="257">
        <f t="shared" si="38"/>
        <v>214</v>
      </c>
      <c r="AY41" s="258">
        <f t="shared" si="38"/>
        <v>1566</v>
      </c>
      <c r="AZ41" s="255">
        <f t="shared" si="38"/>
        <v>561</v>
      </c>
      <c r="BA41" s="256">
        <f t="shared" si="38"/>
        <v>2564</v>
      </c>
      <c r="BB41" s="257">
        <f t="shared" si="38"/>
        <v>1046</v>
      </c>
      <c r="BC41" s="258">
        <f t="shared" si="38"/>
        <v>1743</v>
      </c>
      <c r="BD41" s="255">
        <f t="shared" si="38"/>
        <v>4438</v>
      </c>
      <c r="BE41" s="257">
        <f t="shared" si="38"/>
        <v>1789</v>
      </c>
      <c r="BF41" s="261">
        <f>SUM(AF41,AH41,AJ41,AL41,AN41,AP41,AR41,AT41,AV41,AX41,AZ41,BB41,BD41)</f>
        <v>18524</v>
      </c>
      <c r="BG41" s="19">
        <f>SUM(AG41,AI41,AK41,AM41,AO41,AQ41,AS41,AU41,AW41,AY41,BA41,BC41,BE41)</f>
        <v>21651</v>
      </c>
      <c r="BI41" s="138" t="s">
        <v>17</v>
      </c>
      <c r="BJ41" s="130">
        <f t="shared" ref="BJ41:CI41" si="66">B41/B64</f>
        <v>1.6818993952721274E-2</v>
      </c>
      <c r="BK41" s="131">
        <f t="shared" si="66"/>
        <v>0</v>
      </c>
      <c r="BL41" s="132">
        <f t="shared" si="66"/>
        <v>9.0144510013475208E-3</v>
      </c>
      <c r="BM41" s="133">
        <f t="shared" si="66"/>
        <v>0</v>
      </c>
      <c r="BN41" s="130">
        <f t="shared" si="66"/>
        <v>6.5803002261978199E-3</v>
      </c>
      <c r="BO41" s="131">
        <f t="shared" si="66"/>
        <v>0</v>
      </c>
      <c r="BP41" s="132">
        <f t="shared" si="66"/>
        <v>1.5420816000672298E-2</v>
      </c>
      <c r="BQ41" s="133">
        <f t="shared" si="66"/>
        <v>2.0315175436050729E-4</v>
      </c>
      <c r="BR41" s="130">
        <f t="shared" si="66"/>
        <v>1.0775862068965517E-3</v>
      </c>
      <c r="BS41" s="131">
        <f t="shared" si="66"/>
        <v>2.773540424351685E-4</v>
      </c>
      <c r="BT41" s="132">
        <f t="shared" si="66"/>
        <v>6.8352699931647305E-4</v>
      </c>
      <c r="BU41" s="130">
        <f t="shared" si="66"/>
        <v>0</v>
      </c>
      <c r="BV41" s="134">
        <f t="shared" si="66"/>
        <v>1.9936038543007851E-3</v>
      </c>
      <c r="BW41" s="135">
        <f t="shared" si="66"/>
        <v>0</v>
      </c>
      <c r="BX41" s="130">
        <f t="shared" si="66"/>
        <v>6.132879045996593E-4</v>
      </c>
      <c r="BY41" s="131">
        <f t="shared" si="66"/>
        <v>0</v>
      </c>
      <c r="BZ41" s="132">
        <f t="shared" si="66"/>
        <v>1.5691197238349287E-4</v>
      </c>
      <c r="CA41" s="133">
        <f t="shared" si="66"/>
        <v>0</v>
      </c>
      <c r="CB41" s="130">
        <f t="shared" si="66"/>
        <v>0</v>
      </c>
      <c r="CC41" s="131">
        <f t="shared" si="66"/>
        <v>0</v>
      </c>
      <c r="CD41" s="132">
        <f t="shared" si="66"/>
        <v>0</v>
      </c>
      <c r="CE41" s="133">
        <f t="shared" si="66"/>
        <v>0</v>
      </c>
      <c r="CF41" s="130">
        <f t="shared" si="66"/>
        <v>0</v>
      </c>
      <c r="CG41" s="131">
        <f t="shared" si="66"/>
        <v>0</v>
      </c>
      <c r="CH41" s="132">
        <f t="shared" si="66"/>
        <v>0</v>
      </c>
      <c r="CI41" s="130">
        <f t="shared" si="66"/>
        <v>0</v>
      </c>
      <c r="CJ41" s="136">
        <f t="shared" ref="CJ41" si="67">AB41/AB64</f>
        <v>5.7824794665085133E-3</v>
      </c>
      <c r="CK41" s="137">
        <f t="shared" ref="CK41" si="68">AC41/AC64</f>
        <v>3.1086579578189654E-5</v>
      </c>
    </row>
    <row r="42" spans="1:93" ht="14" thickBot="1">
      <c r="A42" s="147" t="s">
        <v>18</v>
      </c>
      <c r="B42" s="189">
        <v>3664</v>
      </c>
      <c r="C42" s="190">
        <v>4</v>
      </c>
      <c r="D42" s="191">
        <v>1353</v>
      </c>
      <c r="E42" s="192">
        <v>5</v>
      </c>
      <c r="F42" s="189">
        <v>462</v>
      </c>
      <c r="G42" s="193">
        <v>2</v>
      </c>
      <c r="H42" s="191">
        <v>1268</v>
      </c>
      <c r="I42" s="192">
        <v>86</v>
      </c>
      <c r="J42" s="189">
        <v>71</v>
      </c>
      <c r="K42" s="193">
        <v>80</v>
      </c>
      <c r="L42" s="191">
        <v>60</v>
      </c>
      <c r="M42" s="189">
        <v>435</v>
      </c>
      <c r="N42" s="194">
        <v>515</v>
      </c>
      <c r="O42" s="195">
        <v>733</v>
      </c>
      <c r="P42" s="189">
        <v>213</v>
      </c>
      <c r="Q42" s="193">
        <v>308</v>
      </c>
      <c r="R42" s="191">
        <v>335</v>
      </c>
      <c r="S42" s="192">
        <v>540</v>
      </c>
      <c r="T42" s="189">
        <v>40</v>
      </c>
      <c r="U42" s="193">
        <v>287</v>
      </c>
      <c r="V42" s="191">
        <v>91</v>
      </c>
      <c r="W42" s="192">
        <v>580</v>
      </c>
      <c r="X42" s="189">
        <v>379</v>
      </c>
      <c r="Y42" s="193">
        <v>496</v>
      </c>
      <c r="Z42" s="191">
        <v>1202</v>
      </c>
      <c r="AA42" s="189">
        <v>525</v>
      </c>
      <c r="AB42" s="165">
        <f t="shared" si="35"/>
        <v>9653</v>
      </c>
      <c r="AC42" s="166">
        <f t="shared" si="36"/>
        <v>4081</v>
      </c>
      <c r="AE42" s="241" t="str">
        <f>$AE$11</f>
        <v>09:00 - 09:59</v>
      </c>
      <c r="AF42" s="242">
        <f>SUMIF($A$9:$A$32,$AE42,B$40:B$63)</f>
        <v>4823</v>
      </c>
      <c r="AG42" s="262">
        <f t="shared" si="37"/>
        <v>804</v>
      </c>
      <c r="AH42" s="263">
        <f t="shared" si="37"/>
        <v>1355</v>
      </c>
      <c r="AI42" s="264">
        <f t="shared" si="37"/>
        <v>953</v>
      </c>
      <c r="AJ42" s="265">
        <f t="shared" si="37"/>
        <v>550</v>
      </c>
      <c r="AK42" s="266">
        <f t="shared" si="37"/>
        <v>474</v>
      </c>
      <c r="AL42" s="263">
        <f t="shared" si="37"/>
        <v>1124</v>
      </c>
      <c r="AM42" s="264">
        <f t="shared" si="37"/>
        <v>1445</v>
      </c>
      <c r="AN42" s="265">
        <f t="shared" si="37"/>
        <v>259</v>
      </c>
      <c r="AO42" s="266">
        <f t="shared" si="37"/>
        <v>823</v>
      </c>
      <c r="AP42" s="263">
        <f t="shared" si="37"/>
        <v>380</v>
      </c>
      <c r="AQ42" s="265">
        <f t="shared" si="37"/>
        <v>2112</v>
      </c>
      <c r="AR42" s="267">
        <f t="shared" si="37"/>
        <v>1237</v>
      </c>
      <c r="AS42" s="268">
        <f t="shared" si="37"/>
        <v>2730</v>
      </c>
      <c r="AT42" s="265">
        <f t="shared" si="37"/>
        <v>839</v>
      </c>
      <c r="AU42" s="266">
        <f t="shared" si="37"/>
        <v>1224</v>
      </c>
      <c r="AV42" s="263">
        <f t="shared" si="37"/>
        <v>1375</v>
      </c>
      <c r="AW42" s="264">
        <f t="shared" si="38"/>
        <v>1227</v>
      </c>
      <c r="AX42" s="265">
        <f t="shared" si="38"/>
        <v>231</v>
      </c>
      <c r="AY42" s="266">
        <f t="shared" si="38"/>
        <v>1064</v>
      </c>
      <c r="AZ42" s="263">
        <f t="shared" si="38"/>
        <v>555</v>
      </c>
      <c r="BA42" s="264">
        <f t="shared" si="38"/>
        <v>1992</v>
      </c>
      <c r="BB42" s="265">
        <f t="shared" si="38"/>
        <v>849</v>
      </c>
      <c r="BC42" s="266">
        <f t="shared" si="38"/>
        <v>1216</v>
      </c>
      <c r="BD42" s="263">
        <f t="shared" si="38"/>
        <v>3870</v>
      </c>
      <c r="BE42" s="265">
        <f t="shared" si="38"/>
        <v>1883</v>
      </c>
      <c r="BF42" s="261">
        <f>SUM(AF42,AH42,AJ42,AL42,AN42,AP42,AR42,AT42,AV42,AX42,AZ42,BB42,BD42)</f>
        <v>17447</v>
      </c>
      <c r="BG42" s="19">
        <f>SUM(AG42,AI42,AK42,AM42,AO42,AQ42,AS42,AU42,AW42,AY42,BA42,BC42,BE42)</f>
        <v>17947</v>
      </c>
      <c r="BI42" s="147" t="s">
        <v>18</v>
      </c>
      <c r="BJ42" s="130">
        <f t="shared" ref="BJ42:CI42" si="69">B42/B64</f>
        <v>6.294667399670148E-2</v>
      </c>
      <c r="BK42" s="131">
        <f t="shared" si="69"/>
        <v>1.3367643618621128E-4</v>
      </c>
      <c r="BL42" s="132">
        <f t="shared" si="69"/>
        <v>6.2868825798057706E-2</v>
      </c>
      <c r="BM42" s="133">
        <f t="shared" si="69"/>
        <v>2.9289438228574774E-4</v>
      </c>
      <c r="BN42" s="130">
        <f t="shared" si="69"/>
        <v>4.7501542257865514E-2</v>
      </c>
      <c r="BO42" s="131">
        <f t="shared" si="69"/>
        <v>2.9291154071470416E-4</v>
      </c>
      <c r="BP42" s="132">
        <f t="shared" si="69"/>
        <v>5.3279549560905921E-2</v>
      </c>
      <c r="BQ42" s="133">
        <f t="shared" si="69"/>
        <v>2.4958644107148042E-3</v>
      </c>
      <c r="BR42" s="130">
        <f t="shared" si="69"/>
        <v>1.2751436781609195E-2</v>
      </c>
      <c r="BS42" s="131">
        <f t="shared" si="69"/>
        <v>1.109416169740674E-2</v>
      </c>
      <c r="BT42" s="132">
        <f t="shared" si="69"/>
        <v>5.8588028512840543E-3</v>
      </c>
      <c r="BU42" s="130">
        <f t="shared" si="69"/>
        <v>2.0407205854756989E-2</v>
      </c>
      <c r="BV42" s="134">
        <f t="shared" si="69"/>
        <v>2.1389708020102174E-2</v>
      </c>
      <c r="BW42" s="135">
        <f t="shared" si="69"/>
        <v>2.0970418264004118E-2</v>
      </c>
      <c r="BX42" s="130">
        <f t="shared" si="69"/>
        <v>1.4514480408858603E-2</v>
      </c>
      <c r="BY42" s="131">
        <f t="shared" si="69"/>
        <v>1.6113000261574681E-2</v>
      </c>
      <c r="BZ42" s="132">
        <f t="shared" si="69"/>
        <v>1.7521836916156702E-2</v>
      </c>
      <c r="CA42" s="133">
        <f t="shared" si="69"/>
        <v>2.4164317358034634E-2</v>
      </c>
      <c r="CB42" s="130">
        <f t="shared" si="69"/>
        <v>5.2117263843648211E-3</v>
      </c>
      <c r="CC42" s="131">
        <f t="shared" si="69"/>
        <v>2.7461486939048894E-2</v>
      </c>
      <c r="CD42" s="132">
        <f t="shared" si="69"/>
        <v>4.2884071630537226E-3</v>
      </c>
      <c r="CE42" s="133">
        <f t="shared" si="69"/>
        <v>2.063983488132095E-2</v>
      </c>
      <c r="CF42" s="130">
        <f t="shared" si="69"/>
        <v>1.789255027853838E-2</v>
      </c>
      <c r="CG42" s="131">
        <f t="shared" si="69"/>
        <v>3.2954620955418241E-2</v>
      </c>
      <c r="CH42" s="132">
        <f t="shared" si="69"/>
        <v>2.267796162481369E-2</v>
      </c>
      <c r="CI42" s="130">
        <f t="shared" si="69"/>
        <v>1.229825013469512E-2</v>
      </c>
      <c r="CJ42" s="136">
        <f t="shared" ref="CJ42" si="70">AB42/AB64</f>
        <v>3.3284600053790504E-2</v>
      </c>
      <c r="CK42" s="137">
        <f t="shared" ref="CK42" si="71">AC42/AC64</f>
        <v>1.4096036806510221E-2</v>
      </c>
    </row>
    <row r="43" spans="1:93" ht="15" thickTop="1" thickBot="1">
      <c r="A43" s="138" t="s">
        <v>19</v>
      </c>
      <c r="B43" s="182">
        <v>6056</v>
      </c>
      <c r="C43" s="183">
        <v>384</v>
      </c>
      <c r="D43" s="184">
        <v>2044</v>
      </c>
      <c r="E43" s="185">
        <v>521</v>
      </c>
      <c r="F43" s="182">
        <v>709</v>
      </c>
      <c r="G43" s="186">
        <v>342</v>
      </c>
      <c r="H43" s="184">
        <v>1162</v>
      </c>
      <c r="I43" s="185">
        <v>816</v>
      </c>
      <c r="J43" s="182">
        <v>239</v>
      </c>
      <c r="K43" s="186">
        <v>477</v>
      </c>
      <c r="L43" s="184">
        <v>240</v>
      </c>
      <c r="M43" s="182">
        <v>1218</v>
      </c>
      <c r="N43" s="187">
        <v>1162</v>
      </c>
      <c r="O43" s="188">
        <v>1856</v>
      </c>
      <c r="P43" s="182">
        <v>852</v>
      </c>
      <c r="Q43" s="186">
        <v>831</v>
      </c>
      <c r="R43" s="184">
        <v>1150</v>
      </c>
      <c r="S43" s="185">
        <v>1059</v>
      </c>
      <c r="T43" s="182">
        <v>159</v>
      </c>
      <c r="U43" s="186">
        <v>922</v>
      </c>
      <c r="V43" s="184">
        <v>359</v>
      </c>
      <c r="W43" s="185">
        <v>2074</v>
      </c>
      <c r="X43" s="182">
        <v>1015</v>
      </c>
      <c r="Y43" s="186">
        <v>1226</v>
      </c>
      <c r="Z43" s="184">
        <v>3518</v>
      </c>
      <c r="AA43" s="182">
        <v>1354</v>
      </c>
      <c r="AB43" s="165">
        <f t="shared" si="35"/>
        <v>18665</v>
      </c>
      <c r="AC43" s="166">
        <f t="shared" si="36"/>
        <v>13080</v>
      </c>
      <c r="AE43" s="269" t="s">
        <v>13</v>
      </c>
      <c r="AF43" s="14">
        <f t="shared" ref="AF43:BG43" si="72">SUM(AF40:AF42)</f>
        <v>16651</v>
      </c>
      <c r="AG43" s="1">
        <f t="shared" si="72"/>
        <v>2591</v>
      </c>
      <c r="AH43" s="14">
        <f t="shared" si="72"/>
        <v>3804</v>
      </c>
      <c r="AI43" s="1">
        <f t="shared" si="72"/>
        <v>3370</v>
      </c>
      <c r="AJ43" s="14">
        <f t="shared" si="72"/>
        <v>1599</v>
      </c>
      <c r="AK43" s="1">
        <f t="shared" si="72"/>
        <v>1577</v>
      </c>
      <c r="AL43" s="14">
        <f t="shared" si="72"/>
        <v>2855</v>
      </c>
      <c r="AM43" s="1">
        <f t="shared" si="72"/>
        <v>4604</v>
      </c>
      <c r="AN43" s="14">
        <f t="shared" si="72"/>
        <v>921</v>
      </c>
      <c r="AO43" s="1">
        <f t="shared" si="72"/>
        <v>2512</v>
      </c>
      <c r="AP43" s="14">
        <f t="shared" si="72"/>
        <v>1124</v>
      </c>
      <c r="AQ43" s="1">
        <f t="shared" si="72"/>
        <v>6663</v>
      </c>
      <c r="AR43" s="14">
        <f t="shared" si="72"/>
        <v>3885</v>
      </c>
      <c r="AS43" s="1">
        <f t="shared" si="72"/>
        <v>8756</v>
      </c>
      <c r="AT43" s="14">
        <f t="shared" si="72"/>
        <v>3002</v>
      </c>
      <c r="AU43" s="1">
        <f t="shared" si="72"/>
        <v>4000</v>
      </c>
      <c r="AV43" s="14">
        <f t="shared" si="72"/>
        <v>4474</v>
      </c>
      <c r="AW43" s="1">
        <f t="shared" si="72"/>
        <v>4111</v>
      </c>
      <c r="AX43" s="14">
        <f t="shared" si="72"/>
        <v>674</v>
      </c>
      <c r="AY43" s="1">
        <f t="shared" si="72"/>
        <v>4255</v>
      </c>
      <c r="AZ43" s="14">
        <f t="shared" si="72"/>
        <v>1613</v>
      </c>
      <c r="BA43" s="1">
        <f t="shared" si="72"/>
        <v>7050</v>
      </c>
      <c r="BB43" s="14">
        <f t="shared" si="72"/>
        <v>2971</v>
      </c>
      <c r="BC43" s="1">
        <f t="shared" si="72"/>
        <v>4428</v>
      </c>
      <c r="BD43" s="14">
        <f t="shared" si="72"/>
        <v>13178</v>
      </c>
      <c r="BE43" s="1">
        <f t="shared" si="72"/>
        <v>5129</v>
      </c>
      <c r="BF43" s="54">
        <f t="shared" si="72"/>
        <v>56751</v>
      </c>
      <c r="BG43" s="50">
        <f t="shared" si="72"/>
        <v>59046</v>
      </c>
      <c r="BI43" s="138" t="s">
        <v>19</v>
      </c>
      <c r="BJ43" s="130">
        <f t="shared" ref="BJ43:CI43" si="73">B43/B64</f>
        <v>0.10404068169323805</v>
      </c>
      <c r="BK43" s="131">
        <f t="shared" si="73"/>
        <v>1.2832937873876283E-2</v>
      </c>
      <c r="BL43" s="132">
        <f t="shared" si="73"/>
        <v>9.4976999210073881E-2</v>
      </c>
      <c r="BM43" s="133">
        <f t="shared" si="73"/>
        <v>3.0519594634174918E-2</v>
      </c>
      <c r="BN43" s="130">
        <f t="shared" si="73"/>
        <v>7.2897388443347727E-2</v>
      </c>
      <c r="BO43" s="131">
        <f t="shared" si="73"/>
        <v>5.0087873462214411E-2</v>
      </c>
      <c r="BP43" s="132">
        <f t="shared" si="73"/>
        <v>4.8825580906760785E-2</v>
      </c>
      <c r="BQ43" s="133">
        <f t="shared" si="73"/>
        <v>2.368169022259628E-2</v>
      </c>
      <c r="BR43" s="130">
        <f t="shared" si="73"/>
        <v>4.2923850574712645E-2</v>
      </c>
      <c r="BS43" s="131">
        <f t="shared" si="73"/>
        <v>6.6148939120787689E-2</v>
      </c>
      <c r="BT43" s="132">
        <f t="shared" si="73"/>
        <v>2.3435211405136217E-2</v>
      </c>
      <c r="BU43" s="130">
        <f t="shared" si="73"/>
        <v>5.7140176393319572E-2</v>
      </c>
      <c r="BV43" s="134">
        <f t="shared" si="73"/>
        <v>4.8261826639531505E-2</v>
      </c>
      <c r="BW43" s="135">
        <f t="shared" si="73"/>
        <v>5.3098357841734854E-2</v>
      </c>
      <c r="BX43" s="130">
        <f t="shared" si="73"/>
        <v>5.8057921635434412E-2</v>
      </c>
      <c r="BY43" s="131">
        <f t="shared" si="73"/>
        <v>4.347371174470311E-2</v>
      </c>
      <c r="BZ43" s="132">
        <f t="shared" si="73"/>
        <v>6.0149589413672266E-2</v>
      </c>
      <c r="CA43" s="133">
        <f t="shared" si="73"/>
        <v>4.7388911263256811E-2</v>
      </c>
      <c r="CB43" s="130">
        <f t="shared" si="73"/>
        <v>2.0716612377850163E-2</v>
      </c>
      <c r="CC43" s="131">
        <f t="shared" si="73"/>
        <v>8.8221222849488093E-2</v>
      </c>
      <c r="CD43" s="132">
        <f t="shared" si="73"/>
        <v>1.6918001885014137E-2</v>
      </c>
      <c r="CE43" s="133">
        <f t="shared" si="73"/>
        <v>7.3805202661826982E-2</v>
      </c>
      <c r="CF43" s="130">
        <f t="shared" si="73"/>
        <v>4.7918043621943157E-2</v>
      </c>
      <c r="CG43" s="131">
        <f t="shared" si="73"/>
        <v>8.1456381635771707E-2</v>
      </c>
      <c r="CH43" s="132">
        <f t="shared" si="73"/>
        <v>6.6373601494255044E-2</v>
      </c>
      <c r="CI43" s="130">
        <f t="shared" si="73"/>
        <v>3.1717772728337514E-2</v>
      </c>
      <c r="CJ43" s="136">
        <f t="shared" ref="CJ43" si="74">AB43/AB64</f>
        <v>6.435896198114574E-2</v>
      </c>
      <c r="CK43" s="137">
        <f t="shared" ref="CK43" si="75">AC43/AC64</f>
        <v>4.51791623203023E-2</v>
      </c>
    </row>
    <row r="44" spans="1:93" ht="14" thickTop="1">
      <c r="A44" s="147" t="s">
        <v>20</v>
      </c>
      <c r="B44" s="189">
        <v>6474</v>
      </c>
      <c r="C44" s="190">
        <v>925</v>
      </c>
      <c r="D44" s="191">
        <v>1153</v>
      </c>
      <c r="E44" s="192">
        <v>1346</v>
      </c>
      <c r="F44" s="189">
        <v>535</v>
      </c>
      <c r="G44" s="193">
        <v>602</v>
      </c>
      <c r="H44" s="191">
        <v>851</v>
      </c>
      <c r="I44" s="192">
        <v>1445</v>
      </c>
      <c r="J44" s="189">
        <v>343</v>
      </c>
      <c r="K44" s="193">
        <v>726</v>
      </c>
      <c r="L44" s="191">
        <v>389</v>
      </c>
      <c r="M44" s="189">
        <v>1869</v>
      </c>
      <c r="N44" s="194">
        <v>1487</v>
      </c>
      <c r="O44" s="195">
        <v>2747</v>
      </c>
      <c r="P44" s="189">
        <v>1203</v>
      </c>
      <c r="Q44" s="193">
        <v>1224</v>
      </c>
      <c r="R44" s="191">
        <v>1673</v>
      </c>
      <c r="S44" s="192">
        <v>1519</v>
      </c>
      <c r="T44" s="189">
        <v>229</v>
      </c>
      <c r="U44" s="193">
        <v>1625</v>
      </c>
      <c r="V44" s="191">
        <v>497</v>
      </c>
      <c r="W44" s="192">
        <v>2494</v>
      </c>
      <c r="X44" s="189">
        <v>1076</v>
      </c>
      <c r="Y44" s="193">
        <v>1469</v>
      </c>
      <c r="Z44" s="191">
        <v>4870</v>
      </c>
      <c r="AA44" s="189">
        <v>1457</v>
      </c>
      <c r="AB44" s="165">
        <f t="shared" si="35"/>
        <v>20780</v>
      </c>
      <c r="AC44" s="166">
        <f t="shared" si="36"/>
        <v>19448</v>
      </c>
      <c r="BI44" s="147" t="s">
        <v>20</v>
      </c>
      <c r="BJ44" s="130">
        <f t="shared" ref="BJ44:CI44" si="76">B44/B64</f>
        <v>0.1112218251786696</v>
      </c>
      <c r="BK44" s="131">
        <f t="shared" si="76"/>
        <v>3.0912675868061356E-2</v>
      </c>
      <c r="BL44" s="132">
        <f t="shared" si="76"/>
        <v>5.3575577343060267E-2</v>
      </c>
      <c r="BM44" s="133">
        <f t="shared" si="76"/>
        <v>7.8847167711323302E-2</v>
      </c>
      <c r="BN44" s="130">
        <f t="shared" si="76"/>
        <v>5.5007197203372403E-2</v>
      </c>
      <c r="BO44" s="131">
        <f t="shared" si="76"/>
        <v>8.8166373755125954E-2</v>
      </c>
      <c r="BP44" s="132">
        <f t="shared" si="76"/>
        <v>3.5757804949787808E-2</v>
      </c>
      <c r="BQ44" s="133">
        <f t="shared" si="76"/>
        <v>4.1936326435847576E-2</v>
      </c>
      <c r="BR44" s="130">
        <f t="shared" si="76"/>
        <v>6.1602011494252873E-2</v>
      </c>
      <c r="BS44" s="131">
        <f t="shared" si="76"/>
        <v>0.10067951740396616</v>
      </c>
      <c r="BT44" s="132">
        <f t="shared" si="76"/>
        <v>3.7984571819158285E-2</v>
      </c>
      <c r="BU44" s="130">
        <f t="shared" si="76"/>
        <v>8.7680615500093831E-2</v>
      </c>
      <c r="BV44" s="134">
        <f t="shared" si="76"/>
        <v>6.1760186069693065E-2</v>
      </c>
      <c r="BW44" s="135">
        <f t="shared" si="76"/>
        <v>7.8589002689248733E-2</v>
      </c>
      <c r="BX44" s="130">
        <f t="shared" si="76"/>
        <v>8.197614991482112E-2</v>
      </c>
      <c r="BY44" s="131">
        <f t="shared" si="76"/>
        <v>6.4033481558985084E-2</v>
      </c>
      <c r="BZ44" s="132">
        <f t="shared" si="76"/>
        <v>8.7504576599194514E-2</v>
      </c>
      <c r="CA44" s="133">
        <f t="shared" si="76"/>
        <v>6.7973329753434467E-2</v>
      </c>
      <c r="CB44" s="130">
        <f t="shared" si="76"/>
        <v>2.9837133550488601E-2</v>
      </c>
      <c r="CC44" s="131">
        <f t="shared" si="76"/>
        <v>0.15548751315663573</v>
      </c>
      <c r="CD44" s="132">
        <f t="shared" si="76"/>
        <v>2.3421300659754948E-2</v>
      </c>
      <c r="CE44" s="133">
        <f t="shared" si="76"/>
        <v>8.8751289989680085E-2</v>
      </c>
      <c r="CF44" s="130">
        <f t="shared" si="76"/>
        <v>5.0797847228779155E-2</v>
      </c>
      <c r="CG44" s="131">
        <f t="shared" si="76"/>
        <v>9.7601488273204431E-2</v>
      </c>
      <c r="CH44" s="132">
        <f t="shared" si="76"/>
        <v>9.1881591608022187E-2</v>
      </c>
      <c r="CI44" s="130">
        <f t="shared" si="76"/>
        <v>3.4130572278572933E-2</v>
      </c>
      <c r="CJ44" s="136">
        <f t="shared" ref="CJ44" si="77">AB44/AB64</f>
        <v>7.1651713365561656E-2</v>
      </c>
      <c r="CK44" s="137">
        <f t="shared" ref="CK44" si="78">AC44/AC64</f>
        <v>6.7174644404070269E-2</v>
      </c>
    </row>
    <row r="45" spans="1:93" ht="14" thickBot="1">
      <c r="A45" s="138" t="s">
        <v>21</v>
      </c>
      <c r="B45" s="182">
        <v>5354</v>
      </c>
      <c r="C45" s="183">
        <v>862</v>
      </c>
      <c r="D45" s="184">
        <v>1296</v>
      </c>
      <c r="E45" s="185">
        <v>1071</v>
      </c>
      <c r="F45" s="182">
        <v>514</v>
      </c>
      <c r="G45" s="186">
        <v>501</v>
      </c>
      <c r="H45" s="184">
        <v>880</v>
      </c>
      <c r="I45" s="185">
        <v>1714</v>
      </c>
      <c r="J45" s="182">
        <v>319</v>
      </c>
      <c r="K45" s="186">
        <v>963</v>
      </c>
      <c r="L45" s="184">
        <v>355</v>
      </c>
      <c r="M45" s="182">
        <v>2682</v>
      </c>
      <c r="N45" s="187">
        <v>1161</v>
      </c>
      <c r="O45" s="188">
        <v>3279</v>
      </c>
      <c r="P45" s="182">
        <v>960</v>
      </c>
      <c r="Q45" s="186">
        <v>1552</v>
      </c>
      <c r="R45" s="184">
        <v>1426</v>
      </c>
      <c r="S45" s="185">
        <v>1365</v>
      </c>
      <c r="T45" s="182">
        <v>214</v>
      </c>
      <c r="U45" s="186">
        <v>1566</v>
      </c>
      <c r="V45" s="184">
        <v>561</v>
      </c>
      <c r="W45" s="185">
        <v>2564</v>
      </c>
      <c r="X45" s="182">
        <v>1046</v>
      </c>
      <c r="Y45" s="186">
        <v>1743</v>
      </c>
      <c r="Z45" s="184">
        <v>4438</v>
      </c>
      <c r="AA45" s="182">
        <v>1789</v>
      </c>
      <c r="AB45" s="165">
        <f t="shared" si="35"/>
        <v>18524</v>
      </c>
      <c r="AC45" s="166">
        <f t="shared" si="36"/>
        <v>21651</v>
      </c>
      <c r="AE45" t="s">
        <v>88</v>
      </c>
      <c r="BI45" s="138" t="s">
        <v>21</v>
      </c>
      <c r="BJ45" s="130">
        <f t="shared" ref="BJ45:CI45" si="79">B45/B64</f>
        <v>9.1980483782297964E-2</v>
      </c>
      <c r="BK45" s="131">
        <f t="shared" si="79"/>
        <v>2.880727199812853E-2</v>
      </c>
      <c r="BL45" s="132">
        <f t="shared" si="79"/>
        <v>6.0220249988383441E-2</v>
      </c>
      <c r="BM45" s="133">
        <f t="shared" si="79"/>
        <v>6.2737976685607169E-2</v>
      </c>
      <c r="BN45" s="130">
        <f t="shared" si="79"/>
        <v>5.2848036191651244E-2</v>
      </c>
      <c r="BO45" s="131">
        <f t="shared" si="79"/>
        <v>7.337434094903339E-2</v>
      </c>
      <c r="BP45" s="132">
        <f t="shared" si="79"/>
        <v>3.6976343543846379E-2</v>
      </c>
      <c r="BQ45" s="133">
        <f t="shared" si="79"/>
        <v>4.9743158139129932E-2</v>
      </c>
      <c r="BR45" s="130">
        <f t="shared" si="79"/>
        <v>5.7291666666666664E-2</v>
      </c>
      <c r="BS45" s="131">
        <f t="shared" si="79"/>
        <v>0.13354597143253363</v>
      </c>
      <c r="BT45" s="132">
        <f t="shared" si="79"/>
        <v>3.4664583536763986E-2</v>
      </c>
      <c r="BU45" s="130">
        <f t="shared" si="79"/>
        <v>0.12582097954588103</v>
      </c>
      <c r="BV45" s="134">
        <f t="shared" si="79"/>
        <v>4.8220293225900233E-2</v>
      </c>
      <c r="BW45" s="135">
        <f t="shared" si="79"/>
        <v>9.3809006122332214E-2</v>
      </c>
      <c r="BX45" s="130">
        <f t="shared" si="79"/>
        <v>6.5417376490630327E-2</v>
      </c>
      <c r="BY45" s="131">
        <f t="shared" si="79"/>
        <v>8.1192780538843837E-2</v>
      </c>
      <c r="BZ45" s="132">
        <f t="shared" si="79"/>
        <v>7.4585490872953603E-2</v>
      </c>
      <c r="CA45" s="133">
        <f t="shared" si="79"/>
        <v>6.1082024432809773E-2</v>
      </c>
      <c r="CB45" s="130">
        <f t="shared" si="79"/>
        <v>2.7882736156351791E-2</v>
      </c>
      <c r="CC45" s="131">
        <f t="shared" si="79"/>
        <v>0.14984212037125633</v>
      </c>
      <c r="CD45" s="132">
        <f t="shared" si="79"/>
        <v>2.64373232799246E-2</v>
      </c>
      <c r="CE45" s="133">
        <f t="shared" si="79"/>
        <v>9.1242304544322264E-2</v>
      </c>
      <c r="CF45" s="130">
        <f t="shared" si="79"/>
        <v>4.9381550372958175E-2</v>
      </c>
      <c r="CG45" s="131">
        <f t="shared" si="79"/>
        <v>0.1158062587203508</v>
      </c>
      <c r="CH45" s="132">
        <f t="shared" si="79"/>
        <v>8.3731109559836231E-2</v>
      </c>
      <c r="CI45" s="130">
        <f t="shared" si="79"/>
        <v>4.1907751411370611E-2</v>
      </c>
      <c r="CJ45" s="136">
        <f t="shared" ref="CJ45" si="80">AB45/AB64</f>
        <v>6.3872778555518012E-2</v>
      </c>
      <c r="CK45" s="137">
        <f t="shared" ref="CK45" si="81">AC45/AC64</f>
        <v>7.4783948271931577E-2</v>
      </c>
    </row>
    <row r="46" spans="1:93" ht="15" thickTop="1" thickBot="1">
      <c r="A46" s="147" t="s">
        <v>22</v>
      </c>
      <c r="B46" s="189">
        <v>4823</v>
      </c>
      <c r="C46" s="190">
        <v>804</v>
      </c>
      <c r="D46" s="191">
        <v>1355</v>
      </c>
      <c r="E46" s="192">
        <v>953</v>
      </c>
      <c r="F46" s="189">
        <v>550</v>
      </c>
      <c r="G46" s="193">
        <v>474</v>
      </c>
      <c r="H46" s="191">
        <v>1124</v>
      </c>
      <c r="I46" s="192">
        <v>1445</v>
      </c>
      <c r="J46" s="189">
        <v>259</v>
      </c>
      <c r="K46" s="193">
        <v>823</v>
      </c>
      <c r="L46" s="191">
        <v>380</v>
      </c>
      <c r="M46" s="189">
        <v>2112</v>
      </c>
      <c r="N46" s="194">
        <v>1237</v>
      </c>
      <c r="O46" s="195">
        <v>2730</v>
      </c>
      <c r="P46" s="189">
        <v>839</v>
      </c>
      <c r="Q46" s="193">
        <v>1224</v>
      </c>
      <c r="R46" s="191">
        <v>1375</v>
      </c>
      <c r="S46" s="192">
        <v>1227</v>
      </c>
      <c r="T46" s="189">
        <v>231</v>
      </c>
      <c r="U46" s="193">
        <v>1064</v>
      </c>
      <c r="V46" s="191">
        <v>555</v>
      </c>
      <c r="W46" s="192">
        <v>1992</v>
      </c>
      <c r="X46" s="189">
        <v>849</v>
      </c>
      <c r="Y46" s="193">
        <v>1216</v>
      </c>
      <c r="Z46" s="191">
        <v>3870</v>
      </c>
      <c r="AA46" s="189">
        <v>1883</v>
      </c>
      <c r="AB46" s="165">
        <f t="shared" si="35"/>
        <v>17447</v>
      </c>
      <c r="AC46" s="166">
        <f t="shared" si="36"/>
        <v>17947</v>
      </c>
      <c r="AE46" s="314" t="s">
        <v>0</v>
      </c>
      <c r="AF46" s="308" t="s">
        <v>1</v>
      </c>
      <c r="AG46" s="309"/>
      <c r="AH46" s="308" t="s">
        <v>2</v>
      </c>
      <c r="AI46" s="309"/>
      <c r="AJ46" s="308" t="s">
        <v>3</v>
      </c>
      <c r="AK46" s="309"/>
      <c r="AL46" s="308" t="s">
        <v>4</v>
      </c>
      <c r="AM46" s="309"/>
      <c r="AN46" s="308" t="s">
        <v>5</v>
      </c>
      <c r="AO46" s="309"/>
      <c r="AP46" s="308" t="s">
        <v>6</v>
      </c>
      <c r="AQ46" s="309"/>
      <c r="AR46" s="308" t="s">
        <v>7</v>
      </c>
      <c r="AS46" s="309"/>
      <c r="AT46" s="308" t="s">
        <v>8</v>
      </c>
      <c r="AU46" s="309"/>
      <c r="AV46" s="308" t="s">
        <v>9</v>
      </c>
      <c r="AW46" s="309"/>
      <c r="AX46" s="308" t="s">
        <v>10</v>
      </c>
      <c r="AY46" s="309"/>
      <c r="AZ46" s="308" t="s">
        <v>11</v>
      </c>
      <c r="BA46" s="309"/>
      <c r="BB46" s="308" t="s">
        <v>12</v>
      </c>
      <c r="BC46" s="309"/>
      <c r="BD46" s="310" t="s">
        <v>40</v>
      </c>
      <c r="BE46" s="311"/>
      <c r="BF46" s="312" t="s">
        <v>41</v>
      </c>
      <c r="BG46" s="313"/>
      <c r="BI46" s="147" t="s">
        <v>22</v>
      </c>
      <c r="BJ46" s="130">
        <f t="shared" ref="BJ46:CI46" si="82">B46/B64</f>
        <v>8.2858026388125339E-2</v>
      </c>
      <c r="BK46" s="131">
        <f t="shared" si="82"/>
        <v>2.6868963673428465E-2</v>
      </c>
      <c r="BL46" s="132">
        <f t="shared" si="82"/>
        <v>6.296175828260768E-2</v>
      </c>
      <c r="BM46" s="133">
        <f t="shared" si="82"/>
        <v>5.5825669263663523E-2</v>
      </c>
      <c r="BN46" s="130">
        <f t="shared" si="82"/>
        <v>5.6549455068887519E-2</v>
      </c>
      <c r="BO46" s="131">
        <f t="shared" si="82"/>
        <v>6.9420035149384884E-2</v>
      </c>
      <c r="BP46" s="132">
        <f t="shared" si="82"/>
        <v>4.7228875162821968E-2</v>
      </c>
      <c r="BQ46" s="133">
        <f t="shared" si="82"/>
        <v>4.1936326435847576E-2</v>
      </c>
      <c r="BR46" s="130">
        <f t="shared" si="82"/>
        <v>4.6515804597701146E-2</v>
      </c>
      <c r="BS46" s="131">
        <f t="shared" si="82"/>
        <v>0.11413118846207183</v>
      </c>
      <c r="BT46" s="132">
        <f t="shared" si="82"/>
        <v>3.7105751391465679E-2</v>
      </c>
      <c r="BU46" s="130">
        <f t="shared" si="82"/>
        <v>9.9080502908613255E-2</v>
      </c>
      <c r="BV46" s="134">
        <f t="shared" si="82"/>
        <v>5.1376832661876481E-2</v>
      </c>
      <c r="BW46" s="135">
        <f t="shared" si="82"/>
        <v>7.8102649196086282E-2</v>
      </c>
      <c r="BX46" s="130">
        <f t="shared" si="82"/>
        <v>5.7172061328790463E-2</v>
      </c>
      <c r="BY46" s="131">
        <f t="shared" si="82"/>
        <v>6.4033481558985084E-2</v>
      </c>
      <c r="BZ46" s="132">
        <f t="shared" si="82"/>
        <v>7.1917987342434223E-2</v>
      </c>
      <c r="CA46" s="133">
        <f t="shared" si="82"/>
        <v>5.4906698885756479E-2</v>
      </c>
      <c r="CB46" s="130">
        <f t="shared" si="82"/>
        <v>3.009771986970684E-2</v>
      </c>
      <c r="CC46" s="131">
        <f t="shared" si="82"/>
        <v>0.10180843938379103</v>
      </c>
      <c r="CD46" s="132">
        <f t="shared" si="82"/>
        <v>2.6154571159283695E-2</v>
      </c>
      <c r="CE46" s="133">
        <f t="shared" si="82"/>
        <v>7.0887157040674706E-2</v>
      </c>
      <c r="CF46" s="130">
        <f t="shared" si="82"/>
        <v>4.0081201019733739E-2</v>
      </c>
      <c r="CG46" s="131">
        <f t="shared" si="82"/>
        <v>8.0791973955218921E-2</v>
      </c>
      <c r="CH46" s="132">
        <f t="shared" si="82"/>
        <v>7.3014735014999152E-2</v>
      </c>
      <c r="CI46" s="130">
        <f t="shared" si="82"/>
        <v>4.4109723816439829E-2</v>
      </c>
      <c r="CJ46" s="136">
        <f t="shared" ref="CJ46" si="83">AB46/AB64</f>
        <v>6.0159164729978551E-2</v>
      </c>
      <c r="CK46" s="137">
        <f t="shared" ref="CK46" si="84">AC46/AC64</f>
        <v>6.1990093743307752E-2</v>
      </c>
    </row>
    <row r="47" spans="1:93" ht="15" thickTop="1" thickBot="1">
      <c r="A47" s="138" t="s">
        <v>23</v>
      </c>
      <c r="B47" s="182">
        <v>3804</v>
      </c>
      <c r="C47" s="183">
        <v>1104</v>
      </c>
      <c r="D47" s="184">
        <v>1327</v>
      </c>
      <c r="E47" s="185">
        <v>721</v>
      </c>
      <c r="F47" s="182">
        <v>601</v>
      </c>
      <c r="G47" s="186">
        <v>448</v>
      </c>
      <c r="H47" s="184">
        <v>985</v>
      </c>
      <c r="I47" s="185">
        <v>1928</v>
      </c>
      <c r="J47" s="182">
        <v>269</v>
      </c>
      <c r="K47" s="186">
        <v>759</v>
      </c>
      <c r="L47" s="184">
        <v>359</v>
      </c>
      <c r="M47" s="182">
        <v>1652</v>
      </c>
      <c r="N47" s="187">
        <v>1164</v>
      </c>
      <c r="O47" s="188">
        <v>2386</v>
      </c>
      <c r="P47" s="182">
        <v>789</v>
      </c>
      <c r="Q47" s="186">
        <v>1103</v>
      </c>
      <c r="R47" s="184">
        <v>1302</v>
      </c>
      <c r="S47" s="185">
        <v>1092</v>
      </c>
      <c r="T47" s="182">
        <v>297</v>
      </c>
      <c r="U47" s="186">
        <v>638</v>
      </c>
      <c r="V47" s="184">
        <v>533</v>
      </c>
      <c r="W47" s="185">
        <v>1948</v>
      </c>
      <c r="X47" s="182">
        <v>815</v>
      </c>
      <c r="Y47" s="186">
        <v>885</v>
      </c>
      <c r="Z47" s="184">
        <v>3142</v>
      </c>
      <c r="AA47" s="182">
        <v>2198</v>
      </c>
      <c r="AB47" s="165">
        <f t="shared" si="35"/>
        <v>15387</v>
      </c>
      <c r="AC47" s="166">
        <f t="shared" si="36"/>
        <v>16862</v>
      </c>
      <c r="AE47" s="315"/>
      <c r="AF47" s="230" t="s">
        <v>14</v>
      </c>
      <c r="AG47" s="231" t="s">
        <v>15</v>
      </c>
      <c r="AH47" s="232" t="s">
        <v>14</v>
      </c>
      <c r="AI47" s="233" t="s">
        <v>15</v>
      </c>
      <c r="AJ47" s="230" t="s">
        <v>14</v>
      </c>
      <c r="AK47" s="231" t="s">
        <v>15</v>
      </c>
      <c r="AL47" s="232" t="s">
        <v>14</v>
      </c>
      <c r="AM47" s="233" t="s">
        <v>15</v>
      </c>
      <c r="AN47" s="230" t="s">
        <v>14</v>
      </c>
      <c r="AO47" s="231" t="s">
        <v>15</v>
      </c>
      <c r="AP47" s="232" t="s">
        <v>14</v>
      </c>
      <c r="AQ47" s="230" t="s">
        <v>15</v>
      </c>
      <c r="AR47" s="234" t="s">
        <v>14</v>
      </c>
      <c r="AS47" s="235" t="s">
        <v>15</v>
      </c>
      <c r="AT47" s="230" t="s">
        <v>14</v>
      </c>
      <c r="AU47" s="231" t="s">
        <v>15</v>
      </c>
      <c r="AV47" s="232" t="s">
        <v>14</v>
      </c>
      <c r="AW47" s="233" t="s">
        <v>15</v>
      </c>
      <c r="AX47" s="230" t="s">
        <v>14</v>
      </c>
      <c r="AY47" s="231" t="s">
        <v>15</v>
      </c>
      <c r="AZ47" s="232" t="s">
        <v>14</v>
      </c>
      <c r="BA47" s="233" t="s">
        <v>15</v>
      </c>
      <c r="BB47" s="230" t="s">
        <v>14</v>
      </c>
      <c r="BC47" s="231" t="s">
        <v>15</v>
      </c>
      <c r="BD47" s="236" t="s">
        <v>14</v>
      </c>
      <c r="BE47" s="237" t="s">
        <v>15</v>
      </c>
      <c r="BF47" s="238" t="s">
        <v>14</v>
      </c>
      <c r="BG47" s="239" t="s">
        <v>15</v>
      </c>
      <c r="BI47" s="138" t="s">
        <v>23</v>
      </c>
      <c r="BJ47" s="130">
        <f t="shared" ref="BJ47:CI47" si="85">B47/B64</f>
        <v>6.535184167124794E-2</v>
      </c>
      <c r="BK47" s="131">
        <f t="shared" si="85"/>
        <v>3.6894696387394309E-2</v>
      </c>
      <c r="BL47" s="132">
        <f t="shared" si="85"/>
        <v>6.1660703498908044E-2</v>
      </c>
      <c r="BM47" s="133">
        <f t="shared" si="85"/>
        <v>4.2235369925604824E-2</v>
      </c>
      <c r="BN47" s="130">
        <f t="shared" si="85"/>
        <v>6.1793131811638903E-2</v>
      </c>
      <c r="BO47" s="131">
        <f t="shared" si="85"/>
        <v>6.561218512009373E-2</v>
      </c>
      <c r="BP47" s="132">
        <f t="shared" si="85"/>
        <v>4.1388293625782599E-2</v>
      </c>
      <c r="BQ47" s="133">
        <f t="shared" si="85"/>
        <v>5.5953797486722578E-2</v>
      </c>
      <c r="BR47" s="130">
        <f t="shared" si="85"/>
        <v>4.8311781609195401E-2</v>
      </c>
      <c r="BS47" s="131">
        <f t="shared" si="85"/>
        <v>0.10525585910414645</v>
      </c>
      <c r="BT47" s="132">
        <f t="shared" si="85"/>
        <v>3.5055170393516258E-2</v>
      </c>
      <c r="BU47" s="130">
        <f t="shared" si="85"/>
        <v>7.7500469131169078E-2</v>
      </c>
      <c r="BV47" s="134">
        <f t="shared" si="85"/>
        <v>4.8344893466794034E-2</v>
      </c>
      <c r="BW47" s="135">
        <f t="shared" si="85"/>
        <v>6.8261143216799228E-2</v>
      </c>
      <c r="BX47" s="130">
        <f t="shared" si="85"/>
        <v>5.3764906303236798E-2</v>
      </c>
      <c r="BY47" s="131">
        <f t="shared" si="85"/>
        <v>5.7703374313366466E-2</v>
      </c>
      <c r="BZ47" s="132">
        <f t="shared" si="85"/>
        <v>6.8099796014435901E-2</v>
      </c>
      <c r="CA47" s="133">
        <f t="shared" si="85"/>
        <v>4.8865619546247817E-2</v>
      </c>
      <c r="CB47" s="130">
        <f t="shared" si="85"/>
        <v>3.8697068403908796E-2</v>
      </c>
      <c r="CC47" s="131">
        <f t="shared" si="85"/>
        <v>6.104678978088221E-2</v>
      </c>
      <c r="CD47" s="132">
        <f t="shared" si="85"/>
        <v>2.5117813383600376E-2</v>
      </c>
      <c r="CE47" s="133">
        <f t="shared" si="85"/>
        <v>6.9321376463471057E-2</v>
      </c>
      <c r="CF47" s="130">
        <f t="shared" si="85"/>
        <v>3.8476064583136627E-2</v>
      </c>
      <c r="CG47" s="131">
        <f t="shared" si="85"/>
        <v>5.8800079728921664E-2</v>
      </c>
      <c r="CH47" s="132">
        <f t="shared" si="85"/>
        <v>5.9279663415278377E-2</v>
      </c>
      <c r="CI47" s="130">
        <f t="shared" si="85"/>
        <v>5.1488673897256906E-2</v>
      </c>
      <c r="CJ47" s="136">
        <f t="shared" ref="CJ47" si="86">AB47/AB64</f>
        <v>5.305605936265146E-2</v>
      </c>
      <c r="CK47" s="137">
        <f t="shared" ref="CK47" si="87">AC47/AC64</f>
        <v>5.8242433871937109E-2</v>
      </c>
    </row>
    <row r="48" spans="1:93" ht="14" thickTop="1">
      <c r="A48" s="147" t="s">
        <v>24</v>
      </c>
      <c r="B48" s="196">
        <v>3447</v>
      </c>
      <c r="C48" s="190">
        <v>1018</v>
      </c>
      <c r="D48" s="191">
        <v>1292</v>
      </c>
      <c r="E48" s="192">
        <v>681</v>
      </c>
      <c r="F48" s="189">
        <v>633</v>
      </c>
      <c r="G48" s="193">
        <v>383</v>
      </c>
      <c r="H48" s="191">
        <v>1441</v>
      </c>
      <c r="I48" s="192">
        <v>1654</v>
      </c>
      <c r="J48" s="189">
        <v>228</v>
      </c>
      <c r="K48" s="193">
        <v>511</v>
      </c>
      <c r="L48" s="191">
        <v>362</v>
      </c>
      <c r="M48" s="189">
        <v>1388</v>
      </c>
      <c r="N48" s="194">
        <v>1110</v>
      </c>
      <c r="O48" s="197">
        <v>2115</v>
      </c>
      <c r="P48" s="189">
        <v>769</v>
      </c>
      <c r="Q48" s="193">
        <v>904</v>
      </c>
      <c r="R48" s="191">
        <v>1213</v>
      </c>
      <c r="S48" s="192">
        <v>1110</v>
      </c>
      <c r="T48" s="189">
        <v>360</v>
      </c>
      <c r="U48" s="193">
        <v>556</v>
      </c>
      <c r="V48" s="191">
        <v>680</v>
      </c>
      <c r="W48" s="198">
        <v>2006</v>
      </c>
      <c r="X48" s="189">
        <v>853</v>
      </c>
      <c r="Y48" s="193">
        <v>954</v>
      </c>
      <c r="Z48" s="191">
        <v>2976</v>
      </c>
      <c r="AA48" s="189">
        <v>2113</v>
      </c>
      <c r="AB48" s="165">
        <f t="shared" si="35"/>
        <v>15364</v>
      </c>
      <c r="AC48" s="166">
        <f t="shared" si="36"/>
        <v>15393</v>
      </c>
      <c r="AE48" s="241" t="str">
        <f>$AE$17</f>
        <v>17:00 - 17:59</v>
      </c>
      <c r="AF48" s="242">
        <f t="shared" ref="AF48:AU50" si="88">SUMIF($A$9:$A$32,$AE48,B$40:B$63)</f>
        <v>2595</v>
      </c>
      <c r="AG48" s="243">
        <f t="shared" si="88"/>
        <v>3406</v>
      </c>
      <c r="AH48" s="244">
        <f t="shared" si="88"/>
        <v>1891</v>
      </c>
      <c r="AI48" s="245">
        <f t="shared" si="88"/>
        <v>1446</v>
      </c>
      <c r="AJ48" s="242">
        <f t="shared" si="88"/>
        <v>1007</v>
      </c>
      <c r="AK48" s="246">
        <f t="shared" si="88"/>
        <v>478</v>
      </c>
      <c r="AL48" s="244">
        <f t="shared" si="88"/>
        <v>2060</v>
      </c>
      <c r="AM48" s="245">
        <f t="shared" si="88"/>
        <v>3715</v>
      </c>
      <c r="AN48" s="242">
        <f t="shared" si="88"/>
        <v>671</v>
      </c>
      <c r="AO48" s="246">
        <f t="shared" si="88"/>
        <v>241</v>
      </c>
      <c r="AP48" s="244">
        <f t="shared" si="88"/>
        <v>1541</v>
      </c>
      <c r="AQ48" s="242">
        <f t="shared" si="88"/>
        <v>950</v>
      </c>
      <c r="AR48" s="247">
        <f t="shared" si="88"/>
        <v>2232</v>
      </c>
      <c r="AS48" s="248">
        <f t="shared" si="88"/>
        <v>1915</v>
      </c>
      <c r="AT48" s="242">
        <f t="shared" si="88"/>
        <v>1234</v>
      </c>
      <c r="AU48" s="246">
        <f t="shared" si="88"/>
        <v>1316</v>
      </c>
      <c r="AV48" s="244">
        <f t="shared" ref="AP48:BE50" si="89">SUMIF($A$9:$A$32,$AE48,R$40:R$63)</f>
        <v>1292</v>
      </c>
      <c r="AW48" s="245">
        <f t="shared" si="89"/>
        <v>1727</v>
      </c>
      <c r="AX48" s="242">
        <f t="shared" si="89"/>
        <v>938</v>
      </c>
      <c r="AY48" s="246">
        <f t="shared" si="89"/>
        <v>373</v>
      </c>
      <c r="AZ48" s="244">
        <f t="shared" si="89"/>
        <v>2187</v>
      </c>
      <c r="BA48" s="245">
        <f t="shared" si="89"/>
        <v>1390</v>
      </c>
      <c r="BB48" s="242">
        <f t="shared" si="89"/>
        <v>2533</v>
      </c>
      <c r="BC48" s="246">
        <f t="shared" si="89"/>
        <v>664</v>
      </c>
      <c r="BD48" s="23">
        <f t="shared" si="89"/>
        <v>3731</v>
      </c>
      <c r="BE48" s="249">
        <f t="shared" si="89"/>
        <v>3627</v>
      </c>
      <c r="BF48" s="250">
        <f>AF48+AH48+AJ48+AL48+AN48+AP48+AR48+AT48+AV48+AX48+AZ48+BB48+BD48</f>
        <v>23912</v>
      </c>
      <c r="BG48" s="251">
        <f>AG48+AI48+AK48+AM48+AO48+AQ48+AS48+AU48+AW48+AY48+BA48+BC48+BE48</f>
        <v>21248</v>
      </c>
      <c r="BI48" s="147" t="s">
        <v>24</v>
      </c>
      <c r="BJ48" s="130">
        <f t="shared" ref="BJ48:CI48" si="90">B48/B64</f>
        <v>5.9218664101154478E-2</v>
      </c>
      <c r="BK48" s="131">
        <f t="shared" si="90"/>
        <v>3.4020653009390771E-2</v>
      </c>
      <c r="BL48" s="132">
        <f t="shared" si="90"/>
        <v>6.0034385019283487E-2</v>
      </c>
      <c r="BM48" s="133">
        <f t="shared" si="90"/>
        <v>3.9892214867318844E-2</v>
      </c>
      <c r="BN48" s="130">
        <f t="shared" si="90"/>
        <v>6.5083281924737821E-2</v>
      </c>
      <c r="BO48" s="131">
        <f t="shared" si="90"/>
        <v>5.6092560046865844E-2</v>
      </c>
      <c r="BP48" s="132">
        <f t="shared" si="90"/>
        <v>6.0548762553048446E-2</v>
      </c>
      <c r="BQ48" s="133">
        <f t="shared" si="90"/>
        <v>4.8001857387468441E-2</v>
      </c>
      <c r="BR48" s="130">
        <f t="shared" si="90"/>
        <v>4.0948275862068964E-2</v>
      </c>
      <c r="BS48" s="131">
        <f t="shared" si="90"/>
        <v>7.0863957842185549E-2</v>
      </c>
      <c r="BT48" s="132">
        <f t="shared" si="90"/>
        <v>3.534811053608046E-2</v>
      </c>
      <c r="BU48" s="130">
        <f t="shared" si="90"/>
        <v>6.5115406267592421E-2</v>
      </c>
      <c r="BV48" s="134">
        <f t="shared" si="90"/>
        <v>4.6102089130705654E-2</v>
      </c>
      <c r="BW48" s="135">
        <f t="shared" si="90"/>
        <v>6.0508096355209706E-2</v>
      </c>
      <c r="BX48" s="130">
        <f t="shared" si="90"/>
        <v>5.2402044293015329E-2</v>
      </c>
      <c r="BY48" s="131">
        <f t="shared" si="90"/>
        <v>4.7292702066439971E-2</v>
      </c>
      <c r="BZ48" s="132">
        <f t="shared" si="90"/>
        <v>6.3444740833725616E-2</v>
      </c>
      <c r="CA48" s="133">
        <f t="shared" si="90"/>
        <v>4.9671096791515643E-2</v>
      </c>
      <c r="CB48" s="130">
        <f t="shared" si="90"/>
        <v>4.6905537459283386E-2</v>
      </c>
      <c r="CC48" s="131">
        <f t="shared" si="90"/>
        <v>5.320065065543967E-2</v>
      </c>
      <c r="CD48" s="132">
        <f t="shared" si="90"/>
        <v>3.2045240339302547E-2</v>
      </c>
      <c r="CE48" s="133">
        <f t="shared" si="90"/>
        <v>7.1385359951603139E-2</v>
      </c>
      <c r="CF48" s="130">
        <f t="shared" si="90"/>
        <v>4.0270040600509864E-2</v>
      </c>
      <c r="CG48" s="131">
        <f t="shared" si="90"/>
        <v>6.3384492724735897E-2</v>
      </c>
      <c r="CH48" s="132">
        <f t="shared" si="90"/>
        <v>5.614776522083656E-2</v>
      </c>
      <c r="CI48" s="130">
        <f t="shared" si="90"/>
        <v>4.9497528637353884E-2</v>
      </c>
      <c r="CJ48" s="136">
        <f t="shared" ref="CJ48" si="91">AB48/AB64</f>
        <v>5.2976752846414309E-2</v>
      </c>
      <c r="CK48" s="137">
        <f t="shared" ref="CK48" si="92">AC48/AC64</f>
        <v>5.3168413271897044E-2</v>
      </c>
    </row>
    <row r="49" spans="1:89">
      <c r="A49" s="138" t="s">
        <v>25</v>
      </c>
      <c r="B49" s="199">
        <v>3561</v>
      </c>
      <c r="C49" s="183">
        <v>1285</v>
      </c>
      <c r="D49" s="184">
        <v>1359</v>
      </c>
      <c r="E49" s="185">
        <v>836</v>
      </c>
      <c r="F49" s="182">
        <v>585</v>
      </c>
      <c r="G49" s="186">
        <v>373</v>
      </c>
      <c r="H49" s="184">
        <v>1556</v>
      </c>
      <c r="I49" s="185">
        <v>1742</v>
      </c>
      <c r="J49" s="182">
        <v>310</v>
      </c>
      <c r="K49" s="183">
        <v>446</v>
      </c>
      <c r="L49" s="184">
        <v>429</v>
      </c>
      <c r="M49" s="182">
        <v>1437</v>
      </c>
      <c r="N49" s="187">
        <v>1356</v>
      </c>
      <c r="O49" s="200">
        <v>2053</v>
      </c>
      <c r="P49" s="182">
        <v>762</v>
      </c>
      <c r="Q49" s="183">
        <v>1100</v>
      </c>
      <c r="R49" s="184">
        <v>1247</v>
      </c>
      <c r="S49" s="185">
        <v>1214</v>
      </c>
      <c r="T49" s="191">
        <v>379</v>
      </c>
      <c r="U49" s="182">
        <v>453</v>
      </c>
      <c r="V49" s="184">
        <v>826</v>
      </c>
      <c r="W49" s="201">
        <v>1763</v>
      </c>
      <c r="X49" s="182">
        <v>1008</v>
      </c>
      <c r="Y49" s="186">
        <v>735</v>
      </c>
      <c r="Z49" s="184">
        <v>3036</v>
      </c>
      <c r="AA49" s="182">
        <v>2710</v>
      </c>
      <c r="AB49" s="165">
        <f t="shared" si="35"/>
        <v>16414</v>
      </c>
      <c r="AC49" s="166">
        <f t="shared" si="36"/>
        <v>16147</v>
      </c>
      <c r="AE49" s="253" t="str">
        <f>$AE$18</f>
        <v>18:00 - 18:59</v>
      </c>
      <c r="AF49" s="242">
        <f t="shared" si="88"/>
        <v>2469</v>
      </c>
      <c r="AG49" s="254">
        <f t="shared" si="88"/>
        <v>3956</v>
      </c>
      <c r="AH49" s="255">
        <f t="shared" si="88"/>
        <v>1569</v>
      </c>
      <c r="AI49" s="256">
        <f t="shared" si="88"/>
        <v>1711</v>
      </c>
      <c r="AJ49" s="257">
        <f t="shared" si="88"/>
        <v>706</v>
      </c>
      <c r="AK49" s="258">
        <f t="shared" si="88"/>
        <v>502</v>
      </c>
      <c r="AL49" s="255">
        <f t="shared" si="88"/>
        <v>2046</v>
      </c>
      <c r="AM49" s="256">
        <f t="shared" si="88"/>
        <v>3325</v>
      </c>
      <c r="AN49" s="257">
        <f t="shared" si="88"/>
        <v>695</v>
      </c>
      <c r="AO49" s="258">
        <f t="shared" si="88"/>
        <v>275</v>
      </c>
      <c r="AP49" s="255">
        <f t="shared" si="89"/>
        <v>1471</v>
      </c>
      <c r="AQ49" s="257">
        <f t="shared" si="89"/>
        <v>981</v>
      </c>
      <c r="AR49" s="259">
        <f t="shared" si="89"/>
        <v>2320</v>
      </c>
      <c r="AS49" s="260">
        <f t="shared" si="89"/>
        <v>2154</v>
      </c>
      <c r="AT49" s="257">
        <f t="shared" si="89"/>
        <v>1293</v>
      </c>
      <c r="AU49" s="258">
        <f t="shared" si="89"/>
        <v>1518</v>
      </c>
      <c r="AV49" s="255">
        <f t="shared" si="89"/>
        <v>1294</v>
      </c>
      <c r="AW49" s="256">
        <f t="shared" si="89"/>
        <v>2037</v>
      </c>
      <c r="AX49" s="257">
        <f t="shared" si="89"/>
        <v>1096</v>
      </c>
      <c r="AY49" s="258">
        <f t="shared" si="89"/>
        <v>351</v>
      </c>
      <c r="AZ49" s="255">
        <f t="shared" si="89"/>
        <v>2628</v>
      </c>
      <c r="BA49" s="256">
        <f t="shared" si="89"/>
        <v>1685</v>
      </c>
      <c r="BB49" s="257">
        <f t="shared" si="89"/>
        <v>2296</v>
      </c>
      <c r="BC49" s="258">
        <f t="shared" si="89"/>
        <v>906</v>
      </c>
      <c r="BD49" s="255">
        <f t="shared" si="89"/>
        <v>3245</v>
      </c>
      <c r="BE49" s="257">
        <f t="shared" si="89"/>
        <v>4671</v>
      </c>
      <c r="BF49" s="261">
        <f>SUM(AF49,AH49,AJ49,AL49,AN49,AP49,AR49,AT49,AV49,AX49,AZ49,BB49,BD49)</f>
        <v>23128</v>
      </c>
      <c r="BG49" s="19">
        <f>SUM(AG49,AI49,AK49,AM49,AO49,AQ49,AS49,AU49,AW49,AY49,BA49,BC49,BE49)</f>
        <v>24072</v>
      </c>
      <c r="BI49" s="138" t="s">
        <v>25</v>
      </c>
      <c r="BJ49" s="130">
        <f t="shared" ref="BJ49:CI49" si="93">B49/B64</f>
        <v>6.1177157778999451E-2</v>
      </c>
      <c r="BK49" s="131">
        <f t="shared" si="93"/>
        <v>4.2943555124820371E-2</v>
      </c>
      <c r="BL49" s="132">
        <f t="shared" si="93"/>
        <v>6.3147623251707641E-2</v>
      </c>
      <c r="BM49" s="133">
        <f t="shared" si="93"/>
        <v>4.8971940718177023E-2</v>
      </c>
      <c r="BN49" s="130">
        <f t="shared" si="93"/>
        <v>6.0148056755089448E-2</v>
      </c>
      <c r="BO49" s="131">
        <f t="shared" si="93"/>
        <v>5.4628002343292327E-2</v>
      </c>
      <c r="BP49" s="132">
        <f t="shared" si="93"/>
        <v>6.5380898357073822E-2</v>
      </c>
      <c r="BQ49" s="133">
        <f t="shared" si="93"/>
        <v>5.0555765156571959E-2</v>
      </c>
      <c r="BR49" s="130">
        <f t="shared" si="93"/>
        <v>5.5675287356321837E-2</v>
      </c>
      <c r="BS49" s="131">
        <f t="shared" si="93"/>
        <v>6.1849951463042577E-2</v>
      </c>
      <c r="BT49" s="132">
        <f t="shared" si="93"/>
        <v>4.1890440386680987E-2</v>
      </c>
      <c r="BU49" s="130">
        <f t="shared" si="93"/>
        <v>6.7414148996059298E-2</v>
      </c>
      <c r="BV49" s="134">
        <f t="shared" si="93"/>
        <v>5.6319308883997173E-2</v>
      </c>
      <c r="BW49" s="135">
        <f t="shared" si="93"/>
        <v>5.8734336556617271E-2</v>
      </c>
      <c r="BX49" s="130">
        <f t="shared" si="93"/>
        <v>5.1925042589437823E-2</v>
      </c>
      <c r="BY49" s="131">
        <f t="shared" si="93"/>
        <v>5.7546429505623858E-2</v>
      </c>
      <c r="BZ49" s="132">
        <f t="shared" si="93"/>
        <v>6.5223076520738527E-2</v>
      </c>
      <c r="CA49" s="133">
        <f t="shared" si="93"/>
        <v>5.4324965319729718E-2</v>
      </c>
      <c r="CB49" s="130">
        <f t="shared" si="93"/>
        <v>4.9381107491856681E-2</v>
      </c>
      <c r="CC49" s="131">
        <f t="shared" si="93"/>
        <v>4.3345134436895992E-2</v>
      </c>
      <c r="CD49" s="132">
        <f t="shared" si="93"/>
        <v>3.8925541941564563E-2</v>
      </c>
      <c r="CE49" s="133">
        <f t="shared" si="93"/>
        <v>6.2737980854773848E-2</v>
      </c>
      <c r="CF49" s="130">
        <f t="shared" si="93"/>
        <v>4.758757435558493E-2</v>
      </c>
      <c r="CG49" s="131">
        <f t="shared" si="93"/>
        <v>4.8833964520629859E-2</v>
      </c>
      <c r="CH49" s="132">
        <f t="shared" si="93"/>
        <v>5.7279776616417942E-2</v>
      </c>
      <c r="CI49" s="130">
        <f t="shared" si="93"/>
        <v>6.3482395933378621E-2</v>
      </c>
      <c r="CJ49" s="136">
        <f t="shared" ref="CJ49" si="94">AB49/AB64</f>
        <v>5.6597267718110161E-2</v>
      </c>
      <c r="CK49" s="137">
        <f t="shared" ref="CK49" si="95">AC49/AC64</f>
        <v>5.5772777827669817E-2</v>
      </c>
    </row>
    <row r="50" spans="1:89" ht="14" thickBot="1">
      <c r="A50" s="147" t="s">
        <v>26</v>
      </c>
      <c r="B50" s="196">
        <v>3170</v>
      </c>
      <c r="C50" s="190">
        <v>1219</v>
      </c>
      <c r="D50" s="191">
        <v>1181</v>
      </c>
      <c r="E50" s="192">
        <v>776</v>
      </c>
      <c r="F50" s="189">
        <v>571</v>
      </c>
      <c r="G50" s="193">
        <v>364</v>
      </c>
      <c r="H50" s="191">
        <v>1580</v>
      </c>
      <c r="I50" s="192">
        <v>1858</v>
      </c>
      <c r="J50" s="189">
        <v>297</v>
      </c>
      <c r="K50" s="190">
        <v>408</v>
      </c>
      <c r="L50" s="191">
        <v>429</v>
      </c>
      <c r="M50" s="189">
        <v>1377</v>
      </c>
      <c r="N50" s="194">
        <v>1291</v>
      </c>
      <c r="O50" s="197">
        <v>2162</v>
      </c>
      <c r="P50" s="189">
        <v>805</v>
      </c>
      <c r="Q50" s="190">
        <v>1028</v>
      </c>
      <c r="R50" s="191">
        <v>1114</v>
      </c>
      <c r="S50" s="192">
        <v>1239</v>
      </c>
      <c r="T50" s="189">
        <v>371</v>
      </c>
      <c r="U50" s="193">
        <v>520</v>
      </c>
      <c r="V50" s="191">
        <v>990</v>
      </c>
      <c r="W50" s="198">
        <v>2127</v>
      </c>
      <c r="X50" s="189">
        <v>932</v>
      </c>
      <c r="Y50" s="193">
        <v>774</v>
      </c>
      <c r="Z50" s="191">
        <v>3102</v>
      </c>
      <c r="AA50" s="189">
        <v>2320</v>
      </c>
      <c r="AB50" s="165">
        <f t="shared" si="35"/>
        <v>15833</v>
      </c>
      <c r="AC50" s="166">
        <f t="shared" si="36"/>
        <v>16172</v>
      </c>
      <c r="AE50" s="241" t="str">
        <f>$AE$19</f>
        <v>19:00 - 19:59</v>
      </c>
      <c r="AF50" s="242">
        <f t="shared" si="88"/>
        <v>2473</v>
      </c>
      <c r="AG50" s="262">
        <f t="shared" si="88"/>
        <v>4148</v>
      </c>
      <c r="AH50" s="263">
        <f t="shared" si="88"/>
        <v>1107</v>
      </c>
      <c r="AI50" s="264">
        <f t="shared" si="88"/>
        <v>1835</v>
      </c>
      <c r="AJ50" s="265">
        <f t="shared" si="88"/>
        <v>516</v>
      </c>
      <c r="AK50" s="266">
        <f t="shared" si="88"/>
        <v>535</v>
      </c>
      <c r="AL50" s="263">
        <f t="shared" si="88"/>
        <v>1623</v>
      </c>
      <c r="AM50" s="264">
        <f t="shared" si="88"/>
        <v>3177</v>
      </c>
      <c r="AN50" s="265">
        <f t="shared" si="88"/>
        <v>343</v>
      </c>
      <c r="AO50" s="266">
        <f t="shared" si="88"/>
        <v>212</v>
      </c>
      <c r="AP50" s="263">
        <f t="shared" si="89"/>
        <v>1008</v>
      </c>
      <c r="AQ50" s="265">
        <f t="shared" si="89"/>
        <v>792</v>
      </c>
      <c r="AR50" s="267">
        <f t="shared" si="89"/>
        <v>1793</v>
      </c>
      <c r="AS50" s="268">
        <f t="shared" si="89"/>
        <v>2126</v>
      </c>
      <c r="AT50" s="265">
        <f t="shared" si="89"/>
        <v>997</v>
      </c>
      <c r="AU50" s="266">
        <f t="shared" si="89"/>
        <v>1602</v>
      </c>
      <c r="AV50" s="263">
        <f t="shared" si="89"/>
        <v>1023</v>
      </c>
      <c r="AW50" s="264">
        <f t="shared" si="89"/>
        <v>1912</v>
      </c>
      <c r="AX50" s="265">
        <f t="shared" si="89"/>
        <v>704</v>
      </c>
      <c r="AY50" s="266">
        <f t="shared" si="89"/>
        <v>346</v>
      </c>
      <c r="AZ50" s="263">
        <f t="shared" si="89"/>
        <v>2355</v>
      </c>
      <c r="BA50" s="264">
        <f t="shared" si="89"/>
        <v>1226</v>
      </c>
      <c r="BB50" s="265">
        <f t="shared" si="89"/>
        <v>1820</v>
      </c>
      <c r="BC50" s="266">
        <f t="shared" si="89"/>
        <v>827</v>
      </c>
      <c r="BD50" s="263">
        <f t="shared" si="89"/>
        <v>2640</v>
      </c>
      <c r="BE50" s="265">
        <f t="shared" si="89"/>
        <v>4504</v>
      </c>
      <c r="BF50" s="261">
        <f>SUM(AF50,AH50,AJ50,AL50,AN50,AP50,AR50,AT50,AV50,AX50,AZ50,BB50,BD50)</f>
        <v>18402</v>
      </c>
      <c r="BG50" s="19">
        <f>SUM(AG50,AI50,AK50,AM50,AO50,AQ50,AS50,AU50,AW50,AY50,BA50,BC50,BE50)</f>
        <v>23242</v>
      </c>
      <c r="BI50" s="147" t="s">
        <v>26</v>
      </c>
      <c r="BJ50" s="130">
        <f t="shared" ref="BJ50:CI50" si="96">B50/B64</f>
        <v>5.4459868059373279E-2</v>
      </c>
      <c r="BK50" s="131">
        <f t="shared" si="96"/>
        <v>4.073789392774789E-2</v>
      </c>
      <c r="BL50" s="132">
        <f t="shared" si="96"/>
        <v>5.487663212675991E-2</v>
      </c>
      <c r="BM50" s="133">
        <f t="shared" si="96"/>
        <v>4.545720813074805E-2</v>
      </c>
      <c r="BN50" s="130">
        <f t="shared" si="96"/>
        <v>5.8708616080608678E-2</v>
      </c>
      <c r="BO50" s="131">
        <f t="shared" si="96"/>
        <v>5.3309900410076154E-2</v>
      </c>
      <c r="BP50" s="132">
        <f t="shared" si="96"/>
        <v>6.6389344090087815E-2</v>
      </c>
      <c r="BQ50" s="133">
        <f t="shared" si="96"/>
        <v>5.3922279943117511E-2</v>
      </c>
      <c r="BR50" s="130">
        <f t="shared" si="96"/>
        <v>5.3340517241379309E-2</v>
      </c>
      <c r="BS50" s="131">
        <f t="shared" si="96"/>
        <v>5.6580224656774369E-2</v>
      </c>
      <c r="BT50" s="132">
        <f t="shared" si="96"/>
        <v>4.1890440386680987E-2</v>
      </c>
      <c r="BU50" s="130">
        <f t="shared" si="96"/>
        <v>6.4599361981610065E-2</v>
      </c>
      <c r="BV50" s="134">
        <f t="shared" si="96"/>
        <v>5.3619636997964862E-2</v>
      </c>
      <c r="BW50" s="135">
        <f t="shared" si="96"/>
        <v>6.1852720718658806E-2</v>
      </c>
      <c r="BX50" s="130">
        <f t="shared" si="96"/>
        <v>5.4855195911413968E-2</v>
      </c>
      <c r="BY50" s="131">
        <f t="shared" si="96"/>
        <v>5.3779754119801203E-2</v>
      </c>
      <c r="BZ50" s="132">
        <f t="shared" si="96"/>
        <v>5.8266645745070351E-2</v>
      </c>
      <c r="CA50" s="133">
        <f t="shared" si="96"/>
        <v>5.5443683715935027E-2</v>
      </c>
      <c r="CB50" s="130">
        <f t="shared" si="96"/>
        <v>4.8338762214983712E-2</v>
      </c>
      <c r="CC50" s="131">
        <f t="shared" si="96"/>
        <v>4.9756004210123432E-2</v>
      </c>
      <c r="CD50" s="132">
        <f t="shared" si="96"/>
        <v>4.6654099905749292E-2</v>
      </c>
      <c r="CE50" s="133">
        <f t="shared" si="96"/>
        <v>7.5691256538913204E-2</v>
      </c>
      <c r="CF50" s="130">
        <f t="shared" si="96"/>
        <v>4.3999622320838448E-2</v>
      </c>
      <c r="CG50" s="131">
        <f t="shared" si="96"/>
        <v>5.1425154474785725E-2</v>
      </c>
      <c r="CH50" s="132">
        <f t="shared" si="96"/>
        <v>5.8524989151557461E-2</v>
      </c>
      <c r="CI50" s="130">
        <f t="shared" si="96"/>
        <v>5.4346552976176535E-2</v>
      </c>
      <c r="CJ50" s="136">
        <f t="shared" ref="CJ50" si="97">AB50/AB64</f>
        <v>5.4593916155771791E-2</v>
      </c>
      <c r="CK50" s="137">
        <f t="shared" ref="CK50" si="98">AC50/AC64</f>
        <v>5.5859129437609234E-2</v>
      </c>
    </row>
    <row r="51" spans="1:89" ht="15" thickTop="1" thickBot="1">
      <c r="A51" s="138" t="s">
        <v>27</v>
      </c>
      <c r="B51" s="199">
        <v>2524</v>
      </c>
      <c r="C51" s="183">
        <v>1685</v>
      </c>
      <c r="D51" s="184">
        <v>1162</v>
      </c>
      <c r="E51" s="185">
        <v>837</v>
      </c>
      <c r="F51" s="182">
        <v>533</v>
      </c>
      <c r="G51" s="186">
        <v>446</v>
      </c>
      <c r="H51" s="184">
        <v>1704</v>
      </c>
      <c r="I51" s="185">
        <v>2073</v>
      </c>
      <c r="J51" s="182">
        <v>351</v>
      </c>
      <c r="K51" s="183">
        <v>352</v>
      </c>
      <c r="L51" s="184">
        <v>596</v>
      </c>
      <c r="M51" s="182">
        <v>1202</v>
      </c>
      <c r="N51" s="187">
        <v>1503</v>
      </c>
      <c r="O51" s="200">
        <v>1959</v>
      </c>
      <c r="P51" s="182">
        <v>802</v>
      </c>
      <c r="Q51" s="183">
        <v>952</v>
      </c>
      <c r="R51" s="184">
        <v>1099</v>
      </c>
      <c r="S51" s="185">
        <v>1289</v>
      </c>
      <c r="T51" s="182">
        <v>449</v>
      </c>
      <c r="U51" s="186">
        <v>457</v>
      </c>
      <c r="V51" s="184">
        <v>1239</v>
      </c>
      <c r="W51" s="201">
        <v>1597</v>
      </c>
      <c r="X51" s="182">
        <v>1122</v>
      </c>
      <c r="Y51" s="186">
        <v>603</v>
      </c>
      <c r="Z51" s="184">
        <v>2946</v>
      </c>
      <c r="AA51" s="182">
        <v>2400</v>
      </c>
      <c r="AB51" s="165">
        <f t="shared" si="35"/>
        <v>16030</v>
      </c>
      <c r="AC51" s="166">
        <f t="shared" si="36"/>
        <v>15852</v>
      </c>
      <c r="AE51" s="269" t="s">
        <v>13</v>
      </c>
      <c r="AF51" s="14">
        <f t="shared" ref="AF51:BG51" si="99">SUM(AF48:AF50)</f>
        <v>7537</v>
      </c>
      <c r="AG51" s="1">
        <f t="shared" si="99"/>
        <v>11510</v>
      </c>
      <c r="AH51" s="14">
        <f t="shared" si="99"/>
        <v>4567</v>
      </c>
      <c r="AI51" s="1">
        <f t="shared" si="99"/>
        <v>4992</v>
      </c>
      <c r="AJ51" s="14">
        <f t="shared" si="99"/>
        <v>2229</v>
      </c>
      <c r="AK51" s="1">
        <f t="shared" si="99"/>
        <v>1515</v>
      </c>
      <c r="AL51" s="14">
        <f t="shared" si="99"/>
        <v>5729</v>
      </c>
      <c r="AM51" s="1">
        <f t="shared" si="99"/>
        <v>10217</v>
      </c>
      <c r="AN51" s="14">
        <f t="shared" si="99"/>
        <v>1709</v>
      </c>
      <c r="AO51" s="1">
        <f t="shared" si="99"/>
        <v>728</v>
      </c>
      <c r="AP51" s="14">
        <f t="shared" si="99"/>
        <v>4020</v>
      </c>
      <c r="AQ51" s="1">
        <f t="shared" si="99"/>
        <v>2723</v>
      </c>
      <c r="AR51" s="14">
        <f t="shared" si="99"/>
        <v>6345</v>
      </c>
      <c r="AS51" s="1">
        <f t="shared" si="99"/>
        <v>6195</v>
      </c>
      <c r="AT51" s="14">
        <f t="shared" si="99"/>
        <v>3524</v>
      </c>
      <c r="AU51" s="1">
        <f t="shared" si="99"/>
        <v>4436</v>
      </c>
      <c r="AV51" s="14">
        <f t="shared" si="99"/>
        <v>3609</v>
      </c>
      <c r="AW51" s="1">
        <f t="shared" si="99"/>
        <v>5676</v>
      </c>
      <c r="AX51" s="14">
        <f t="shared" si="99"/>
        <v>2738</v>
      </c>
      <c r="AY51" s="1">
        <f t="shared" si="99"/>
        <v>1070</v>
      </c>
      <c r="AZ51" s="14">
        <f t="shared" si="99"/>
        <v>7170</v>
      </c>
      <c r="BA51" s="1">
        <f t="shared" si="99"/>
        <v>4301</v>
      </c>
      <c r="BB51" s="14">
        <f t="shared" si="99"/>
        <v>6649</v>
      </c>
      <c r="BC51" s="1">
        <f t="shared" si="99"/>
        <v>2397</v>
      </c>
      <c r="BD51" s="14">
        <f t="shared" si="99"/>
        <v>9616</v>
      </c>
      <c r="BE51" s="1">
        <f t="shared" si="99"/>
        <v>12802</v>
      </c>
      <c r="BF51" s="54">
        <f t="shared" si="99"/>
        <v>65442</v>
      </c>
      <c r="BG51" s="50">
        <f t="shared" si="99"/>
        <v>68562</v>
      </c>
      <c r="BI51" s="138" t="s">
        <v>27</v>
      </c>
      <c r="BJ51" s="130">
        <f t="shared" ref="BJ51:CI51" si="100">B51/B64</f>
        <v>4.3361737218251789E-2</v>
      </c>
      <c r="BK51" s="131">
        <f t="shared" si="100"/>
        <v>5.6311198743441503E-2</v>
      </c>
      <c r="BL51" s="132">
        <f t="shared" si="100"/>
        <v>5.3993773523535155E-2</v>
      </c>
      <c r="BM51" s="133">
        <f t="shared" si="100"/>
        <v>4.9030519594634177E-2</v>
      </c>
      <c r="BN51" s="130">
        <f t="shared" si="100"/>
        <v>5.4801562821303725E-2</v>
      </c>
      <c r="BO51" s="131">
        <f t="shared" si="100"/>
        <v>6.5319273579379028E-2</v>
      </c>
      <c r="BP51" s="132">
        <f t="shared" si="100"/>
        <v>7.159964704399345E-2</v>
      </c>
      <c r="BQ51" s="133">
        <f t="shared" si="100"/>
        <v>6.0161940969904522E-2</v>
      </c>
      <c r="BR51" s="130">
        <f t="shared" si="100"/>
        <v>6.3038793103448273E-2</v>
      </c>
      <c r="BS51" s="131">
        <f t="shared" si="100"/>
        <v>4.8814311468589652E-2</v>
      </c>
      <c r="BT51" s="132">
        <f t="shared" si="100"/>
        <v>5.819744165608827E-2</v>
      </c>
      <c r="BU51" s="130">
        <f t="shared" si="100"/>
        <v>5.6389566522799778E-2</v>
      </c>
      <c r="BV51" s="134">
        <f t="shared" si="100"/>
        <v>6.2424720687793332E-2</v>
      </c>
      <c r="BW51" s="135">
        <f t="shared" si="100"/>
        <v>5.6045087829719058E-2</v>
      </c>
      <c r="BX51" s="130">
        <f t="shared" si="100"/>
        <v>5.4650766609880747E-2</v>
      </c>
      <c r="BY51" s="131">
        <f t="shared" si="100"/>
        <v>4.9803818990321734E-2</v>
      </c>
      <c r="BZ51" s="132">
        <f t="shared" si="100"/>
        <v>5.7482085883152886E-2</v>
      </c>
      <c r="CA51" s="133">
        <f t="shared" si="100"/>
        <v>5.7681120508345639E-2</v>
      </c>
      <c r="CB51" s="130">
        <f t="shared" si="100"/>
        <v>5.8501628664495112E-2</v>
      </c>
      <c r="CC51" s="131">
        <f t="shared" si="100"/>
        <v>4.3727872930820019E-2</v>
      </c>
      <c r="CD51" s="132">
        <f t="shared" si="100"/>
        <v>5.8388312912346842E-2</v>
      </c>
      <c r="CE51" s="133">
        <f t="shared" si="100"/>
        <v>5.6830717768050959E-2</v>
      </c>
      <c r="CF51" s="130">
        <f t="shared" si="100"/>
        <v>5.2969502407704656E-2</v>
      </c>
      <c r="CG51" s="131">
        <f t="shared" si="100"/>
        <v>4.0063783137333067E-2</v>
      </c>
      <c r="CH51" s="132">
        <f t="shared" si="100"/>
        <v>5.5581759523045865E-2</v>
      </c>
      <c r="CI51" s="130">
        <f t="shared" si="100"/>
        <v>5.6220572044320551E-2</v>
      </c>
      <c r="CJ51" s="136">
        <f t="shared" ref="CJ51" si="101">AB51/AB64</f>
        <v>5.5273193707889967E-2</v>
      </c>
      <c r="CK51" s="137">
        <f t="shared" ref="CK51" si="102">AC51/AC64</f>
        <v>5.4753828830384717E-2</v>
      </c>
    </row>
    <row r="52" spans="1:89" ht="14" thickTop="1">
      <c r="A52" s="147" t="s">
        <v>28</v>
      </c>
      <c r="B52" s="196">
        <v>2166</v>
      </c>
      <c r="C52" s="190">
        <v>1840</v>
      </c>
      <c r="D52" s="191">
        <v>1071</v>
      </c>
      <c r="E52" s="192">
        <v>1052</v>
      </c>
      <c r="F52" s="189">
        <v>545</v>
      </c>
      <c r="G52" s="193">
        <v>373</v>
      </c>
      <c r="H52" s="191">
        <v>1632</v>
      </c>
      <c r="I52" s="192">
        <v>2132</v>
      </c>
      <c r="J52" s="189">
        <v>389</v>
      </c>
      <c r="K52" s="190">
        <v>306</v>
      </c>
      <c r="L52" s="191">
        <v>794</v>
      </c>
      <c r="M52" s="189">
        <v>1064</v>
      </c>
      <c r="N52" s="194">
        <v>1604</v>
      </c>
      <c r="O52" s="197">
        <v>1917</v>
      </c>
      <c r="P52" s="189">
        <v>835</v>
      </c>
      <c r="Q52" s="190">
        <v>1086</v>
      </c>
      <c r="R52" s="191">
        <v>1039</v>
      </c>
      <c r="S52" s="192">
        <v>1345</v>
      </c>
      <c r="T52" s="189">
        <v>566</v>
      </c>
      <c r="U52" s="193">
        <v>405</v>
      </c>
      <c r="V52" s="191">
        <v>1760</v>
      </c>
      <c r="W52" s="198">
        <v>1311</v>
      </c>
      <c r="X52" s="189">
        <v>1334</v>
      </c>
      <c r="Y52" s="193">
        <v>502</v>
      </c>
      <c r="Z52" s="191">
        <v>3051</v>
      </c>
      <c r="AA52" s="189">
        <v>2966</v>
      </c>
      <c r="AB52" s="165">
        <f t="shared" si="35"/>
        <v>16786</v>
      </c>
      <c r="AC52" s="166">
        <f t="shared" si="36"/>
        <v>16299</v>
      </c>
      <c r="BI52" s="147" t="s">
        <v>28</v>
      </c>
      <c r="BJ52" s="130">
        <f t="shared" ref="BJ52:CI52" si="103">B52/B64</f>
        <v>3.7211379879054422E-2</v>
      </c>
      <c r="BK52" s="131">
        <f t="shared" si="103"/>
        <v>6.1491160645657184E-2</v>
      </c>
      <c r="BL52" s="132">
        <f t="shared" si="103"/>
        <v>4.9765345476511312E-2</v>
      </c>
      <c r="BM52" s="133">
        <f t="shared" si="103"/>
        <v>6.1624978032921329E-2</v>
      </c>
      <c r="BN52" s="130">
        <f t="shared" si="103"/>
        <v>5.6035369113715816E-2</v>
      </c>
      <c r="BO52" s="131">
        <f t="shared" si="103"/>
        <v>5.4628002343292327E-2</v>
      </c>
      <c r="BP52" s="132">
        <f t="shared" si="103"/>
        <v>6.857430984495147E-2</v>
      </c>
      <c r="BQ52" s="133">
        <f t="shared" si="103"/>
        <v>6.1874220042371648E-2</v>
      </c>
      <c r="BR52" s="130">
        <f t="shared" si="103"/>
        <v>6.9863505747126436E-2</v>
      </c>
      <c r="BS52" s="131">
        <f t="shared" si="103"/>
        <v>4.2435168492580777E-2</v>
      </c>
      <c r="BT52" s="132">
        <f t="shared" si="103"/>
        <v>7.7531491065325656E-2</v>
      </c>
      <c r="BU52" s="130">
        <f t="shared" si="103"/>
        <v>4.9915556389566525E-2</v>
      </c>
      <c r="BV52" s="134">
        <f t="shared" si="103"/>
        <v>6.6619595464551234E-2</v>
      </c>
      <c r="BW52" s="135">
        <f t="shared" si="103"/>
        <v>5.4843508611317732E-2</v>
      </c>
      <c r="BX52" s="130">
        <f t="shared" si="103"/>
        <v>5.6899488926746164E-2</v>
      </c>
      <c r="BY52" s="131">
        <f t="shared" si="103"/>
        <v>5.6814020402825009E-2</v>
      </c>
      <c r="BZ52" s="132">
        <f t="shared" si="103"/>
        <v>5.4343846435483026E-2</v>
      </c>
      <c r="CA52" s="133">
        <f t="shared" si="103"/>
        <v>6.0187049715845528E-2</v>
      </c>
      <c r="CB52" s="130">
        <f t="shared" si="103"/>
        <v>7.3745928338762215E-2</v>
      </c>
      <c r="CC52" s="131">
        <f t="shared" si="103"/>
        <v>3.8752272509807673E-2</v>
      </c>
      <c r="CD52" s="132">
        <f t="shared" si="103"/>
        <v>8.2940622054665417E-2</v>
      </c>
      <c r="CE52" s="133">
        <f t="shared" si="103"/>
        <v>4.665314401622718E-2</v>
      </c>
      <c r="CF52" s="130">
        <f t="shared" si="103"/>
        <v>6.2978000188839575E-2</v>
      </c>
      <c r="CG52" s="131">
        <f t="shared" si="103"/>
        <v>3.3353265563749915E-2</v>
      </c>
      <c r="CH52" s="132">
        <f t="shared" si="103"/>
        <v>5.7562779465313282E-2</v>
      </c>
      <c r="CI52" s="130">
        <f t="shared" si="103"/>
        <v>6.9479256951439486E-2</v>
      </c>
      <c r="CJ52" s="136">
        <f t="shared" ref="CJ52" si="104">AB52/AB64</f>
        <v>5.7879964415510972E-2</v>
      </c>
      <c r="CK52" s="137">
        <f t="shared" ref="CK52" si="105">AC52/AC64</f>
        <v>5.6297795616101466E-2</v>
      </c>
    </row>
    <row r="53" spans="1:89">
      <c r="A53" s="138" t="s">
        <v>29</v>
      </c>
      <c r="B53" s="199">
        <v>2303</v>
      </c>
      <c r="C53" s="183">
        <v>2168</v>
      </c>
      <c r="D53" s="184">
        <v>1236</v>
      </c>
      <c r="E53" s="185">
        <v>976</v>
      </c>
      <c r="F53" s="182">
        <v>818</v>
      </c>
      <c r="G53" s="186">
        <v>299</v>
      </c>
      <c r="H53" s="184">
        <v>1788</v>
      </c>
      <c r="I53" s="185">
        <v>2583</v>
      </c>
      <c r="J53" s="182">
        <v>451</v>
      </c>
      <c r="K53" s="183">
        <v>301</v>
      </c>
      <c r="L53" s="184">
        <v>863</v>
      </c>
      <c r="M53" s="182">
        <v>949</v>
      </c>
      <c r="N53" s="187">
        <v>1842</v>
      </c>
      <c r="O53" s="200">
        <v>1828</v>
      </c>
      <c r="P53" s="182">
        <v>1025</v>
      </c>
      <c r="Q53" s="183">
        <v>951</v>
      </c>
      <c r="R53" s="184">
        <v>1181</v>
      </c>
      <c r="S53" s="185">
        <v>1623</v>
      </c>
      <c r="T53" s="182">
        <v>749</v>
      </c>
      <c r="U53" s="186">
        <v>289</v>
      </c>
      <c r="V53" s="184">
        <v>2201</v>
      </c>
      <c r="W53" s="201">
        <v>1277</v>
      </c>
      <c r="X53" s="182">
        <v>1961</v>
      </c>
      <c r="Y53" s="186">
        <v>622</v>
      </c>
      <c r="Z53" s="184">
        <v>3603</v>
      </c>
      <c r="AA53" s="182">
        <v>3091</v>
      </c>
      <c r="AB53" s="165">
        <f t="shared" si="35"/>
        <v>20021</v>
      </c>
      <c r="AC53" s="166">
        <f t="shared" si="36"/>
        <v>16957</v>
      </c>
      <c r="BI53" s="138" t="s">
        <v>29</v>
      </c>
      <c r="BJ53" s="130">
        <f t="shared" ref="BJ53:CI53" si="106">B53/B64</f>
        <v>3.9565008246289168E-2</v>
      </c>
      <c r="BK53" s="131">
        <f t="shared" si="106"/>
        <v>7.2452628412926517E-2</v>
      </c>
      <c r="BL53" s="132">
        <f t="shared" si="106"/>
        <v>5.7432275451884209E-2</v>
      </c>
      <c r="BM53" s="133">
        <f t="shared" si="106"/>
        <v>5.7172983422177963E-2</v>
      </c>
      <c r="BN53" s="130">
        <f t="shared" si="106"/>
        <v>8.410446226609089E-2</v>
      </c>
      <c r="BO53" s="131">
        <f t="shared" si="106"/>
        <v>4.3790275336848275E-2</v>
      </c>
      <c r="BP53" s="132">
        <f t="shared" si="106"/>
        <v>7.512920710954242E-2</v>
      </c>
      <c r="BQ53" s="133">
        <f t="shared" si="106"/>
        <v>7.4962997359027186E-2</v>
      </c>
      <c r="BR53" s="130">
        <f t="shared" si="106"/>
        <v>8.0998563218390801E-2</v>
      </c>
      <c r="BS53" s="131">
        <f t="shared" si="106"/>
        <v>4.1741783386492856E-2</v>
      </c>
      <c r="BT53" s="132">
        <f t="shared" si="106"/>
        <v>8.4269114344302315E-2</v>
      </c>
      <c r="BU53" s="130">
        <f t="shared" si="106"/>
        <v>4.4520547945205477E-2</v>
      </c>
      <c r="BV53" s="134">
        <f t="shared" si="106"/>
        <v>7.6504547908792631E-2</v>
      </c>
      <c r="BW53" s="135">
        <f t="shared" si="106"/>
        <v>5.2297305029467299E-2</v>
      </c>
      <c r="BX53" s="130">
        <f t="shared" si="106"/>
        <v>6.9846678023850084E-2</v>
      </c>
      <c r="BY53" s="131">
        <f t="shared" si="106"/>
        <v>4.9751504054407536E-2</v>
      </c>
      <c r="BZ53" s="132">
        <f t="shared" si="106"/>
        <v>6.1771013128301688E-2</v>
      </c>
      <c r="CA53" s="133">
        <f t="shared" si="106"/>
        <v>7.2627198281648542E-2</v>
      </c>
      <c r="CB53" s="130">
        <f t="shared" si="106"/>
        <v>9.7589576547231272E-2</v>
      </c>
      <c r="CC53" s="131">
        <f t="shared" si="106"/>
        <v>2.7652856186010908E-2</v>
      </c>
      <c r="CD53" s="132">
        <f t="shared" si="106"/>
        <v>0.10372290292177191</v>
      </c>
      <c r="CE53" s="133">
        <f t="shared" si="106"/>
        <v>4.5443222661115265E-2</v>
      </c>
      <c r="CF53" s="130">
        <f t="shared" si="106"/>
        <v>9.2578604475498066E-2</v>
      </c>
      <c r="CG53" s="131">
        <f t="shared" si="106"/>
        <v>4.132615773038336E-2</v>
      </c>
      <c r="CH53" s="132">
        <f t="shared" si="106"/>
        <v>6.7977284304662003E-2</v>
      </c>
      <c r="CI53" s="130">
        <f t="shared" si="106"/>
        <v>7.2407411745414513E-2</v>
      </c>
      <c r="CJ53" s="136">
        <f t="shared" ref="CJ53" si="107">AB53/AB64</f>
        <v>6.9034598329735811E-2</v>
      </c>
      <c r="CK53" s="137">
        <f t="shared" ref="CK53" si="108">AC53/AC64</f>
        <v>5.8570569989706889E-2</v>
      </c>
    </row>
    <row r="54" spans="1:89">
      <c r="A54" s="147" t="s">
        <v>30</v>
      </c>
      <c r="B54" s="196">
        <v>2595</v>
      </c>
      <c r="C54" s="190">
        <v>3406</v>
      </c>
      <c r="D54" s="191">
        <v>1891</v>
      </c>
      <c r="E54" s="192">
        <v>1446</v>
      </c>
      <c r="F54" s="189">
        <v>1007</v>
      </c>
      <c r="G54" s="193">
        <v>478</v>
      </c>
      <c r="H54" s="191">
        <v>2060</v>
      </c>
      <c r="I54" s="192">
        <v>3715</v>
      </c>
      <c r="J54" s="189">
        <v>671</v>
      </c>
      <c r="K54" s="190">
        <v>241</v>
      </c>
      <c r="L54" s="191">
        <v>1541</v>
      </c>
      <c r="M54" s="189">
        <v>950</v>
      </c>
      <c r="N54" s="194">
        <v>2232</v>
      </c>
      <c r="O54" s="197">
        <v>1915</v>
      </c>
      <c r="P54" s="189">
        <v>1234</v>
      </c>
      <c r="Q54" s="190">
        <v>1316</v>
      </c>
      <c r="R54" s="191">
        <v>1292</v>
      </c>
      <c r="S54" s="192">
        <v>1727</v>
      </c>
      <c r="T54" s="189">
        <v>938</v>
      </c>
      <c r="U54" s="193">
        <v>373</v>
      </c>
      <c r="V54" s="191">
        <v>2187</v>
      </c>
      <c r="W54" s="198">
        <v>1390</v>
      </c>
      <c r="X54" s="189">
        <v>2533</v>
      </c>
      <c r="Y54" s="193">
        <v>664</v>
      </c>
      <c r="Z54" s="191">
        <v>3731</v>
      </c>
      <c r="AA54" s="189">
        <v>3627</v>
      </c>
      <c r="AB54" s="165">
        <f t="shared" si="35"/>
        <v>23912</v>
      </c>
      <c r="AC54" s="166">
        <f t="shared" si="36"/>
        <v>21248</v>
      </c>
      <c r="BI54" s="147" t="s">
        <v>30</v>
      </c>
      <c r="BJ54" s="130">
        <f t="shared" ref="BJ54:CI54" si="109">B54/B64</f>
        <v>4.4581500824628917E-2</v>
      </c>
      <c r="BK54" s="131">
        <f t="shared" si="109"/>
        <v>0.11382548541255891</v>
      </c>
      <c r="BL54" s="132">
        <f t="shared" si="109"/>
        <v>8.786766414200084E-2</v>
      </c>
      <c r="BM54" s="133">
        <f t="shared" si="109"/>
        <v>8.4705055357038248E-2</v>
      </c>
      <c r="BN54" s="130">
        <f t="shared" si="109"/>
        <v>0.10353691137158133</v>
      </c>
      <c r="BO54" s="131">
        <f t="shared" si="109"/>
        <v>7.0005858230814288E-2</v>
      </c>
      <c r="BP54" s="132">
        <f t="shared" si="109"/>
        <v>8.6558258750367656E-2</v>
      </c>
      <c r="BQ54" s="133">
        <f t="shared" si="109"/>
        <v>0.10781553820704066</v>
      </c>
      <c r="BR54" s="130">
        <f t="shared" si="109"/>
        <v>0.12051005747126436</v>
      </c>
      <c r="BS54" s="131">
        <f t="shared" si="109"/>
        <v>3.3421162113437805E-2</v>
      </c>
      <c r="BT54" s="132">
        <f t="shared" si="109"/>
        <v>0.15047358656381213</v>
      </c>
      <c r="BU54" s="130">
        <f t="shared" si="109"/>
        <v>4.456746106211297E-2</v>
      </c>
      <c r="BV54" s="134">
        <f t="shared" si="109"/>
        <v>9.2702579224986495E-2</v>
      </c>
      <c r="BW54" s="135">
        <f t="shared" si="109"/>
        <v>5.4786290553298624E-2</v>
      </c>
      <c r="BX54" s="130">
        <f t="shared" si="109"/>
        <v>8.4088586030664395E-2</v>
      </c>
      <c r="BY54" s="131">
        <f t="shared" si="109"/>
        <v>6.8846455663091818E-2</v>
      </c>
      <c r="BZ54" s="132">
        <f t="shared" si="109"/>
        <v>6.7576756106490929E-2</v>
      </c>
      <c r="CA54" s="133">
        <f t="shared" si="109"/>
        <v>7.7281066809862617E-2</v>
      </c>
      <c r="CB54" s="130">
        <f t="shared" si="109"/>
        <v>0.12221498371335505</v>
      </c>
      <c r="CC54" s="131">
        <f t="shared" si="109"/>
        <v>3.5690364558415462E-2</v>
      </c>
      <c r="CD54" s="132">
        <f t="shared" si="109"/>
        <v>0.1030631479736098</v>
      </c>
      <c r="CE54" s="133">
        <f t="shared" si="109"/>
        <v>4.9464431870751932E-2</v>
      </c>
      <c r="CF54" s="130">
        <f t="shared" si="109"/>
        <v>0.11958266452648475</v>
      </c>
      <c r="CG54" s="131">
        <f t="shared" si="109"/>
        <v>4.4116669988705066E-2</v>
      </c>
      <c r="CH54" s="132">
        <f t="shared" si="109"/>
        <v>7.0392241948568954E-2</v>
      </c>
      <c r="CI54" s="130">
        <f t="shared" si="109"/>
        <v>8.4963339501979429E-2</v>
      </c>
      <c r="CJ54" s="136">
        <f t="shared" ref="CJ54" si="110">AB54/AB64</f>
        <v>8.2451192011420135E-2</v>
      </c>
      <c r="CK54" s="137">
        <f t="shared" ref="CK54" si="111">AC54/AC64</f>
        <v>7.3391960319708197E-2</v>
      </c>
    </row>
    <row r="55" spans="1:89">
      <c r="A55" s="138" t="s">
        <v>31</v>
      </c>
      <c r="B55" s="199">
        <v>2469</v>
      </c>
      <c r="C55" s="183">
        <v>3956</v>
      </c>
      <c r="D55" s="184">
        <v>1569</v>
      </c>
      <c r="E55" s="185">
        <v>1711</v>
      </c>
      <c r="F55" s="182">
        <v>706</v>
      </c>
      <c r="G55" s="186">
        <v>502</v>
      </c>
      <c r="H55" s="184">
        <v>2046</v>
      </c>
      <c r="I55" s="185">
        <v>3325</v>
      </c>
      <c r="J55" s="182">
        <v>695</v>
      </c>
      <c r="K55" s="183">
        <v>275</v>
      </c>
      <c r="L55" s="184">
        <v>1471</v>
      </c>
      <c r="M55" s="182">
        <v>981</v>
      </c>
      <c r="N55" s="187">
        <v>2320</v>
      </c>
      <c r="O55" s="200">
        <v>2154</v>
      </c>
      <c r="P55" s="182">
        <v>1293</v>
      </c>
      <c r="Q55" s="183">
        <v>1518</v>
      </c>
      <c r="R55" s="184">
        <v>1294</v>
      </c>
      <c r="S55" s="185">
        <v>2037</v>
      </c>
      <c r="T55" s="182">
        <v>1096</v>
      </c>
      <c r="U55" s="186">
        <v>351</v>
      </c>
      <c r="V55" s="184">
        <v>2628</v>
      </c>
      <c r="W55" s="201">
        <v>1685</v>
      </c>
      <c r="X55" s="182">
        <v>2296</v>
      </c>
      <c r="Y55" s="186">
        <v>906</v>
      </c>
      <c r="Z55" s="184">
        <v>3245</v>
      </c>
      <c r="AA55" s="182">
        <v>4671</v>
      </c>
      <c r="AB55" s="165">
        <f t="shared" si="35"/>
        <v>23128</v>
      </c>
      <c r="AC55" s="166">
        <f t="shared" si="36"/>
        <v>24072</v>
      </c>
      <c r="BI55" s="138" t="s">
        <v>31</v>
      </c>
      <c r="BJ55" s="130">
        <f t="shared" ref="BJ55:CI55" si="112">B55/B64</f>
        <v>4.2416849917537108E-2</v>
      </c>
      <c r="BK55" s="131">
        <f t="shared" si="112"/>
        <v>0.13220599538816294</v>
      </c>
      <c r="BL55" s="132">
        <f t="shared" si="112"/>
        <v>7.2905534129454955E-2</v>
      </c>
      <c r="BM55" s="133">
        <f t="shared" si="112"/>
        <v>0.10022845761818289</v>
      </c>
      <c r="BN55" s="130">
        <f t="shared" si="112"/>
        <v>7.2588936870244702E-2</v>
      </c>
      <c r="BO55" s="131">
        <f t="shared" si="112"/>
        <v>7.3520796719390741E-2</v>
      </c>
      <c r="BP55" s="132">
        <f t="shared" si="112"/>
        <v>8.5969998739442832E-2</v>
      </c>
      <c r="BQ55" s="133">
        <f t="shared" si="112"/>
        <v>9.6497083321240962E-2</v>
      </c>
      <c r="BR55" s="130">
        <f t="shared" si="112"/>
        <v>0.12482040229885058</v>
      </c>
      <c r="BS55" s="131">
        <f t="shared" si="112"/>
        <v>3.8136180834835665E-2</v>
      </c>
      <c r="BT55" s="132">
        <f t="shared" si="112"/>
        <v>0.14363831657064741</v>
      </c>
      <c r="BU55" s="130">
        <f t="shared" si="112"/>
        <v>4.6021767686245073E-2</v>
      </c>
      <c r="BV55" s="134">
        <f t="shared" si="112"/>
        <v>9.6357519624537938E-2</v>
      </c>
      <c r="BW55" s="135">
        <f t="shared" si="112"/>
        <v>6.1623848486582367E-2</v>
      </c>
      <c r="BX55" s="130">
        <f t="shared" si="112"/>
        <v>8.8109028960817723E-2</v>
      </c>
      <c r="BY55" s="131">
        <f t="shared" si="112"/>
        <v>7.9414072717760922E-2</v>
      </c>
      <c r="BZ55" s="132">
        <f t="shared" si="112"/>
        <v>6.7681364088079926E-2</v>
      </c>
      <c r="CA55" s="133">
        <f t="shared" si="112"/>
        <v>9.115317492280843E-2</v>
      </c>
      <c r="CB55" s="130">
        <f t="shared" si="112"/>
        <v>0.1428013029315961</v>
      </c>
      <c r="CC55" s="131">
        <f t="shared" si="112"/>
        <v>3.3585302841833316E-2</v>
      </c>
      <c r="CD55" s="132">
        <f t="shared" si="112"/>
        <v>0.12384542884071631</v>
      </c>
      <c r="CE55" s="133">
        <f t="shared" si="112"/>
        <v>5.9962278922458277E-2</v>
      </c>
      <c r="CF55" s="130">
        <f t="shared" si="112"/>
        <v>0.10839391936549901</v>
      </c>
      <c r="CG55" s="131">
        <f t="shared" si="112"/>
        <v>6.0195335858082517E-2</v>
      </c>
      <c r="CH55" s="132">
        <f t="shared" si="112"/>
        <v>6.1222949644359752E-2</v>
      </c>
      <c r="CI55" s="130">
        <f t="shared" si="112"/>
        <v>0.10941928834125887</v>
      </c>
      <c r="CJ55" s="136">
        <f t="shared" ref="CJ55" si="113">AB55/AB64</f>
        <v>7.9747874240553906E-2</v>
      </c>
      <c r="CK55" s="137">
        <f t="shared" ref="CK55" si="114">AC55/AC64</f>
        <v>8.3146238178464602E-2</v>
      </c>
    </row>
    <row r="56" spans="1:89">
      <c r="A56" s="147" t="s">
        <v>32</v>
      </c>
      <c r="B56" s="196">
        <v>2473</v>
      </c>
      <c r="C56" s="190">
        <v>4148</v>
      </c>
      <c r="D56" s="191">
        <v>1107</v>
      </c>
      <c r="E56" s="192">
        <v>1835</v>
      </c>
      <c r="F56" s="189">
        <v>516</v>
      </c>
      <c r="G56" s="193">
        <v>535</v>
      </c>
      <c r="H56" s="191">
        <v>1623</v>
      </c>
      <c r="I56" s="192">
        <v>3177</v>
      </c>
      <c r="J56" s="189">
        <v>343</v>
      </c>
      <c r="K56" s="190">
        <v>212</v>
      </c>
      <c r="L56" s="191">
        <v>1008</v>
      </c>
      <c r="M56" s="189">
        <v>792</v>
      </c>
      <c r="N56" s="194">
        <v>1793</v>
      </c>
      <c r="O56" s="197">
        <v>2126</v>
      </c>
      <c r="P56" s="189">
        <v>997</v>
      </c>
      <c r="Q56" s="190">
        <v>1602</v>
      </c>
      <c r="R56" s="191">
        <v>1023</v>
      </c>
      <c r="S56" s="192">
        <v>1912</v>
      </c>
      <c r="T56" s="189">
        <v>704</v>
      </c>
      <c r="U56" s="193">
        <v>346</v>
      </c>
      <c r="V56" s="191">
        <v>2355</v>
      </c>
      <c r="W56" s="198">
        <v>1226</v>
      </c>
      <c r="X56" s="189">
        <v>1820</v>
      </c>
      <c r="Y56" s="193">
        <v>827</v>
      </c>
      <c r="Z56" s="191">
        <v>2640</v>
      </c>
      <c r="AA56" s="189">
        <v>4504</v>
      </c>
      <c r="AB56" s="165">
        <f t="shared" si="35"/>
        <v>18402</v>
      </c>
      <c r="AC56" s="166">
        <f t="shared" si="36"/>
        <v>23242</v>
      </c>
      <c r="BI56" s="147" t="s">
        <v>32</v>
      </c>
      <c r="BJ56" s="130">
        <f t="shared" ref="BJ56:CI56" si="115">B56/B64</f>
        <v>4.248556899395272E-2</v>
      </c>
      <c r="BK56" s="131">
        <f t="shared" si="115"/>
        <v>0.13862246432510109</v>
      </c>
      <c r="BL56" s="132">
        <f t="shared" si="115"/>
        <v>5.1438130198410856E-2</v>
      </c>
      <c r="BM56" s="133">
        <f t="shared" si="115"/>
        <v>0.10749223829886943</v>
      </c>
      <c r="BN56" s="130">
        <f t="shared" si="115"/>
        <v>5.3053670573719923E-2</v>
      </c>
      <c r="BO56" s="131">
        <f t="shared" si="115"/>
        <v>7.8353837141183366E-2</v>
      </c>
      <c r="BP56" s="132">
        <f t="shared" si="115"/>
        <v>6.8196142695071224E-2</v>
      </c>
      <c r="BQ56" s="133">
        <f t="shared" si="115"/>
        <v>9.2201874800475953E-2</v>
      </c>
      <c r="BR56" s="130">
        <f t="shared" si="115"/>
        <v>6.1602011494252873E-2</v>
      </c>
      <c r="BS56" s="131">
        <f t="shared" si="115"/>
        <v>2.939952849812786E-2</v>
      </c>
      <c r="BT56" s="132">
        <f t="shared" si="115"/>
        <v>9.8427887901572114E-2</v>
      </c>
      <c r="BU56" s="130">
        <f t="shared" si="115"/>
        <v>3.7155188590729971E-2</v>
      </c>
      <c r="BV56" s="134">
        <f t="shared" si="115"/>
        <v>7.4469410640860573E-2</v>
      </c>
      <c r="BW56" s="135">
        <f t="shared" si="115"/>
        <v>6.0822795674314811E-2</v>
      </c>
      <c r="BX56" s="130">
        <f t="shared" si="115"/>
        <v>6.793867120954003E-2</v>
      </c>
      <c r="BY56" s="131">
        <f t="shared" si="115"/>
        <v>8.3808527334554017E-2</v>
      </c>
      <c r="BZ56" s="132">
        <f t="shared" si="115"/>
        <v>5.3506982582771062E-2</v>
      </c>
      <c r="CA56" s="133">
        <f t="shared" si="115"/>
        <v>8.5559582941781898E-2</v>
      </c>
      <c r="CB56" s="130">
        <f t="shared" si="115"/>
        <v>9.1726384364820848E-2</v>
      </c>
      <c r="CC56" s="131">
        <f t="shared" si="115"/>
        <v>3.3106879724428287E-2</v>
      </c>
      <c r="CD56" s="132">
        <f t="shared" si="115"/>
        <v>0.11098020735155514</v>
      </c>
      <c r="CE56" s="133">
        <f t="shared" si="115"/>
        <v>4.3628340628447386E-2</v>
      </c>
      <c r="CF56" s="130">
        <f t="shared" si="115"/>
        <v>8.5922009253139461E-2</v>
      </c>
      <c r="CG56" s="131">
        <f t="shared" si="115"/>
        <v>5.4946515181715498E-2</v>
      </c>
      <c r="CH56" s="132">
        <f t="shared" si="115"/>
        <v>4.9808501405580817E-2</v>
      </c>
      <c r="CI56" s="130">
        <f t="shared" si="115"/>
        <v>0.10550727353650824</v>
      </c>
      <c r="CJ56" s="136">
        <f t="shared" ref="CJ56" si="116">AB56/AB64</f>
        <v>6.3452109208520971E-2</v>
      </c>
      <c r="CK56" s="137">
        <f t="shared" ref="CK56" si="117">AC56/AC64</f>
        <v>8.0279364728475994E-2</v>
      </c>
    </row>
    <row r="57" spans="1:89">
      <c r="A57" s="138" t="s">
        <v>33</v>
      </c>
      <c r="B57" s="199">
        <v>2183</v>
      </c>
      <c r="C57" s="183">
        <v>2323</v>
      </c>
      <c r="D57" s="184">
        <v>770</v>
      </c>
      <c r="E57" s="185">
        <v>1025</v>
      </c>
      <c r="F57" s="182">
        <v>314</v>
      </c>
      <c r="G57" s="186">
        <v>312</v>
      </c>
      <c r="H57" s="184">
        <v>1322</v>
      </c>
      <c r="I57" s="185">
        <v>2301</v>
      </c>
      <c r="J57" s="182">
        <v>184</v>
      </c>
      <c r="K57" s="183">
        <v>150</v>
      </c>
      <c r="L57" s="184">
        <v>611</v>
      </c>
      <c r="M57" s="182">
        <v>658</v>
      </c>
      <c r="N57" s="187">
        <v>1392</v>
      </c>
      <c r="O57" s="200">
        <v>1467</v>
      </c>
      <c r="P57" s="182">
        <v>687</v>
      </c>
      <c r="Q57" s="183">
        <v>1254</v>
      </c>
      <c r="R57" s="184">
        <v>750</v>
      </c>
      <c r="S57" s="185">
        <v>1111</v>
      </c>
      <c r="T57" s="182">
        <v>504</v>
      </c>
      <c r="U57" s="186">
        <v>302</v>
      </c>
      <c r="V57" s="184">
        <v>2061</v>
      </c>
      <c r="W57" s="201">
        <v>1146</v>
      </c>
      <c r="X57" s="182">
        <v>1255</v>
      </c>
      <c r="Y57" s="186">
        <v>781</v>
      </c>
      <c r="Z57" s="184">
        <v>2229</v>
      </c>
      <c r="AA57" s="182">
        <v>2536</v>
      </c>
      <c r="AB57" s="165">
        <f t="shared" si="35"/>
        <v>14262</v>
      </c>
      <c r="AC57" s="166">
        <f t="shared" si="36"/>
        <v>15366</v>
      </c>
      <c r="BI57" s="138" t="s">
        <v>33</v>
      </c>
      <c r="BJ57" s="130">
        <f t="shared" ref="BJ57:CI57" si="118">B57/B64</f>
        <v>3.7503435953820781E-2</v>
      </c>
      <c r="BK57" s="131">
        <f t="shared" si="118"/>
        <v>7.7632590315142191E-2</v>
      </c>
      <c r="BL57" s="132">
        <f t="shared" si="118"/>
        <v>3.5779006551740163E-2</v>
      </c>
      <c r="BM57" s="133">
        <f t="shared" si="118"/>
        <v>6.0043348368578289E-2</v>
      </c>
      <c r="BN57" s="130">
        <f t="shared" si="118"/>
        <v>3.2284597984783059E-2</v>
      </c>
      <c r="BO57" s="131">
        <f t="shared" si="118"/>
        <v>4.5694200351493852E-2</v>
      </c>
      <c r="BP57" s="132">
        <f t="shared" si="118"/>
        <v>5.5548552460187403E-2</v>
      </c>
      <c r="BQ57" s="133">
        <f t="shared" si="118"/>
        <v>6.6778883826218188E-2</v>
      </c>
      <c r="BR57" s="130">
        <f t="shared" si="118"/>
        <v>3.3045977011494254E-2</v>
      </c>
      <c r="BS57" s="131">
        <f t="shared" si="118"/>
        <v>2.0801553182637638E-2</v>
      </c>
      <c r="BT57" s="132">
        <f t="shared" si="118"/>
        <v>5.9662142368909286E-2</v>
      </c>
      <c r="BU57" s="130">
        <f t="shared" si="118"/>
        <v>3.0868830925126666E-2</v>
      </c>
      <c r="BV57" s="134">
        <f t="shared" si="118"/>
        <v>5.7814511774722764E-2</v>
      </c>
      <c r="BW57" s="135">
        <f t="shared" si="118"/>
        <v>4.1969445557017794E-2</v>
      </c>
      <c r="BX57" s="130">
        <f t="shared" si="118"/>
        <v>4.6814310051107325E-2</v>
      </c>
      <c r="BY57" s="131">
        <f t="shared" si="118"/>
        <v>6.5602929636411192E-2</v>
      </c>
      <c r="BZ57" s="132">
        <f t="shared" si="118"/>
        <v>3.9227993095873215E-2</v>
      </c>
      <c r="CA57" s="133">
        <f t="shared" si="118"/>
        <v>4.9715845527363849E-2</v>
      </c>
      <c r="CB57" s="130">
        <f t="shared" si="118"/>
        <v>6.5667752442996746E-2</v>
      </c>
      <c r="CC57" s="131">
        <f t="shared" si="118"/>
        <v>2.8896756291263995E-2</v>
      </c>
      <c r="CD57" s="132">
        <f t="shared" si="118"/>
        <v>9.7125353440150802E-2</v>
      </c>
      <c r="CE57" s="133">
        <f t="shared" si="118"/>
        <v>4.0781466851713459E-2</v>
      </c>
      <c r="CF57" s="130">
        <f t="shared" si="118"/>
        <v>5.9248418468510998E-2</v>
      </c>
      <c r="CG57" s="131">
        <f t="shared" si="118"/>
        <v>5.1890239851172679E-2</v>
      </c>
      <c r="CH57" s="132">
        <f t="shared" si="118"/>
        <v>4.2054223345848352E-2</v>
      </c>
      <c r="CI57" s="130">
        <f t="shared" si="118"/>
        <v>5.9406404460165381E-2</v>
      </c>
      <c r="CJ57" s="136">
        <f t="shared" ref="CJ57" si="119">AB57/AB64</f>
        <v>4.9176936285834479E-2</v>
      </c>
      <c r="CK57" s="137">
        <f t="shared" ref="CK57" si="120">AC57/AC64</f>
        <v>5.3075153533162472E-2</v>
      </c>
    </row>
    <row r="58" spans="1:89">
      <c r="A58" s="147" t="s">
        <v>34</v>
      </c>
      <c r="B58" s="196">
        <v>163</v>
      </c>
      <c r="C58" s="190">
        <v>1741</v>
      </c>
      <c r="D58" s="191">
        <v>155</v>
      </c>
      <c r="E58" s="192">
        <v>858</v>
      </c>
      <c r="F58" s="189">
        <v>60</v>
      </c>
      <c r="G58" s="193">
        <v>244</v>
      </c>
      <c r="H58" s="191">
        <v>377</v>
      </c>
      <c r="I58" s="192">
        <v>1596</v>
      </c>
      <c r="J58" s="189">
        <v>102</v>
      </c>
      <c r="K58" s="190">
        <v>118</v>
      </c>
      <c r="L58" s="191">
        <v>287</v>
      </c>
      <c r="M58" s="189">
        <v>474</v>
      </c>
      <c r="N58" s="194">
        <v>684</v>
      </c>
      <c r="O58" s="197">
        <v>1261</v>
      </c>
      <c r="P58" s="189">
        <v>419</v>
      </c>
      <c r="Q58" s="190">
        <v>1054</v>
      </c>
      <c r="R58" s="191">
        <v>485</v>
      </c>
      <c r="S58" s="192">
        <v>854</v>
      </c>
      <c r="T58" s="189">
        <v>325</v>
      </c>
      <c r="U58" s="193">
        <v>285</v>
      </c>
      <c r="V58" s="191">
        <v>1449</v>
      </c>
      <c r="W58" s="198">
        <v>886</v>
      </c>
      <c r="X58" s="189">
        <v>767</v>
      </c>
      <c r="Y58" s="193">
        <v>630</v>
      </c>
      <c r="Z58" s="191">
        <v>1368</v>
      </c>
      <c r="AA58" s="189">
        <v>2393</v>
      </c>
      <c r="AB58" s="165">
        <f t="shared" si="35"/>
        <v>6641</v>
      </c>
      <c r="AC58" s="166">
        <f t="shared" si="36"/>
        <v>12394</v>
      </c>
      <c r="BI58" s="147" t="s">
        <v>34</v>
      </c>
      <c r="BJ58" s="130">
        <f t="shared" ref="BJ58:CI58" si="121">B58/B64</f>
        <v>2.8003023639362285E-3</v>
      </c>
      <c r="BK58" s="131">
        <f t="shared" si="121"/>
        <v>5.8182668850048455E-2</v>
      </c>
      <c r="BL58" s="132">
        <f t="shared" si="121"/>
        <v>7.2022675526230194E-3</v>
      </c>
      <c r="BM58" s="133">
        <f t="shared" si="121"/>
        <v>5.0260676000234317E-2</v>
      </c>
      <c r="BN58" s="130">
        <f t="shared" si="121"/>
        <v>6.1690314620604569E-3</v>
      </c>
      <c r="BO58" s="131">
        <f t="shared" si="121"/>
        <v>3.5735207967193906E-2</v>
      </c>
      <c r="BP58" s="132">
        <f t="shared" si="121"/>
        <v>1.5841001722761462E-2</v>
      </c>
      <c r="BQ58" s="133">
        <f t="shared" si="121"/>
        <v>4.6318599994195665E-2</v>
      </c>
      <c r="BR58" s="130">
        <f t="shared" si="121"/>
        <v>1.8318965517241378E-2</v>
      </c>
      <c r="BS58" s="131">
        <f t="shared" si="121"/>
        <v>1.6363888503674942E-2</v>
      </c>
      <c r="BT58" s="132">
        <f t="shared" si="121"/>
        <v>2.8024606971975393E-2</v>
      </c>
      <c r="BU58" s="130">
        <f t="shared" si="121"/>
        <v>2.2236817414148995E-2</v>
      </c>
      <c r="BV58" s="134">
        <f t="shared" si="121"/>
        <v>2.8408854923786187E-2</v>
      </c>
      <c r="BW58" s="135">
        <f t="shared" si="121"/>
        <v>3.607598558104938E-2</v>
      </c>
      <c r="BX58" s="130">
        <f t="shared" si="121"/>
        <v>2.8551959114139693E-2</v>
      </c>
      <c r="BY58" s="131">
        <f t="shared" si="121"/>
        <v>5.5139942453570491E-2</v>
      </c>
      <c r="BZ58" s="132">
        <f t="shared" si="121"/>
        <v>2.5367435535331346E-2</v>
      </c>
      <c r="CA58" s="133">
        <f t="shared" si="121"/>
        <v>3.8215420414373293E-2</v>
      </c>
      <c r="CB58" s="130">
        <f t="shared" si="121"/>
        <v>4.2345276872964167E-2</v>
      </c>
      <c r="CC58" s="131">
        <f t="shared" si="121"/>
        <v>2.7270117692086881E-2</v>
      </c>
      <c r="CD58" s="132">
        <f t="shared" si="121"/>
        <v>6.8284637134778517E-2</v>
      </c>
      <c r="CE58" s="133">
        <f t="shared" si="121"/>
        <v>3.152912707732821E-2</v>
      </c>
      <c r="CF58" s="130">
        <f t="shared" si="121"/>
        <v>3.620998961382306E-2</v>
      </c>
      <c r="CG58" s="131">
        <f t="shared" si="121"/>
        <v>4.1857683874825594E-2</v>
      </c>
      <c r="CH58" s="132">
        <f t="shared" si="121"/>
        <v>2.5809859819255515E-2</v>
      </c>
      <c r="CI58" s="130">
        <f t="shared" si="121"/>
        <v>5.605659537585795E-2</v>
      </c>
      <c r="CJ58" s="136">
        <f t="shared" ref="CJ58" si="122">AB58/AB64</f>
        <v>2.2898894536125841E-2</v>
      </c>
      <c r="CK58" s="137">
        <f t="shared" ref="CK58" si="123">AC58/AC64</f>
        <v>4.2809674143564735E-2</v>
      </c>
    </row>
    <row r="59" spans="1:89">
      <c r="A59" s="138" t="s">
        <v>35</v>
      </c>
      <c r="B59" s="199">
        <v>0</v>
      </c>
      <c r="C59" s="183">
        <v>988</v>
      </c>
      <c r="D59" s="184">
        <v>6</v>
      </c>
      <c r="E59" s="185">
        <v>385</v>
      </c>
      <c r="F59" s="182">
        <v>3</v>
      </c>
      <c r="G59" s="186">
        <v>150</v>
      </c>
      <c r="H59" s="184">
        <v>33</v>
      </c>
      <c r="I59" s="185">
        <v>860</v>
      </c>
      <c r="J59" s="182">
        <v>41</v>
      </c>
      <c r="K59" s="183">
        <v>61</v>
      </c>
      <c r="L59" s="184">
        <v>60</v>
      </c>
      <c r="M59" s="182">
        <v>76</v>
      </c>
      <c r="N59" s="187">
        <v>176</v>
      </c>
      <c r="O59" s="200">
        <v>266</v>
      </c>
      <c r="P59" s="182">
        <v>182</v>
      </c>
      <c r="Q59" s="183">
        <v>108</v>
      </c>
      <c r="R59" s="184">
        <v>118</v>
      </c>
      <c r="S59" s="185">
        <v>84</v>
      </c>
      <c r="T59" s="182">
        <v>64</v>
      </c>
      <c r="U59" s="186">
        <v>12</v>
      </c>
      <c r="V59" s="184">
        <v>248</v>
      </c>
      <c r="W59" s="201">
        <v>35</v>
      </c>
      <c r="X59" s="182">
        <v>121</v>
      </c>
      <c r="Y59" s="186">
        <v>18</v>
      </c>
      <c r="Z59" s="184">
        <v>36</v>
      </c>
      <c r="AA59" s="182">
        <v>152</v>
      </c>
      <c r="AB59" s="165">
        <f t="shared" si="35"/>
        <v>1088</v>
      </c>
      <c r="AC59" s="166">
        <f t="shared" si="36"/>
        <v>3195</v>
      </c>
      <c r="BI59" s="138" t="s">
        <v>35</v>
      </c>
      <c r="BJ59" s="130">
        <f t="shared" ref="BJ59:CI59" si="124">B59/B64</f>
        <v>0</v>
      </c>
      <c r="BK59" s="131">
        <f t="shared" si="124"/>
        <v>3.3018079737994185E-2</v>
      </c>
      <c r="BL59" s="132">
        <f t="shared" si="124"/>
        <v>2.7879745364992335E-4</v>
      </c>
      <c r="BM59" s="133">
        <f t="shared" si="124"/>
        <v>2.2552867436002579E-2</v>
      </c>
      <c r="BN59" s="130">
        <f t="shared" si="124"/>
        <v>3.0845157310302283E-4</v>
      </c>
      <c r="BO59" s="131">
        <f t="shared" si="124"/>
        <v>2.1968365553602813E-2</v>
      </c>
      <c r="BP59" s="132">
        <f t="shared" si="124"/>
        <v>1.3866128828942392E-3</v>
      </c>
      <c r="BQ59" s="133">
        <f t="shared" si="124"/>
        <v>2.4958644107148039E-2</v>
      </c>
      <c r="BR59" s="130">
        <f t="shared" si="124"/>
        <v>7.3635057471264365E-3</v>
      </c>
      <c r="BS59" s="131">
        <f t="shared" si="124"/>
        <v>8.4592982942726398E-3</v>
      </c>
      <c r="BT59" s="132">
        <f t="shared" si="124"/>
        <v>5.8588028512840543E-3</v>
      </c>
      <c r="BU59" s="130">
        <f t="shared" si="124"/>
        <v>3.5653968849690375E-3</v>
      </c>
      <c r="BV59" s="134">
        <f t="shared" si="124"/>
        <v>7.309880799102878E-3</v>
      </c>
      <c r="BW59" s="135">
        <f t="shared" si="124"/>
        <v>7.6100017165417408E-3</v>
      </c>
      <c r="BX59" s="130">
        <f t="shared" si="124"/>
        <v>1.2402044293015332E-2</v>
      </c>
      <c r="BY59" s="131">
        <f t="shared" si="124"/>
        <v>5.6500130787339783E-3</v>
      </c>
      <c r="BZ59" s="132">
        <f t="shared" si="124"/>
        <v>6.1718709137507195E-3</v>
      </c>
      <c r="CA59" s="133">
        <f t="shared" si="124"/>
        <v>3.7588938112498322E-3</v>
      </c>
      <c r="CB59" s="130">
        <f t="shared" si="124"/>
        <v>8.3387622149837127E-3</v>
      </c>
      <c r="CC59" s="131">
        <f t="shared" si="124"/>
        <v>1.1482154817720792E-3</v>
      </c>
      <c r="CD59" s="132">
        <f t="shared" si="124"/>
        <v>1.1687087653157398E-2</v>
      </c>
      <c r="CE59" s="133">
        <f t="shared" si="124"/>
        <v>1.2455072773210917E-3</v>
      </c>
      <c r="CF59" s="130">
        <f t="shared" si="124"/>
        <v>5.7123973184779533E-3</v>
      </c>
      <c r="CG59" s="131">
        <f t="shared" si="124"/>
        <v>1.1959338249950169E-3</v>
      </c>
      <c r="CH59" s="132">
        <f t="shared" si="124"/>
        <v>6.7920683734882929E-4</v>
      </c>
      <c r="CI59" s="130">
        <f t="shared" si="124"/>
        <v>3.5606362294736348E-3</v>
      </c>
      <c r="CJ59" s="136">
        <f t="shared" ref="CJ59" si="125">AB59/AB64</f>
        <v>3.7515430289572229E-3</v>
      </c>
      <c r="CK59" s="137">
        <f t="shared" ref="CK59" si="126">AC59/AC64</f>
        <v>1.1035735750257328E-2</v>
      </c>
    </row>
    <row r="60" spans="1:89">
      <c r="A60" s="147" t="s">
        <v>36</v>
      </c>
      <c r="B60" s="196">
        <v>0</v>
      </c>
      <c r="C60" s="190">
        <v>63</v>
      </c>
      <c r="D60" s="191">
        <v>0</v>
      </c>
      <c r="E60" s="192">
        <v>36</v>
      </c>
      <c r="F60" s="189">
        <v>0</v>
      </c>
      <c r="G60" s="193">
        <v>0</v>
      </c>
      <c r="H60" s="191">
        <v>0</v>
      </c>
      <c r="I60" s="192">
        <v>0</v>
      </c>
      <c r="J60" s="189">
        <v>0</v>
      </c>
      <c r="K60" s="193">
        <v>0</v>
      </c>
      <c r="L60" s="191">
        <v>0</v>
      </c>
      <c r="M60" s="189">
        <v>0</v>
      </c>
      <c r="N60" s="194">
        <v>0</v>
      </c>
      <c r="O60" s="197">
        <v>0</v>
      </c>
      <c r="P60" s="189">
        <v>0</v>
      </c>
      <c r="Q60" s="193">
        <v>0</v>
      </c>
      <c r="R60" s="191">
        <v>0</v>
      </c>
      <c r="S60" s="192">
        <v>0</v>
      </c>
      <c r="T60" s="189">
        <v>0</v>
      </c>
      <c r="U60" s="193">
        <v>0</v>
      </c>
      <c r="V60" s="191">
        <v>0</v>
      </c>
      <c r="W60" s="192">
        <v>0</v>
      </c>
      <c r="X60" s="189">
        <v>0</v>
      </c>
      <c r="Y60" s="193">
        <v>0</v>
      </c>
      <c r="Z60" s="191">
        <v>0</v>
      </c>
      <c r="AA60" s="189">
        <v>0</v>
      </c>
      <c r="AB60" s="165">
        <f t="shared" si="35"/>
        <v>0</v>
      </c>
      <c r="AC60" s="166">
        <f t="shared" si="36"/>
        <v>99</v>
      </c>
      <c r="BI60" s="147" t="s">
        <v>36</v>
      </c>
      <c r="BJ60" s="130">
        <f t="shared" ref="BJ60:CI60" si="127">B60/B64</f>
        <v>0</v>
      </c>
      <c r="BK60" s="131">
        <f t="shared" si="127"/>
        <v>2.1054038699328276E-3</v>
      </c>
      <c r="BL60" s="132">
        <f t="shared" si="127"/>
        <v>0</v>
      </c>
      <c r="BM60" s="133">
        <f t="shared" si="127"/>
        <v>2.108839552457384E-3</v>
      </c>
      <c r="BN60" s="130">
        <f t="shared" si="127"/>
        <v>0</v>
      </c>
      <c r="BO60" s="131">
        <f t="shared" si="127"/>
        <v>0</v>
      </c>
      <c r="BP60" s="132">
        <f t="shared" si="127"/>
        <v>0</v>
      </c>
      <c r="BQ60" s="133">
        <f t="shared" si="127"/>
        <v>0</v>
      </c>
      <c r="BR60" s="130">
        <f t="shared" si="127"/>
        <v>0</v>
      </c>
      <c r="BS60" s="131">
        <f t="shared" si="127"/>
        <v>0</v>
      </c>
      <c r="BT60" s="132">
        <f t="shared" si="127"/>
        <v>0</v>
      </c>
      <c r="BU60" s="130">
        <f t="shared" si="127"/>
        <v>0</v>
      </c>
      <c r="BV60" s="134">
        <f t="shared" si="127"/>
        <v>0</v>
      </c>
      <c r="BW60" s="135">
        <f t="shared" si="127"/>
        <v>0</v>
      </c>
      <c r="BX60" s="130">
        <f t="shared" si="127"/>
        <v>0</v>
      </c>
      <c r="BY60" s="131">
        <f t="shared" si="127"/>
        <v>0</v>
      </c>
      <c r="BZ60" s="132">
        <f t="shared" si="127"/>
        <v>0</v>
      </c>
      <c r="CA60" s="133">
        <f t="shared" si="127"/>
        <v>0</v>
      </c>
      <c r="CB60" s="130">
        <f t="shared" si="127"/>
        <v>0</v>
      </c>
      <c r="CC60" s="131">
        <f t="shared" si="127"/>
        <v>0</v>
      </c>
      <c r="CD60" s="132">
        <f t="shared" si="127"/>
        <v>0</v>
      </c>
      <c r="CE60" s="133">
        <f t="shared" si="127"/>
        <v>0</v>
      </c>
      <c r="CF60" s="130">
        <f t="shared" si="127"/>
        <v>0</v>
      </c>
      <c r="CG60" s="131">
        <f t="shared" si="127"/>
        <v>0</v>
      </c>
      <c r="CH60" s="132">
        <f t="shared" si="127"/>
        <v>0</v>
      </c>
      <c r="CI60" s="130">
        <f t="shared" si="127"/>
        <v>0</v>
      </c>
      <c r="CJ60" s="136">
        <f t="shared" ref="CJ60" si="128">AB60/AB64</f>
        <v>0</v>
      </c>
      <c r="CK60" s="137">
        <f t="shared" ref="CK60" si="129">AC60/AC64</f>
        <v>3.4195237536008619E-4</v>
      </c>
    </row>
    <row r="61" spans="1:89">
      <c r="A61" s="138" t="s">
        <v>37</v>
      </c>
      <c r="B61" s="60"/>
      <c r="C61" s="61"/>
      <c r="D61" s="140"/>
      <c r="E61" s="141"/>
      <c r="F61" s="139"/>
      <c r="G61" s="142"/>
      <c r="H61" s="140"/>
      <c r="I61" s="141"/>
      <c r="J61" s="139"/>
      <c r="K61" s="142"/>
      <c r="L61" s="140"/>
      <c r="M61" s="139"/>
      <c r="N61" s="143"/>
      <c r="O61" s="144"/>
      <c r="P61" s="139"/>
      <c r="Q61" s="142"/>
      <c r="R61" s="140"/>
      <c r="S61" s="141"/>
      <c r="T61" s="139"/>
      <c r="U61" s="142"/>
      <c r="V61" s="140"/>
      <c r="W61" s="141"/>
      <c r="X61" s="139"/>
      <c r="Y61" s="142"/>
      <c r="Z61" s="145"/>
      <c r="AA61" s="146"/>
      <c r="AB61" s="165">
        <f t="shared" si="35"/>
        <v>0</v>
      </c>
      <c r="AC61" s="166">
        <f t="shared" si="36"/>
        <v>0</v>
      </c>
      <c r="BI61" s="138" t="s">
        <v>37</v>
      </c>
      <c r="BJ61" s="130">
        <f t="shared" ref="BJ61:CI61" si="130">B61/B64</f>
        <v>0</v>
      </c>
      <c r="BK61" s="131">
        <f t="shared" si="130"/>
        <v>0</v>
      </c>
      <c r="BL61" s="132">
        <f t="shared" si="130"/>
        <v>0</v>
      </c>
      <c r="BM61" s="133">
        <f t="shared" si="130"/>
        <v>0</v>
      </c>
      <c r="BN61" s="130">
        <f t="shared" si="130"/>
        <v>0</v>
      </c>
      <c r="BO61" s="131">
        <f t="shared" si="130"/>
        <v>0</v>
      </c>
      <c r="BP61" s="132">
        <f t="shared" si="130"/>
        <v>0</v>
      </c>
      <c r="BQ61" s="133">
        <f t="shared" si="130"/>
        <v>0</v>
      </c>
      <c r="BR61" s="130">
        <f t="shared" si="130"/>
        <v>0</v>
      </c>
      <c r="BS61" s="131">
        <f t="shared" si="130"/>
        <v>0</v>
      </c>
      <c r="BT61" s="132">
        <f t="shared" si="130"/>
        <v>0</v>
      </c>
      <c r="BU61" s="130">
        <f t="shared" si="130"/>
        <v>0</v>
      </c>
      <c r="BV61" s="134">
        <f t="shared" si="130"/>
        <v>0</v>
      </c>
      <c r="BW61" s="135">
        <f t="shared" si="130"/>
        <v>0</v>
      </c>
      <c r="BX61" s="130">
        <f t="shared" si="130"/>
        <v>0</v>
      </c>
      <c r="BY61" s="131">
        <f t="shared" si="130"/>
        <v>0</v>
      </c>
      <c r="BZ61" s="132">
        <f t="shared" si="130"/>
        <v>0</v>
      </c>
      <c r="CA61" s="133">
        <f t="shared" si="130"/>
        <v>0</v>
      </c>
      <c r="CB61" s="130">
        <f t="shared" si="130"/>
        <v>0</v>
      </c>
      <c r="CC61" s="131">
        <f t="shared" si="130"/>
        <v>0</v>
      </c>
      <c r="CD61" s="132">
        <f t="shared" si="130"/>
        <v>0</v>
      </c>
      <c r="CE61" s="133">
        <f t="shared" si="130"/>
        <v>0</v>
      </c>
      <c r="CF61" s="130">
        <f t="shared" si="130"/>
        <v>0</v>
      </c>
      <c r="CG61" s="131">
        <f t="shared" si="130"/>
        <v>0</v>
      </c>
      <c r="CH61" s="132">
        <f t="shared" si="130"/>
        <v>0</v>
      </c>
      <c r="CI61" s="130">
        <f t="shared" si="130"/>
        <v>0</v>
      </c>
      <c r="CJ61" s="136">
        <f t="shared" ref="CJ61" si="131">AB61/AB64</f>
        <v>0</v>
      </c>
      <c r="CK61" s="137">
        <f t="shared" ref="CK61" si="132">AC61/AC64</f>
        <v>0</v>
      </c>
    </row>
    <row r="62" spans="1:89">
      <c r="A62" s="147" t="s">
        <v>38</v>
      </c>
      <c r="B62" s="58"/>
      <c r="C62" s="59"/>
      <c r="D62" s="153"/>
      <c r="E62" s="150"/>
      <c r="F62" s="151"/>
      <c r="G62" s="152"/>
      <c r="H62" s="153"/>
      <c r="I62" s="150"/>
      <c r="J62" s="151"/>
      <c r="K62" s="152"/>
      <c r="L62" s="153"/>
      <c r="M62" s="151"/>
      <c r="N62" s="155"/>
      <c r="O62" s="154"/>
      <c r="P62" s="151"/>
      <c r="Q62" s="152"/>
      <c r="R62" s="153"/>
      <c r="S62" s="150"/>
      <c r="T62" s="151"/>
      <c r="U62" s="152"/>
      <c r="V62" s="153"/>
      <c r="W62" s="150"/>
      <c r="X62" s="151"/>
      <c r="Y62" s="152"/>
      <c r="Z62" s="149"/>
      <c r="AA62" s="148"/>
      <c r="AB62" s="165"/>
      <c r="AC62" s="166"/>
      <c r="BI62" s="147" t="s">
        <v>38</v>
      </c>
      <c r="BJ62" s="130">
        <f>B62/B64</f>
        <v>0</v>
      </c>
      <c r="BK62" s="131">
        <f t="shared" ref="BK62" si="133">C62/C64</f>
        <v>0</v>
      </c>
      <c r="BL62" s="132">
        <f t="shared" ref="BL62" si="134">D62/D64</f>
        <v>0</v>
      </c>
      <c r="BM62" s="133">
        <f t="shared" ref="BM62" si="135">E62/E64</f>
        <v>0</v>
      </c>
      <c r="BN62" s="130">
        <f t="shared" ref="BN62" si="136">F62/F64</f>
        <v>0</v>
      </c>
      <c r="BO62" s="131">
        <f t="shared" ref="BO62" si="137">G62/G64</f>
        <v>0</v>
      </c>
      <c r="BP62" s="132">
        <f t="shared" ref="BP62" si="138">H62/H64</f>
        <v>0</v>
      </c>
      <c r="BQ62" s="133">
        <f t="shared" ref="BQ62" si="139">I62/I64</f>
        <v>0</v>
      </c>
      <c r="BR62" s="130">
        <f t="shared" ref="BR62" si="140">J62/J64</f>
        <v>0</v>
      </c>
      <c r="BS62" s="131">
        <f t="shared" ref="BS62" si="141">K62/K64</f>
        <v>0</v>
      </c>
      <c r="BT62" s="132">
        <f t="shared" ref="BT62" si="142">L62/L64</f>
        <v>0</v>
      </c>
      <c r="BU62" s="130">
        <f t="shared" ref="BU62" si="143">M62/M64</f>
        <v>0</v>
      </c>
      <c r="BV62" s="134">
        <f t="shared" ref="BV62" si="144">N62/N64</f>
        <v>0</v>
      </c>
      <c r="BW62" s="135">
        <f t="shared" ref="BW62" si="145">O62/O64</f>
        <v>0</v>
      </c>
      <c r="BX62" s="130">
        <f t="shared" ref="BX62" si="146">P62/P64</f>
        <v>0</v>
      </c>
      <c r="BY62" s="131">
        <f t="shared" ref="BY62" si="147">Q62/Q64</f>
        <v>0</v>
      </c>
      <c r="BZ62" s="132">
        <f t="shared" ref="BZ62" si="148">R62/R64</f>
        <v>0</v>
      </c>
      <c r="CA62" s="133">
        <f t="shared" ref="CA62" si="149">S62/S64</f>
        <v>0</v>
      </c>
      <c r="CB62" s="130">
        <f t="shared" ref="CB62" si="150">T62/T64</f>
        <v>0</v>
      </c>
      <c r="CC62" s="131">
        <f t="shared" ref="CC62" si="151">U62/U64</f>
        <v>0</v>
      </c>
      <c r="CD62" s="132">
        <f t="shared" ref="CD62" si="152">V62/V64</f>
        <v>0</v>
      </c>
      <c r="CE62" s="133">
        <f t="shared" ref="CE62" si="153">W62/W64</f>
        <v>0</v>
      </c>
      <c r="CF62" s="130">
        <f t="shared" ref="CF62" si="154">X62/X64</f>
        <v>0</v>
      </c>
      <c r="CG62" s="131">
        <f t="shared" ref="CG62" si="155">Y62/Y64</f>
        <v>0</v>
      </c>
      <c r="CH62" s="132">
        <f t="shared" ref="CH62" si="156">Z62/Z64</f>
        <v>0</v>
      </c>
      <c r="CI62" s="130">
        <f t="shared" ref="CI62" si="157">AA62/AA64</f>
        <v>0</v>
      </c>
      <c r="CJ62" s="136">
        <f t="shared" ref="CJ62" si="158">AB62/AB64</f>
        <v>0</v>
      </c>
      <c r="CK62" s="137">
        <f t="shared" ref="CK62" si="159">AC62/AC64</f>
        <v>0</v>
      </c>
    </row>
    <row r="63" spans="1:89" ht="14" thickBot="1">
      <c r="A63" s="138" t="s">
        <v>39</v>
      </c>
      <c r="B63" s="60"/>
      <c r="C63" s="61"/>
      <c r="D63" s="140"/>
      <c r="E63" s="141"/>
      <c r="F63" s="139"/>
      <c r="G63" s="142"/>
      <c r="H63" s="140"/>
      <c r="I63" s="141"/>
      <c r="J63" s="139"/>
      <c r="K63" s="142"/>
      <c r="L63" s="140"/>
      <c r="M63" s="139"/>
      <c r="N63" s="143"/>
      <c r="O63" s="144"/>
      <c r="P63" s="139"/>
      <c r="Q63" s="142"/>
      <c r="R63" s="140"/>
      <c r="S63" s="141"/>
      <c r="T63" s="139"/>
      <c r="U63" s="142"/>
      <c r="V63" s="140"/>
      <c r="W63" s="141"/>
      <c r="X63" s="139"/>
      <c r="Y63" s="142"/>
      <c r="Z63" s="145"/>
      <c r="AA63" s="146"/>
      <c r="AB63" s="165"/>
      <c r="AC63" s="166"/>
      <c r="BI63" s="138" t="s">
        <v>39</v>
      </c>
      <c r="BJ63" s="130">
        <f>B63/B64</f>
        <v>0</v>
      </c>
      <c r="BK63" s="131">
        <f t="shared" ref="BK63" si="160">C63/C64</f>
        <v>0</v>
      </c>
      <c r="BL63" s="132">
        <f t="shared" ref="BL63" si="161">D63/D64</f>
        <v>0</v>
      </c>
      <c r="BM63" s="133">
        <f t="shared" ref="BM63" si="162">E63/E64</f>
        <v>0</v>
      </c>
      <c r="BN63" s="130">
        <f t="shared" ref="BN63" si="163">F63/F64</f>
        <v>0</v>
      </c>
      <c r="BO63" s="131">
        <f t="shared" ref="BO63" si="164">G63/G64</f>
        <v>0</v>
      </c>
      <c r="BP63" s="132">
        <f t="shared" ref="BP63" si="165">H63/H64</f>
        <v>0</v>
      </c>
      <c r="BQ63" s="133">
        <f t="shared" ref="BQ63" si="166">I63/I64</f>
        <v>0</v>
      </c>
      <c r="BR63" s="130">
        <f t="shared" ref="BR63" si="167">J63/J64</f>
        <v>0</v>
      </c>
      <c r="BS63" s="131">
        <f t="shared" ref="BS63" si="168">K63/K64</f>
        <v>0</v>
      </c>
      <c r="BT63" s="132">
        <f t="shared" ref="BT63" si="169">L63/L64</f>
        <v>0</v>
      </c>
      <c r="BU63" s="130">
        <f t="shared" ref="BU63" si="170">M63/M64</f>
        <v>0</v>
      </c>
      <c r="BV63" s="134">
        <f t="shared" ref="BV63" si="171">N63/N64</f>
        <v>0</v>
      </c>
      <c r="BW63" s="135">
        <f t="shared" ref="BW63" si="172">O63/O64</f>
        <v>0</v>
      </c>
      <c r="BX63" s="130">
        <f t="shared" ref="BX63" si="173">P63/P64</f>
        <v>0</v>
      </c>
      <c r="BY63" s="131">
        <f t="shared" ref="BY63" si="174">Q63/Q64</f>
        <v>0</v>
      </c>
      <c r="BZ63" s="132">
        <f t="shared" ref="BZ63" si="175">R63/R64</f>
        <v>0</v>
      </c>
      <c r="CA63" s="133">
        <f t="shared" ref="CA63" si="176">S63/S64</f>
        <v>0</v>
      </c>
      <c r="CB63" s="130">
        <f t="shared" ref="CB63" si="177">T63/T64</f>
        <v>0</v>
      </c>
      <c r="CC63" s="131">
        <f t="shared" ref="CC63" si="178">U63/U64</f>
        <v>0</v>
      </c>
      <c r="CD63" s="132">
        <f t="shared" ref="CD63" si="179">V63/V64</f>
        <v>0</v>
      </c>
      <c r="CE63" s="133">
        <f t="shared" ref="CE63" si="180">W63/W64</f>
        <v>0</v>
      </c>
      <c r="CF63" s="130">
        <f t="shared" ref="CF63" si="181">X63/X64</f>
        <v>0</v>
      </c>
      <c r="CG63" s="131">
        <f t="shared" ref="CG63" si="182">Y63/Y64</f>
        <v>0</v>
      </c>
      <c r="CH63" s="132">
        <f t="shared" ref="CH63" si="183">Z63/Z64</f>
        <v>0</v>
      </c>
      <c r="CI63" s="130">
        <f t="shared" ref="CI63" si="184">AA63/AA64</f>
        <v>0</v>
      </c>
      <c r="CJ63" s="136">
        <f t="shared" ref="CJ63" si="185">AB63/AB64</f>
        <v>0</v>
      </c>
      <c r="CK63" s="137">
        <f t="shared" ref="CK63" si="186">AC63/AC64</f>
        <v>0</v>
      </c>
    </row>
    <row r="64" spans="1:89" ht="15" thickTop="1" thickBot="1">
      <c r="A64" s="225" t="s">
        <v>13</v>
      </c>
      <c r="B64" s="20">
        <f t="shared" ref="B64:AA64" si="187">SUM(B41:B63)</f>
        <v>58208</v>
      </c>
      <c r="C64" s="21">
        <f t="shared" si="187"/>
        <v>29923</v>
      </c>
      <c r="D64" s="20">
        <f t="shared" si="187"/>
        <v>21521</v>
      </c>
      <c r="E64" s="21">
        <f t="shared" si="187"/>
        <v>17071</v>
      </c>
      <c r="F64" s="20">
        <f t="shared" si="187"/>
        <v>9726</v>
      </c>
      <c r="G64" s="21">
        <f t="shared" si="187"/>
        <v>6828</v>
      </c>
      <c r="H64" s="20">
        <f t="shared" si="187"/>
        <v>23799</v>
      </c>
      <c r="I64" s="21">
        <f t="shared" si="187"/>
        <v>34457</v>
      </c>
      <c r="J64" s="20">
        <f t="shared" si="187"/>
        <v>5568</v>
      </c>
      <c r="K64" s="21">
        <f t="shared" si="187"/>
        <v>7211</v>
      </c>
      <c r="L64" s="20">
        <f t="shared" si="187"/>
        <v>10241</v>
      </c>
      <c r="M64" s="21">
        <f t="shared" si="187"/>
        <v>21316</v>
      </c>
      <c r="N64" s="20">
        <f t="shared" si="187"/>
        <v>24077</v>
      </c>
      <c r="O64" s="21">
        <f t="shared" si="187"/>
        <v>34954</v>
      </c>
      <c r="P64" s="20">
        <f t="shared" si="187"/>
        <v>14675</v>
      </c>
      <c r="Q64" s="21">
        <f t="shared" si="187"/>
        <v>19115</v>
      </c>
      <c r="R64" s="20">
        <f t="shared" si="187"/>
        <v>19119</v>
      </c>
      <c r="S64" s="21">
        <f t="shared" si="187"/>
        <v>22347</v>
      </c>
      <c r="T64" s="20">
        <f t="shared" si="187"/>
        <v>7675</v>
      </c>
      <c r="U64" s="21">
        <f t="shared" si="187"/>
        <v>10451</v>
      </c>
      <c r="V64" s="20">
        <f t="shared" si="187"/>
        <v>21220</v>
      </c>
      <c r="W64" s="21">
        <f t="shared" si="187"/>
        <v>28101</v>
      </c>
      <c r="X64" s="20">
        <f t="shared" si="187"/>
        <v>21182</v>
      </c>
      <c r="Y64" s="21">
        <f t="shared" si="187"/>
        <v>15051</v>
      </c>
      <c r="Z64" s="20">
        <f t="shared" si="187"/>
        <v>53003</v>
      </c>
      <c r="AA64" s="21">
        <f t="shared" si="187"/>
        <v>42689</v>
      </c>
      <c r="AB64" s="167">
        <f t="shared" ref="AB64:AC64" si="188">SUM(AB40:AB63)</f>
        <v>290014</v>
      </c>
      <c r="AC64" s="168">
        <f t="shared" si="188"/>
        <v>289514</v>
      </c>
      <c r="BI64" s="227" t="s">
        <v>13</v>
      </c>
      <c r="BJ64" s="156">
        <f>SUM(BJ40:BJ63)</f>
        <v>1</v>
      </c>
      <c r="BK64" s="157">
        <f t="shared" ref="BK64:CK64" si="189">SUM(BK40:BK63)</f>
        <v>0.99999999999999978</v>
      </c>
      <c r="BL64" s="156">
        <f t="shared" si="189"/>
        <v>1.0000000000000002</v>
      </c>
      <c r="BM64" s="157">
        <f t="shared" si="189"/>
        <v>0.99999999999999989</v>
      </c>
      <c r="BN64" s="156">
        <f t="shared" si="189"/>
        <v>1.0000000000000002</v>
      </c>
      <c r="BO64" s="157">
        <f t="shared" si="189"/>
        <v>1</v>
      </c>
      <c r="BP64" s="156">
        <f t="shared" si="189"/>
        <v>1</v>
      </c>
      <c r="BQ64" s="157">
        <f t="shared" si="189"/>
        <v>0.99999999999999989</v>
      </c>
      <c r="BR64" s="156">
        <f t="shared" si="189"/>
        <v>0.99999999999999989</v>
      </c>
      <c r="BS64" s="157">
        <f t="shared" si="189"/>
        <v>1.0000000000000002</v>
      </c>
      <c r="BT64" s="156">
        <f t="shared" si="189"/>
        <v>1</v>
      </c>
      <c r="BU64" s="157">
        <f t="shared" si="189"/>
        <v>1</v>
      </c>
      <c r="BV64" s="156">
        <f t="shared" si="189"/>
        <v>0.99999999999999989</v>
      </c>
      <c r="BW64" s="157">
        <f t="shared" si="189"/>
        <v>1</v>
      </c>
      <c r="BX64" s="156">
        <f t="shared" si="189"/>
        <v>0.99999999999999978</v>
      </c>
      <c r="BY64" s="157">
        <f t="shared" si="189"/>
        <v>1</v>
      </c>
      <c r="BZ64" s="156">
        <f t="shared" si="189"/>
        <v>1</v>
      </c>
      <c r="CA64" s="157">
        <f t="shared" si="189"/>
        <v>0.99999999999999989</v>
      </c>
      <c r="CB64" s="156">
        <f t="shared" si="189"/>
        <v>1</v>
      </c>
      <c r="CC64" s="157">
        <f t="shared" si="189"/>
        <v>1</v>
      </c>
      <c r="CD64" s="156">
        <f t="shared" si="189"/>
        <v>1</v>
      </c>
      <c r="CE64" s="157">
        <f t="shared" si="189"/>
        <v>0.99999999999999989</v>
      </c>
      <c r="CF64" s="156">
        <f t="shared" si="189"/>
        <v>1</v>
      </c>
      <c r="CG64" s="157">
        <f t="shared" si="189"/>
        <v>1</v>
      </c>
      <c r="CH64" s="156">
        <f t="shared" si="189"/>
        <v>0.99999999999999989</v>
      </c>
      <c r="CI64" s="157">
        <f t="shared" si="189"/>
        <v>1.0000000000000002</v>
      </c>
      <c r="CJ64" s="156">
        <f t="shared" si="189"/>
        <v>1.0000000000000002</v>
      </c>
      <c r="CK64" s="157">
        <f t="shared" si="189"/>
        <v>0.99999999999999989</v>
      </c>
    </row>
    <row r="65" spans="1:89" ht="14" thickTop="1">
      <c r="A65" s="180"/>
    </row>
    <row r="67" spans="1:89">
      <c r="A67" s="325">
        <f>+A36+1</f>
        <v>43802</v>
      </c>
      <c r="B67" s="325"/>
      <c r="C67" s="325"/>
      <c r="D67" s="325"/>
      <c r="BI67" s="320">
        <f>+BI36+1</f>
        <v>43802</v>
      </c>
      <c r="BJ67" s="320"/>
      <c r="BK67" s="320"/>
      <c r="BL67" s="320"/>
    </row>
    <row r="68" spans="1:89" ht="14" thickBot="1">
      <c r="AE68" t="s">
        <v>87</v>
      </c>
    </row>
    <row r="69" spans="1:89" ht="15" thickTop="1" thickBot="1">
      <c r="A69" s="321" t="s">
        <v>0</v>
      </c>
      <c r="B69" s="316" t="s">
        <v>1</v>
      </c>
      <c r="C69" s="317"/>
      <c r="D69" s="316" t="s">
        <v>2</v>
      </c>
      <c r="E69" s="317"/>
      <c r="F69" s="316" t="s">
        <v>3</v>
      </c>
      <c r="G69" s="317"/>
      <c r="H69" s="316" t="s">
        <v>4</v>
      </c>
      <c r="I69" s="317"/>
      <c r="J69" s="316" t="s">
        <v>5</v>
      </c>
      <c r="K69" s="317"/>
      <c r="L69" s="316" t="s">
        <v>6</v>
      </c>
      <c r="M69" s="317"/>
      <c r="N69" s="316" t="s">
        <v>7</v>
      </c>
      <c r="O69" s="317"/>
      <c r="P69" s="316" t="s">
        <v>8</v>
      </c>
      <c r="Q69" s="317"/>
      <c r="R69" s="316" t="s">
        <v>9</v>
      </c>
      <c r="S69" s="317"/>
      <c r="T69" s="316" t="s">
        <v>10</v>
      </c>
      <c r="U69" s="317"/>
      <c r="V69" s="316" t="s">
        <v>11</v>
      </c>
      <c r="W69" s="317"/>
      <c r="X69" s="316" t="s">
        <v>12</v>
      </c>
      <c r="Y69" s="317"/>
      <c r="Z69" s="318" t="s">
        <v>40</v>
      </c>
      <c r="AA69" s="319"/>
      <c r="AB69" s="323" t="s">
        <v>41</v>
      </c>
      <c r="AC69" s="324"/>
      <c r="AE69" s="314" t="s">
        <v>0</v>
      </c>
      <c r="AF69" s="308" t="s">
        <v>1</v>
      </c>
      <c r="AG69" s="309"/>
      <c r="AH69" s="308" t="s">
        <v>2</v>
      </c>
      <c r="AI69" s="309"/>
      <c r="AJ69" s="308" t="s">
        <v>3</v>
      </c>
      <c r="AK69" s="309"/>
      <c r="AL69" s="308" t="s">
        <v>4</v>
      </c>
      <c r="AM69" s="309"/>
      <c r="AN69" s="308" t="s">
        <v>5</v>
      </c>
      <c r="AO69" s="309"/>
      <c r="AP69" s="308" t="s">
        <v>6</v>
      </c>
      <c r="AQ69" s="309"/>
      <c r="AR69" s="308" t="s">
        <v>7</v>
      </c>
      <c r="AS69" s="309"/>
      <c r="AT69" s="308" t="s">
        <v>8</v>
      </c>
      <c r="AU69" s="309"/>
      <c r="AV69" s="308" t="s">
        <v>9</v>
      </c>
      <c r="AW69" s="309"/>
      <c r="AX69" s="308" t="s">
        <v>10</v>
      </c>
      <c r="AY69" s="309"/>
      <c r="AZ69" s="308" t="s">
        <v>11</v>
      </c>
      <c r="BA69" s="309"/>
      <c r="BB69" s="308" t="s">
        <v>12</v>
      </c>
      <c r="BC69" s="309"/>
      <c r="BD69" s="310" t="s">
        <v>40</v>
      </c>
      <c r="BE69" s="311"/>
      <c r="BF69" s="312" t="s">
        <v>41</v>
      </c>
      <c r="BG69" s="313"/>
      <c r="BI69" s="321" t="s">
        <v>0</v>
      </c>
      <c r="BJ69" s="316" t="s">
        <v>1</v>
      </c>
      <c r="BK69" s="317"/>
      <c r="BL69" s="316" t="s">
        <v>2</v>
      </c>
      <c r="BM69" s="317"/>
      <c r="BN69" s="316" t="s">
        <v>3</v>
      </c>
      <c r="BO69" s="317"/>
      <c r="BP69" s="316" t="s">
        <v>4</v>
      </c>
      <c r="BQ69" s="317"/>
      <c r="BR69" s="316" t="s">
        <v>5</v>
      </c>
      <c r="BS69" s="317"/>
      <c r="BT69" s="316" t="s">
        <v>6</v>
      </c>
      <c r="BU69" s="317"/>
      <c r="BV69" s="316" t="s">
        <v>7</v>
      </c>
      <c r="BW69" s="317"/>
      <c r="BX69" s="316" t="s">
        <v>8</v>
      </c>
      <c r="BY69" s="317"/>
      <c r="BZ69" s="316" t="s">
        <v>9</v>
      </c>
      <c r="CA69" s="317"/>
      <c r="CB69" s="316" t="s">
        <v>10</v>
      </c>
      <c r="CC69" s="317"/>
      <c r="CD69" s="316" t="s">
        <v>11</v>
      </c>
      <c r="CE69" s="317"/>
      <c r="CF69" s="316" t="s">
        <v>12</v>
      </c>
      <c r="CG69" s="317"/>
      <c r="CH69" s="318" t="s">
        <v>40</v>
      </c>
      <c r="CI69" s="319"/>
      <c r="CJ69" s="316" t="s">
        <v>41</v>
      </c>
      <c r="CK69" s="317"/>
    </row>
    <row r="70" spans="1:89" ht="15" thickTop="1" thickBot="1">
      <c r="A70" s="322"/>
      <c r="B70" s="117" t="s">
        <v>14</v>
      </c>
      <c r="C70" s="118" t="s">
        <v>15</v>
      </c>
      <c r="D70" s="119" t="s">
        <v>14</v>
      </c>
      <c r="E70" s="120" t="s">
        <v>15</v>
      </c>
      <c r="F70" s="117" t="s">
        <v>14</v>
      </c>
      <c r="G70" s="118" t="s">
        <v>15</v>
      </c>
      <c r="H70" s="119" t="s">
        <v>14</v>
      </c>
      <c r="I70" s="120" t="s">
        <v>15</v>
      </c>
      <c r="J70" s="117" t="s">
        <v>14</v>
      </c>
      <c r="K70" s="118" t="s">
        <v>15</v>
      </c>
      <c r="L70" s="119" t="s">
        <v>14</v>
      </c>
      <c r="M70" s="117" t="s">
        <v>15</v>
      </c>
      <c r="N70" s="121" t="s">
        <v>14</v>
      </c>
      <c r="O70" s="122" t="s">
        <v>15</v>
      </c>
      <c r="P70" s="117" t="s">
        <v>14</v>
      </c>
      <c r="Q70" s="118" t="s">
        <v>15</v>
      </c>
      <c r="R70" s="119" t="s">
        <v>14</v>
      </c>
      <c r="S70" s="120" t="s">
        <v>15</v>
      </c>
      <c r="T70" s="117" t="s">
        <v>14</v>
      </c>
      <c r="U70" s="118" t="s">
        <v>15</v>
      </c>
      <c r="V70" s="119" t="s">
        <v>14</v>
      </c>
      <c r="W70" s="120" t="s">
        <v>15</v>
      </c>
      <c r="X70" s="117" t="s">
        <v>14</v>
      </c>
      <c r="Y70" s="118" t="s">
        <v>15</v>
      </c>
      <c r="Z70" s="28" t="s">
        <v>14</v>
      </c>
      <c r="AA70" s="123" t="s">
        <v>15</v>
      </c>
      <c r="AB70" s="169" t="s">
        <v>14</v>
      </c>
      <c r="AC70" s="170" t="s">
        <v>15</v>
      </c>
      <c r="AE70" s="315"/>
      <c r="AF70" s="230" t="s">
        <v>14</v>
      </c>
      <c r="AG70" s="231" t="s">
        <v>15</v>
      </c>
      <c r="AH70" s="232" t="s">
        <v>14</v>
      </c>
      <c r="AI70" s="233" t="s">
        <v>15</v>
      </c>
      <c r="AJ70" s="230" t="s">
        <v>14</v>
      </c>
      <c r="AK70" s="231" t="s">
        <v>15</v>
      </c>
      <c r="AL70" s="232" t="s">
        <v>14</v>
      </c>
      <c r="AM70" s="233" t="s">
        <v>15</v>
      </c>
      <c r="AN70" s="230" t="s">
        <v>14</v>
      </c>
      <c r="AO70" s="231" t="s">
        <v>15</v>
      </c>
      <c r="AP70" s="232" t="s">
        <v>14</v>
      </c>
      <c r="AQ70" s="230" t="s">
        <v>15</v>
      </c>
      <c r="AR70" s="234" t="s">
        <v>14</v>
      </c>
      <c r="AS70" s="235" t="s">
        <v>15</v>
      </c>
      <c r="AT70" s="230" t="s">
        <v>14</v>
      </c>
      <c r="AU70" s="231" t="s">
        <v>15</v>
      </c>
      <c r="AV70" s="232" t="s">
        <v>14</v>
      </c>
      <c r="AW70" s="233" t="s">
        <v>15</v>
      </c>
      <c r="AX70" s="230" t="s">
        <v>14</v>
      </c>
      <c r="AY70" s="231" t="s">
        <v>15</v>
      </c>
      <c r="AZ70" s="232" t="s">
        <v>14</v>
      </c>
      <c r="BA70" s="233" t="s">
        <v>15</v>
      </c>
      <c r="BB70" s="230" t="s">
        <v>14</v>
      </c>
      <c r="BC70" s="231" t="s">
        <v>15</v>
      </c>
      <c r="BD70" s="236" t="s">
        <v>14</v>
      </c>
      <c r="BE70" s="237" t="s">
        <v>15</v>
      </c>
      <c r="BF70" s="238" t="s">
        <v>14</v>
      </c>
      <c r="BG70" s="239" t="s">
        <v>15</v>
      </c>
      <c r="BI70" s="322"/>
      <c r="BJ70" s="117" t="s">
        <v>14</v>
      </c>
      <c r="BK70" s="118" t="s">
        <v>15</v>
      </c>
      <c r="BL70" s="119" t="s">
        <v>14</v>
      </c>
      <c r="BM70" s="120" t="s">
        <v>15</v>
      </c>
      <c r="BN70" s="117" t="s">
        <v>14</v>
      </c>
      <c r="BO70" s="118" t="s">
        <v>15</v>
      </c>
      <c r="BP70" s="119" t="s">
        <v>14</v>
      </c>
      <c r="BQ70" s="120" t="s">
        <v>15</v>
      </c>
      <c r="BR70" s="117" t="s">
        <v>14</v>
      </c>
      <c r="BS70" s="118" t="s">
        <v>15</v>
      </c>
      <c r="BT70" s="119" t="s">
        <v>14</v>
      </c>
      <c r="BU70" s="117" t="s">
        <v>15</v>
      </c>
      <c r="BV70" s="121" t="s">
        <v>14</v>
      </c>
      <c r="BW70" s="122" t="s">
        <v>15</v>
      </c>
      <c r="BX70" s="117" t="s">
        <v>14</v>
      </c>
      <c r="BY70" s="118" t="s">
        <v>15</v>
      </c>
      <c r="BZ70" s="119" t="s">
        <v>14</v>
      </c>
      <c r="CA70" s="120" t="s">
        <v>15</v>
      </c>
      <c r="CB70" s="117" t="s">
        <v>14</v>
      </c>
      <c r="CC70" s="118" t="s">
        <v>15</v>
      </c>
      <c r="CD70" s="119" t="s">
        <v>14</v>
      </c>
      <c r="CE70" s="120" t="s">
        <v>15</v>
      </c>
      <c r="CF70" s="117" t="s">
        <v>14</v>
      </c>
      <c r="CG70" s="118" t="s">
        <v>15</v>
      </c>
      <c r="CH70" s="28" t="s">
        <v>14</v>
      </c>
      <c r="CI70" s="123" t="s">
        <v>15</v>
      </c>
      <c r="CJ70" s="121" t="s">
        <v>14</v>
      </c>
      <c r="CK70" s="122" t="s">
        <v>15</v>
      </c>
    </row>
    <row r="71" spans="1:89" ht="14" thickTop="1">
      <c r="A71" s="126" t="s">
        <v>16</v>
      </c>
      <c r="B71" s="127"/>
      <c r="C71" s="179"/>
      <c r="D71" s="128"/>
      <c r="E71" s="173"/>
      <c r="F71" s="127"/>
      <c r="G71" s="129"/>
      <c r="H71" s="128"/>
      <c r="I71" s="173"/>
      <c r="J71" s="127"/>
      <c r="K71" s="129"/>
      <c r="L71" s="128"/>
      <c r="M71" s="127"/>
      <c r="N71" s="172"/>
      <c r="O71" s="174"/>
      <c r="P71" s="127"/>
      <c r="Q71" s="129"/>
      <c r="R71" s="128"/>
      <c r="S71" s="173"/>
      <c r="T71" s="127"/>
      <c r="U71" s="129"/>
      <c r="V71" s="128"/>
      <c r="W71" s="173"/>
      <c r="X71" s="127"/>
      <c r="Y71" s="129"/>
      <c r="Z71" s="177"/>
      <c r="AA71" s="178"/>
      <c r="AB71" s="163">
        <f>B71+D71+F71+H71+J71+L71+N71+P71+R71+T71+V71+X71+Z71</f>
        <v>0</v>
      </c>
      <c r="AC71" s="164">
        <f>C71+E71+G71+I71+K71+M71+O71+Q71+S71+U71+W71+Y71+AA71</f>
        <v>0</v>
      </c>
      <c r="AE71" s="241" t="str">
        <f>$AE$9</f>
        <v>07:00 - 07:59</v>
      </c>
      <c r="AF71" s="242">
        <f>SUMIF($A$9:$A$32,$AE71,B$71:B$94)</f>
        <v>5485</v>
      </c>
      <c r="AG71" s="243">
        <f t="shared" ref="AG71:AV73" si="190">SUMIF($A$9:$A$32,$AE71,C$71:C$94)</f>
        <v>968</v>
      </c>
      <c r="AH71" s="244">
        <f t="shared" si="190"/>
        <v>1075</v>
      </c>
      <c r="AI71" s="245">
        <f t="shared" si="190"/>
        <v>964</v>
      </c>
      <c r="AJ71" s="242">
        <f t="shared" si="190"/>
        <v>507</v>
      </c>
      <c r="AK71" s="246">
        <f t="shared" si="190"/>
        <v>476</v>
      </c>
      <c r="AL71" s="244">
        <f t="shared" si="190"/>
        <v>795</v>
      </c>
      <c r="AM71" s="245">
        <f t="shared" si="190"/>
        <v>1502</v>
      </c>
      <c r="AN71" s="242">
        <f t="shared" si="190"/>
        <v>301</v>
      </c>
      <c r="AO71" s="246">
        <f t="shared" si="190"/>
        <v>763</v>
      </c>
      <c r="AP71" s="244">
        <f t="shared" si="190"/>
        <v>361</v>
      </c>
      <c r="AQ71" s="242">
        <f t="shared" si="190"/>
        <v>1914</v>
      </c>
      <c r="AR71" s="247">
        <f t="shared" si="190"/>
        <v>1513</v>
      </c>
      <c r="AS71" s="248">
        <f t="shared" si="190"/>
        <v>2280</v>
      </c>
      <c r="AT71" s="242">
        <f t="shared" si="190"/>
        <v>1274</v>
      </c>
      <c r="AU71" s="246">
        <f t="shared" si="190"/>
        <v>1107</v>
      </c>
      <c r="AV71" s="244">
        <f t="shared" si="190"/>
        <v>1509</v>
      </c>
      <c r="AW71" s="245">
        <f t="shared" ref="AW71:BE73" si="191">SUMIF($A$9:$A$32,$AE71,S$71:S$94)</f>
        <v>1387</v>
      </c>
      <c r="AX71" s="242">
        <f t="shared" si="191"/>
        <v>295</v>
      </c>
      <c r="AY71" s="246">
        <f t="shared" si="191"/>
        <v>1363</v>
      </c>
      <c r="AZ71" s="244">
        <f t="shared" si="191"/>
        <v>940</v>
      </c>
      <c r="BA71" s="245">
        <f t="shared" si="191"/>
        <v>2186</v>
      </c>
      <c r="BB71" s="242">
        <f t="shared" si="191"/>
        <v>1088</v>
      </c>
      <c r="BC71" s="246">
        <f t="shared" si="191"/>
        <v>1527</v>
      </c>
      <c r="BD71" s="23">
        <f t="shared" si="191"/>
        <v>4083</v>
      </c>
      <c r="BE71" s="249">
        <f t="shared" si="191"/>
        <v>2118</v>
      </c>
      <c r="BF71" s="250">
        <f>AF71+AH71+AJ71+AL71+AN71+AP71+AR71+AT71+AV71+AX71+AZ71+BB71+BD71</f>
        <v>19226</v>
      </c>
      <c r="BG71" s="251">
        <f>AG71+AI71+AK71+AM71+AO71+AQ71+AS71+AU71+AW71+AY71+BA71+BC71+BE71</f>
        <v>18555</v>
      </c>
      <c r="BI71" s="126" t="s">
        <v>16</v>
      </c>
      <c r="BJ71" s="130">
        <f t="shared" ref="BJ71:CK71" si="192">B71/B95</f>
        <v>0</v>
      </c>
      <c r="BK71" s="131">
        <f t="shared" si="192"/>
        <v>0</v>
      </c>
      <c r="BL71" s="132">
        <f t="shared" si="192"/>
        <v>0</v>
      </c>
      <c r="BM71" s="133">
        <f t="shared" si="192"/>
        <v>0</v>
      </c>
      <c r="BN71" s="130">
        <f t="shared" si="192"/>
        <v>0</v>
      </c>
      <c r="BO71" s="131">
        <f t="shared" si="192"/>
        <v>0</v>
      </c>
      <c r="BP71" s="132">
        <f t="shared" si="192"/>
        <v>0</v>
      </c>
      <c r="BQ71" s="133">
        <f t="shared" si="192"/>
        <v>0</v>
      </c>
      <c r="BR71" s="130">
        <f t="shared" si="192"/>
        <v>0</v>
      </c>
      <c r="BS71" s="131">
        <f t="shared" si="192"/>
        <v>0</v>
      </c>
      <c r="BT71" s="132">
        <f t="shared" si="192"/>
        <v>0</v>
      </c>
      <c r="BU71" s="130">
        <f t="shared" si="192"/>
        <v>0</v>
      </c>
      <c r="BV71" s="134">
        <f t="shared" si="192"/>
        <v>0</v>
      </c>
      <c r="BW71" s="135">
        <f t="shared" si="192"/>
        <v>0</v>
      </c>
      <c r="BX71" s="130">
        <f t="shared" si="192"/>
        <v>0</v>
      </c>
      <c r="BY71" s="131">
        <f t="shared" si="192"/>
        <v>0</v>
      </c>
      <c r="BZ71" s="132">
        <f t="shared" si="192"/>
        <v>0</v>
      </c>
      <c r="CA71" s="133">
        <f t="shared" si="192"/>
        <v>0</v>
      </c>
      <c r="CB71" s="130">
        <f t="shared" si="192"/>
        <v>0</v>
      </c>
      <c r="CC71" s="131">
        <f t="shared" si="192"/>
        <v>0</v>
      </c>
      <c r="CD71" s="132">
        <f t="shared" si="192"/>
        <v>0</v>
      </c>
      <c r="CE71" s="133">
        <f t="shared" si="192"/>
        <v>0</v>
      </c>
      <c r="CF71" s="130">
        <f t="shared" si="192"/>
        <v>0</v>
      </c>
      <c r="CG71" s="131">
        <f t="shared" si="192"/>
        <v>0</v>
      </c>
      <c r="CH71" s="132">
        <f t="shared" si="192"/>
        <v>0</v>
      </c>
      <c r="CI71" s="130">
        <f t="shared" si="192"/>
        <v>0</v>
      </c>
      <c r="CJ71" s="136">
        <f t="shared" si="192"/>
        <v>0</v>
      </c>
      <c r="CK71" s="137">
        <f t="shared" si="192"/>
        <v>0</v>
      </c>
    </row>
    <row r="72" spans="1:89">
      <c r="A72" s="138" t="s">
        <v>17</v>
      </c>
      <c r="B72" s="182">
        <v>555</v>
      </c>
      <c r="C72" s="183">
        <v>1</v>
      </c>
      <c r="D72" s="184">
        <v>143</v>
      </c>
      <c r="E72" s="185">
        <v>1</v>
      </c>
      <c r="F72" s="182">
        <v>45</v>
      </c>
      <c r="G72" s="186">
        <v>1</v>
      </c>
      <c r="H72" s="184">
        <v>229</v>
      </c>
      <c r="I72" s="185">
        <v>4</v>
      </c>
      <c r="J72" s="182">
        <v>11</v>
      </c>
      <c r="K72" s="186">
        <v>2</v>
      </c>
      <c r="L72" s="184">
        <v>2</v>
      </c>
      <c r="M72" s="182">
        <v>0</v>
      </c>
      <c r="N72" s="187">
        <v>45</v>
      </c>
      <c r="O72" s="188">
        <v>0</v>
      </c>
      <c r="P72" s="182">
        <v>4</v>
      </c>
      <c r="Q72" s="186">
        <v>0</v>
      </c>
      <c r="R72" s="184">
        <v>0</v>
      </c>
      <c r="S72" s="185">
        <v>0</v>
      </c>
      <c r="T72" s="182">
        <v>0</v>
      </c>
      <c r="U72" s="186">
        <v>0</v>
      </c>
      <c r="V72" s="184">
        <v>0</v>
      </c>
      <c r="W72" s="185">
        <v>0</v>
      </c>
      <c r="X72" s="182">
        <v>0</v>
      </c>
      <c r="Y72" s="186">
        <v>0</v>
      </c>
      <c r="Z72" s="184">
        <v>0</v>
      </c>
      <c r="AA72" s="182">
        <v>0</v>
      </c>
      <c r="AB72" s="165">
        <f t="shared" ref="AB72:AB73" si="193">B72+D72+F72+H72+J72+L72+N72+P72+R72+T72+V72+X72+Z72</f>
        <v>1034</v>
      </c>
      <c r="AC72" s="166">
        <f t="shared" ref="AC72:AC91" si="194">C72+E72+G72+I72+K72+M72+O72+Q72+S72+U72+W72+Y72+AA72</f>
        <v>9</v>
      </c>
      <c r="AE72" s="253" t="str">
        <f>$AE$10</f>
        <v>08:00 - 08:59</v>
      </c>
      <c r="AF72" s="242">
        <f>SUMIF($A$9:$A$32,$AE72,B$71:B$94)</f>
        <v>4295</v>
      </c>
      <c r="AG72" s="254">
        <f t="shared" si="190"/>
        <v>823</v>
      </c>
      <c r="AH72" s="255">
        <f t="shared" si="190"/>
        <v>1272</v>
      </c>
      <c r="AI72" s="256">
        <f t="shared" si="190"/>
        <v>1062</v>
      </c>
      <c r="AJ72" s="257">
        <f t="shared" si="190"/>
        <v>405</v>
      </c>
      <c r="AK72" s="258">
        <f t="shared" si="190"/>
        <v>498</v>
      </c>
      <c r="AL72" s="255">
        <f t="shared" si="190"/>
        <v>831</v>
      </c>
      <c r="AM72" s="256">
        <f t="shared" si="190"/>
        <v>1607</v>
      </c>
      <c r="AN72" s="257">
        <f t="shared" si="190"/>
        <v>265</v>
      </c>
      <c r="AO72" s="258">
        <f t="shared" si="190"/>
        <v>819</v>
      </c>
      <c r="AP72" s="255">
        <f t="shared" si="190"/>
        <v>290</v>
      </c>
      <c r="AQ72" s="257">
        <f t="shared" si="190"/>
        <v>2349</v>
      </c>
      <c r="AR72" s="259">
        <f t="shared" si="190"/>
        <v>1201</v>
      </c>
      <c r="AS72" s="260">
        <f t="shared" si="190"/>
        <v>3089</v>
      </c>
      <c r="AT72" s="257">
        <f t="shared" si="190"/>
        <v>938</v>
      </c>
      <c r="AU72" s="258">
        <f t="shared" si="190"/>
        <v>1429</v>
      </c>
      <c r="AV72" s="255">
        <f t="shared" si="190"/>
        <v>1282</v>
      </c>
      <c r="AW72" s="256">
        <f t="shared" si="191"/>
        <v>1243</v>
      </c>
      <c r="AX72" s="257">
        <f t="shared" si="191"/>
        <v>230</v>
      </c>
      <c r="AY72" s="258">
        <f t="shared" si="191"/>
        <v>1382</v>
      </c>
      <c r="AZ72" s="255">
        <f t="shared" si="191"/>
        <v>715</v>
      </c>
      <c r="BA72" s="256">
        <f t="shared" si="191"/>
        <v>2197</v>
      </c>
      <c r="BB72" s="257">
        <f t="shared" si="191"/>
        <v>939</v>
      </c>
      <c r="BC72" s="258">
        <f t="shared" si="191"/>
        <v>1342</v>
      </c>
      <c r="BD72" s="255">
        <f t="shared" si="191"/>
        <v>3439</v>
      </c>
      <c r="BE72" s="257">
        <f t="shared" si="191"/>
        <v>1729</v>
      </c>
      <c r="BF72" s="261">
        <f>SUM(AF72,AH72,AJ72,AL72,AN72,AP72,AR72,AT72,AV72,AX72,AZ72,BB72,BD72)</f>
        <v>16102</v>
      </c>
      <c r="BG72" s="19">
        <f>SUM(AG72,AI72,AK72,AM72,AO72,AQ72,AS72,AU72,AW72,AY72,BA72,BC72,BE72)</f>
        <v>19569</v>
      </c>
      <c r="BI72" s="138" t="s">
        <v>17</v>
      </c>
      <c r="BJ72" s="130">
        <f t="shared" ref="BJ72:CK72" si="195">B72/B95</f>
        <v>1.3261965638366508E-2</v>
      </c>
      <c r="BK72" s="131">
        <f t="shared" si="195"/>
        <v>4.147140546593124E-5</v>
      </c>
      <c r="BL72" s="132">
        <f t="shared" si="195"/>
        <v>9.2658588738417681E-3</v>
      </c>
      <c r="BM72" s="133">
        <f t="shared" si="195"/>
        <v>8.2494637848539842E-5</v>
      </c>
      <c r="BN72" s="130">
        <f t="shared" si="195"/>
        <v>7.280375343795502E-3</v>
      </c>
      <c r="BO72" s="131">
        <f t="shared" si="195"/>
        <v>2.1349274124679761E-4</v>
      </c>
      <c r="BP72" s="132">
        <f t="shared" si="195"/>
        <v>1.352788279773157E-2</v>
      </c>
      <c r="BQ72" s="133">
        <f t="shared" si="195"/>
        <v>1.5179689575348185E-4</v>
      </c>
      <c r="BR72" s="130">
        <f t="shared" si="195"/>
        <v>2.732919254658385E-3</v>
      </c>
      <c r="BS72" s="131">
        <f t="shared" si="195"/>
        <v>3.9643211100099106E-4</v>
      </c>
      <c r="BT72" s="132">
        <f t="shared" si="195"/>
        <v>2.7170221437304711E-4</v>
      </c>
      <c r="BU72" s="130">
        <f t="shared" si="195"/>
        <v>0</v>
      </c>
      <c r="BV72" s="134">
        <f t="shared" si="195"/>
        <v>2.4035893601110992E-3</v>
      </c>
      <c r="BW72" s="135">
        <f t="shared" si="195"/>
        <v>0</v>
      </c>
      <c r="BX72" s="130">
        <f t="shared" si="195"/>
        <v>3.3464402242114951E-4</v>
      </c>
      <c r="BY72" s="131">
        <f t="shared" si="195"/>
        <v>0</v>
      </c>
      <c r="BZ72" s="132">
        <f t="shared" si="195"/>
        <v>0</v>
      </c>
      <c r="CA72" s="133">
        <f t="shared" si="195"/>
        <v>0</v>
      </c>
      <c r="CB72" s="130">
        <f t="shared" si="195"/>
        <v>0</v>
      </c>
      <c r="CC72" s="131">
        <f t="shared" si="195"/>
        <v>0</v>
      </c>
      <c r="CD72" s="132">
        <f t="shared" si="195"/>
        <v>0</v>
      </c>
      <c r="CE72" s="133">
        <f t="shared" si="195"/>
        <v>0</v>
      </c>
      <c r="CF72" s="130">
        <f t="shared" si="195"/>
        <v>0</v>
      </c>
      <c r="CG72" s="131">
        <f t="shared" si="195"/>
        <v>0</v>
      </c>
      <c r="CH72" s="132">
        <f t="shared" si="195"/>
        <v>0</v>
      </c>
      <c r="CI72" s="130">
        <f t="shared" si="195"/>
        <v>0</v>
      </c>
      <c r="CJ72" s="136">
        <f t="shared" si="195"/>
        <v>4.8201308054839475E-3</v>
      </c>
      <c r="CK72" s="137">
        <f t="shared" si="195"/>
        <v>4.201151115405621E-5</v>
      </c>
    </row>
    <row r="73" spans="1:89" ht="14" thickBot="1">
      <c r="A73" s="147" t="s">
        <v>18</v>
      </c>
      <c r="B73" s="189">
        <v>3262</v>
      </c>
      <c r="C73" s="190">
        <v>0</v>
      </c>
      <c r="D73" s="191">
        <v>1057</v>
      </c>
      <c r="E73" s="192">
        <v>6</v>
      </c>
      <c r="F73" s="189">
        <v>295</v>
      </c>
      <c r="G73" s="193">
        <v>1</v>
      </c>
      <c r="H73" s="191">
        <v>1072</v>
      </c>
      <c r="I73" s="192">
        <v>88</v>
      </c>
      <c r="J73" s="189">
        <v>54</v>
      </c>
      <c r="K73" s="193">
        <v>39</v>
      </c>
      <c r="L73" s="191">
        <v>72</v>
      </c>
      <c r="M73" s="189">
        <v>384</v>
      </c>
      <c r="N73" s="194">
        <v>417</v>
      </c>
      <c r="O73" s="195">
        <v>554</v>
      </c>
      <c r="P73" s="189">
        <v>202</v>
      </c>
      <c r="Q73" s="193">
        <v>301</v>
      </c>
      <c r="R73" s="191">
        <v>299</v>
      </c>
      <c r="S73" s="192">
        <v>326</v>
      </c>
      <c r="T73" s="189">
        <v>39</v>
      </c>
      <c r="U73" s="193">
        <v>275</v>
      </c>
      <c r="V73" s="191">
        <v>161</v>
      </c>
      <c r="W73" s="192">
        <v>527</v>
      </c>
      <c r="X73" s="189">
        <v>296</v>
      </c>
      <c r="Y73" s="193">
        <v>426</v>
      </c>
      <c r="Z73" s="191">
        <v>915</v>
      </c>
      <c r="AA73" s="189">
        <v>405</v>
      </c>
      <c r="AB73" s="165">
        <f t="shared" si="193"/>
        <v>8141</v>
      </c>
      <c r="AC73" s="166">
        <f t="shared" si="194"/>
        <v>3332</v>
      </c>
      <c r="AE73" s="241" t="str">
        <f>$AE$11</f>
        <v>09:00 - 09:59</v>
      </c>
      <c r="AF73" s="242">
        <f>SUMIF($A$9:$A$32,$AE73,B$71:B$94)</f>
        <v>3363</v>
      </c>
      <c r="AG73" s="262">
        <f t="shared" si="190"/>
        <v>926</v>
      </c>
      <c r="AH73" s="263">
        <f t="shared" si="190"/>
        <v>982</v>
      </c>
      <c r="AI73" s="264">
        <f t="shared" si="190"/>
        <v>744</v>
      </c>
      <c r="AJ73" s="265">
        <f t="shared" si="190"/>
        <v>338</v>
      </c>
      <c r="AK73" s="266">
        <f t="shared" si="190"/>
        <v>330</v>
      </c>
      <c r="AL73" s="263">
        <f t="shared" si="190"/>
        <v>903</v>
      </c>
      <c r="AM73" s="264">
        <f t="shared" si="190"/>
        <v>1333</v>
      </c>
      <c r="AN73" s="265">
        <f t="shared" si="190"/>
        <v>203</v>
      </c>
      <c r="AO73" s="266">
        <f t="shared" si="190"/>
        <v>605</v>
      </c>
      <c r="AP73" s="263">
        <f t="shared" si="190"/>
        <v>280</v>
      </c>
      <c r="AQ73" s="265">
        <f t="shared" si="190"/>
        <v>1480</v>
      </c>
      <c r="AR73" s="267">
        <f t="shared" si="190"/>
        <v>1018</v>
      </c>
      <c r="AS73" s="268">
        <f t="shared" si="190"/>
        <v>2181</v>
      </c>
      <c r="AT73" s="265">
        <f t="shared" si="190"/>
        <v>764</v>
      </c>
      <c r="AU73" s="266">
        <f t="shared" si="190"/>
        <v>1038</v>
      </c>
      <c r="AV73" s="263">
        <f t="shared" si="190"/>
        <v>1046</v>
      </c>
      <c r="AW73" s="264">
        <f t="shared" si="191"/>
        <v>1016</v>
      </c>
      <c r="AX73" s="265">
        <f t="shared" si="191"/>
        <v>247</v>
      </c>
      <c r="AY73" s="266">
        <f t="shared" si="191"/>
        <v>796</v>
      </c>
      <c r="AZ73" s="263">
        <f t="shared" si="191"/>
        <v>635</v>
      </c>
      <c r="BA73" s="264">
        <f t="shared" si="191"/>
        <v>1762</v>
      </c>
      <c r="BB73" s="265">
        <f t="shared" si="191"/>
        <v>682</v>
      </c>
      <c r="BC73" s="266">
        <f t="shared" si="191"/>
        <v>897</v>
      </c>
      <c r="BD73" s="263">
        <f t="shared" si="191"/>
        <v>2671</v>
      </c>
      <c r="BE73" s="265">
        <f t="shared" si="191"/>
        <v>1812</v>
      </c>
      <c r="BF73" s="261">
        <f>SUM(AF73,AH73,AJ73,AL73,AN73,AP73,AR73,AT73,AV73,AX73,AZ73,BB73,BD73)</f>
        <v>13132</v>
      </c>
      <c r="BG73" s="19">
        <f>SUM(AG73,AI73,AK73,AM73,AO73,AQ73,AS73,AU73,AW73,AY73,BA73,BC73,BE73)</f>
        <v>14920</v>
      </c>
      <c r="BI73" s="147" t="s">
        <v>18</v>
      </c>
      <c r="BJ73" s="130">
        <f t="shared" ref="BJ73:CK73" si="196">B73/B95</f>
        <v>7.7946904346579374E-2</v>
      </c>
      <c r="BK73" s="131">
        <f t="shared" si="196"/>
        <v>0</v>
      </c>
      <c r="BL73" s="132">
        <f t="shared" si="196"/>
        <v>6.8489600207347887E-2</v>
      </c>
      <c r="BM73" s="133">
        <f t="shared" si="196"/>
        <v>4.9496782709123905E-4</v>
      </c>
      <c r="BN73" s="130">
        <f t="shared" si="196"/>
        <v>4.7726905031548292E-2</v>
      </c>
      <c r="BO73" s="131">
        <f t="shared" si="196"/>
        <v>2.1349274124679761E-4</v>
      </c>
      <c r="BP73" s="132">
        <f t="shared" si="196"/>
        <v>6.3327032136105854E-2</v>
      </c>
      <c r="BQ73" s="133">
        <f t="shared" si="196"/>
        <v>3.3395317065766004E-3</v>
      </c>
      <c r="BR73" s="130">
        <f t="shared" si="196"/>
        <v>1.3416149068322981E-2</v>
      </c>
      <c r="BS73" s="131">
        <f t="shared" si="196"/>
        <v>7.7304261645193264E-3</v>
      </c>
      <c r="BT73" s="132">
        <f t="shared" si="196"/>
        <v>9.7812797174296976E-3</v>
      </c>
      <c r="BU73" s="130">
        <f t="shared" si="196"/>
        <v>2.4839899087909956E-2</v>
      </c>
      <c r="BV73" s="134">
        <f t="shared" si="196"/>
        <v>2.2273261403696187E-2</v>
      </c>
      <c r="BW73" s="135">
        <f t="shared" si="196"/>
        <v>2.1625419626824887E-2</v>
      </c>
      <c r="BX73" s="130">
        <f t="shared" si="196"/>
        <v>1.689952313226805E-2</v>
      </c>
      <c r="BY73" s="131">
        <f t="shared" si="196"/>
        <v>2.0030611565848139E-2</v>
      </c>
      <c r="BZ73" s="132">
        <f t="shared" si="196"/>
        <v>2.1484515340949917E-2</v>
      </c>
      <c r="CA73" s="133">
        <f t="shared" si="196"/>
        <v>2.0060303981293458E-2</v>
      </c>
      <c r="CB73" s="130">
        <f t="shared" si="196"/>
        <v>6.1728395061728392E-3</v>
      </c>
      <c r="CC73" s="131">
        <f t="shared" si="196"/>
        <v>3.6696023485455032E-2</v>
      </c>
      <c r="CD73" s="132">
        <f t="shared" si="196"/>
        <v>8.2374008697876696E-3</v>
      </c>
      <c r="CE73" s="133">
        <f t="shared" si="196"/>
        <v>2.5977226795484792E-2</v>
      </c>
      <c r="CF73" s="130">
        <f t="shared" si="196"/>
        <v>1.854404209998747E-2</v>
      </c>
      <c r="CG73" s="131">
        <f t="shared" si="196"/>
        <v>3.9947486871717931E-2</v>
      </c>
      <c r="CH73" s="132">
        <f t="shared" si="196"/>
        <v>2.519065055199185E-2</v>
      </c>
      <c r="CI73" s="130">
        <f t="shared" si="196"/>
        <v>1.3017485214708151E-2</v>
      </c>
      <c r="CJ73" s="136">
        <f t="shared" si="196"/>
        <v>3.795037223157139E-2</v>
      </c>
      <c r="CK73" s="137">
        <f t="shared" si="196"/>
        <v>1.5553595018368366E-2</v>
      </c>
    </row>
    <row r="74" spans="1:89" ht="15" thickTop="1" thickBot="1">
      <c r="A74" s="138" t="s">
        <v>19</v>
      </c>
      <c r="B74" s="182">
        <v>5214</v>
      </c>
      <c r="C74" s="183">
        <v>412</v>
      </c>
      <c r="D74" s="184">
        <v>1934</v>
      </c>
      <c r="E74" s="185">
        <v>562</v>
      </c>
      <c r="F74" s="182">
        <v>575</v>
      </c>
      <c r="G74" s="186">
        <v>305</v>
      </c>
      <c r="H74" s="184">
        <v>1013</v>
      </c>
      <c r="I74" s="185">
        <v>812</v>
      </c>
      <c r="J74" s="182">
        <v>182</v>
      </c>
      <c r="K74" s="186">
        <v>372</v>
      </c>
      <c r="L74" s="184">
        <v>281</v>
      </c>
      <c r="M74" s="182">
        <v>1126</v>
      </c>
      <c r="N74" s="187">
        <v>1117</v>
      </c>
      <c r="O74" s="188">
        <v>1657</v>
      </c>
      <c r="P74" s="182">
        <v>832</v>
      </c>
      <c r="Q74" s="186">
        <v>866</v>
      </c>
      <c r="R74" s="184">
        <v>1053</v>
      </c>
      <c r="S74" s="185">
        <v>873</v>
      </c>
      <c r="T74" s="182">
        <v>228</v>
      </c>
      <c r="U74" s="186">
        <v>849</v>
      </c>
      <c r="V74" s="184">
        <v>717</v>
      </c>
      <c r="W74" s="185">
        <v>1631</v>
      </c>
      <c r="X74" s="182">
        <v>1025</v>
      </c>
      <c r="Y74" s="186">
        <v>1009</v>
      </c>
      <c r="Z74" s="184">
        <v>2913</v>
      </c>
      <c r="AA74" s="182">
        <v>1415</v>
      </c>
      <c r="AB74" s="165">
        <f>B74+D74+F74+H74+J74+L74+N74+P74+R74+T74+V74+X74+Z74</f>
        <v>17084</v>
      </c>
      <c r="AC74" s="166">
        <f t="shared" si="194"/>
        <v>11889</v>
      </c>
      <c r="AE74" s="269" t="s">
        <v>13</v>
      </c>
      <c r="AF74" s="14">
        <f t="shared" ref="AF74:BG74" si="197">SUM(AF71:AF73)</f>
        <v>13143</v>
      </c>
      <c r="AG74" s="1">
        <f t="shared" si="197"/>
        <v>2717</v>
      </c>
      <c r="AH74" s="14">
        <f t="shared" si="197"/>
        <v>3329</v>
      </c>
      <c r="AI74" s="1">
        <f t="shared" si="197"/>
        <v>2770</v>
      </c>
      <c r="AJ74" s="14">
        <f t="shared" si="197"/>
        <v>1250</v>
      </c>
      <c r="AK74" s="1">
        <f t="shared" si="197"/>
        <v>1304</v>
      </c>
      <c r="AL74" s="14">
        <f t="shared" si="197"/>
        <v>2529</v>
      </c>
      <c r="AM74" s="1">
        <f t="shared" si="197"/>
        <v>4442</v>
      </c>
      <c r="AN74" s="14">
        <f t="shared" si="197"/>
        <v>769</v>
      </c>
      <c r="AO74" s="1">
        <f t="shared" si="197"/>
        <v>2187</v>
      </c>
      <c r="AP74" s="14">
        <f t="shared" si="197"/>
        <v>931</v>
      </c>
      <c r="AQ74" s="1">
        <f t="shared" si="197"/>
        <v>5743</v>
      </c>
      <c r="AR74" s="14">
        <f t="shared" si="197"/>
        <v>3732</v>
      </c>
      <c r="AS74" s="1">
        <f t="shared" si="197"/>
        <v>7550</v>
      </c>
      <c r="AT74" s="14">
        <f t="shared" si="197"/>
        <v>2976</v>
      </c>
      <c r="AU74" s="1">
        <f t="shared" si="197"/>
        <v>3574</v>
      </c>
      <c r="AV74" s="14">
        <f t="shared" si="197"/>
        <v>3837</v>
      </c>
      <c r="AW74" s="1">
        <f t="shared" si="197"/>
        <v>3646</v>
      </c>
      <c r="AX74" s="14">
        <f t="shared" si="197"/>
        <v>772</v>
      </c>
      <c r="AY74" s="1">
        <f t="shared" si="197"/>
        <v>3541</v>
      </c>
      <c r="AZ74" s="14">
        <f t="shared" si="197"/>
        <v>2290</v>
      </c>
      <c r="BA74" s="1">
        <f t="shared" si="197"/>
        <v>6145</v>
      </c>
      <c r="BB74" s="14">
        <f t="shared" si="197"/>
        <v>2709</v>
      </c>
      <c r="BC74" s="1">
        <f t="shared" si="197"/>
        <v>3766</v>
      </c>
      <c r="BD74" s="14">
        <f t="shared" si="197"/>
        <v>10193</v>
      </c>
      <c r="BE74" s="1">
        <f t="shared" si="197"/>
        <v>5659</v>
      </c>
      <c r="BF74" s="54">
        <f t="shared" si="197"/>
        <v>48460</v>
      </c>
      <c r="BG74" s="50">
        <f t="shared" si="197"/>
        <v>53044</v>
      </c>
      <c r="BI74" s="138" t="s">
        <v>19</v>
      </c>
      <c r="BJ74" s="130">
        <f t="shared" ref="BJ74:CK74" si="198">B74/B95</f>
        <v>0.12459079069989724</v>
      </c>
      <c r="BK74" s="131">
        <f t="shared" si="198"/>
        <v>1.7086219051963673E-2</v>
      </c>
      <c r="BL74" s="132">
        <f t="shared" si="198"/>
        <v>0.12531588155251733</v>
      </c>
      <c r="BM74" s="133">
        <f t="shared" si="198"/>
        <v>4.6361986470879392E-2</v>
      </c>
      <c r="BN74" s="130">
        <f t="shared" si="198"/>
        <v>9.3027018281831422E-2</v>
      </c>
      <c r="BO74" s="131">
        <f t="shared" si="198"/>
        <v>6.5115286080273269E-2</v>
      </c>
      <c r="BP74" s="132">
        <f t="shared" si="198"/>
        <v>5.9841682419659738E-2</v>
      </c>
      <c r="BQ74" s="133">
        <f t="shared" si="198"/>
        <v>3.0814769837956814E-2</v>
      </c>
      <c r="BR74" s="130">
        <f t="shared" si="198"/>
        <v>4.5217391304347827E-2</v>
      </c>
      <c r="BS74" s="131">
        <f t="shared" si="198"/>
        <v>7.3736372646184337E-2</v>
      </c>
      <c r="BT74" s="132">
        <f t="shared" si="198"/>
        <v>3.8174161119413123E-2</v>
      </c>
      <c r="BU74" s="130">
        <f t="shared" si="198"/>
        <v>7.2837829096319293E-2</v>
      </c>
      <c r="BV74" s="134">
        <f t="shared" si="198"/>
        <v>5.966242922764662E-2</v>
      </c>
      <c r="BW74" s="135">
        <f t="shared" si="198"/>
        <v>6.4681083613084556E-2</v>
      </c>
      <c r="BX74" s="130">
        <f t="shared" si="198"/>
        <v>6.9605956663599103E-2</v>
      </c>
      <c r="BY74" s="131">
        <f t="shared" si="198"/>
        <v>5.7629600053237508E-2</v>
      </c>
      <c r="BZ74" s="132">
        <f t="shared" si="198"/>
        <v>7.5662858374649714E-2</v>
      </c>
      <c r="CA74" s="133">
        <f t="shared" si="198"/>
        <v>5.3719771091009783E-2</v>
      </c>
      <c r="CB74" s="130">
        <f t="shared" si="198"/>
        <v>3.6087369420702751E-2</v>
      </c>
      <c r="CC74" s="131">
        <f t="shared" si="198"/>
        <v>0.11329063250600481</v>
      </c>
      <c r="CD74" s="132">
        <f t="shared" si="198"/>
        <v>3.6684574059861856E-2</v>
      </c>
      <c r="CE74" s="133">
        <f t="shared" si="198"/>
        <v>8.0396312909745152E-2</v>
      </c>
      <c r="CF74" s="130">
        <f t="shared" si="198"/>
        <v>6.4215010650294446E-2</v>
      </c>
      <c r="CG74" s="131">
        <f t="shared" si="198"/>
        <v>9.4617404351087772E-2</v>
      </c>
      <c r="CH74" s="132">
        <f t="shared" si="198"/>
        <v>8.0197120281915044E-2</v>
      </c>
      <c r="CI74" s="130">
        <f t="shared" si="198"/>
        <v>4.5480843404474156E-2</v>
      </c>
      <c r="CJ74" s="136">
        <f t="shared" si="198"/>
        <v>7.9639375900278295E-2</v>
      </c>
      <c r="CK74" s="137">
        <f t="shared" si="198"/>
        <v>5.5497206234508253E-2</v>
      </c>
    </row>
    <row r="75" spans="1:89" ht="14" thickTop="1">
      <c r="A75" s="147" t="s">
        <v>20</v>
      </c>
      <c r="B75" s="189">
        <v>5485</v>
      </c>
      <c r="C75" s="190">
        <v>968</v>
      </c>
      <c r="D75" s="191">
        <v>1075</v>
      </c>
      <c r="E75" s="192">
        <v>964</v>
      </c>
      <c r="F75" s="189">
        <v>507</v>
      </c>
      <c r="G75" s="193">
        <v>476</v>
      </c>
      <c r="H75" s="191">
        <v>795</v>
      </c>
      <c r="I75" s="192">
        <v>1502</v>
      </c>
      <c r="J75" s="189">
        <v>301</v>
      </c>
      <c r="K75" s="193">
        <v>763</v>
      </c>
      <c r="L75" s="191">
        <v>361</v>
      </c>
      <c r="M75" s="189">
        <v>1914</v>
      </c>
      <c r="N75" s="194">
        <v>1513</v>
      </c>
      <c r="O75" s="195">
        <v>2280</v>
      </c>
      <c r="P75" s="189">
        <v>1274</v>
      </c>
      <c r="Q75" s="193">
        <v>1107</v>
      </c>
      <c r="R75" s="191">
        <v>1509</v>
      </c>
      <c r="S75" s="192">
        <v>1387</v>
      </c>
      <c r="T75" s="189">
        <v>295</v>
      </c>
      <c r="U75" s="193">
        <v>1363</v>
      </c>
      <c r="V75" s="191">
        <v>940</v>
      </c>
      <c r="W75" s="192">
        <v>2186</v>
      </c>
      <c r="X75" s="189">
        <v>1088</v>
      </c>
      <c r="Y75" s="193">
        <v>1527</v>
      </c>
      <c r="Z75" s="191">
        <v>4083</v>
      </c>
      <c r="AA75" s="189">
        <v>2118</v>
      </c>
      <c r="AB75" s="165">
        <f t="shared" ref="AB75:AB91" si="199">B75+D75+F75+H75+J75+L75+N75+P75+R75+T75+V75+X75+Z75</f>
        <v>19226</v>
      </c>
      <c r="AC75" s="166">
        <f t="shared" si="194"/>
        <v>18555</v>
      </c>
      <c r="BI75" s="147" t="s">
        <v>20</v>
      </c>
      <c r="BJ75" s="130">
        <f t="shared" ref="BJ75:CK75" si="200">B75/B95</f>
        <v>0.13106645320079333</v>
      </c>
      <c r="BK75" s="131">
        <f t="shared" si="200"/>
        <v>4.0144320491021443E-2</v>
      </c>
      <c r="BL75" s="132">
        <f t="shared" si="200"/>
        <v>6.9655932093565742E-2</v>
      </c>
      <c r="BM75" s="133">
        <f t="shared" si="200"/>
        <v>7.9524830885992409E-2</v>
      </c>
      <c r="BN75" s="130">
        <f t="shared" si="200"/>
        <v>8.2025562206762659E-2</v>
      </c>
      <c r="BO75" s="131">
        <f t="shared" si="200"/>
        <v>0.10162254483347566</v>
      </c>
      <c r="BP75" s="132">
        <f t="shared" si="200"/>
        <v>4.696361058601134E-2</v>
      </c>
      <c r="BQ75" s="133">
        <f t="shared" si="200"/>
        <v>5.699973435543243E-2</v>
      </c>
      <c r="BR75" s="130">
        <f t="shared" si="200"/>
        <v>7.4782608695652175E-2</v>
      </c>
      <c r="BS75" s="131">
        <f t="shared" si="200"/>
        <v>0.15123885034687809</v>
      </c>
      <c r="BT75" s="132">
        <f t="shared" si="200"/>
        <v>4.9042249694335009E-2</v>
      </c>
      <c r="BU75" s="130">
        <f t="shared" si="200"/>
        <v>0.12381137201630119</v>
      </c>
      <c r="BV75" s="134">
        <f t="shared" si="200"/>
        <v>8.0814015596624295E-2</v>
      </c>
      <c r="BW75" s="135">
        <f t="shared" si="200"/>
        <v>8.8999921929893047E-2</v>
      </c>
      <c r="BX75" s="130">
        <f t="shared" si="200"/>
        <v>0.10658412114113612</v>
      </c>
      <c r="BY75" s="131">
        <f t="shared" si="200"/>
        <v>7.3667398682371737E-2</v>
      </c>
      <c r="BZ75" s="132">
        <f t="shared" si="200"/>
        <v>0.10842854063375727</v>
      </c>
      <c r="CA75" s="133">
        <f t="shared" si="200"/>
        <v>8.5348593932681072E-2</v>
      </c>
      <c r="CB75" s="130">
        <f t="shared" si="200"/>
        <v>4.669199113643558E-2</v>
      </c>
      <c r="CC75" s="131">
        <f t="shared" si="200"/>
        <v>0.18187883640245531</v>
      </c>
      <c r="CD75" s="132">
        <f t="shared" si="200"/>
        <v>4.8094141724226144E-2</v>
      </c>
      <c r="CE75" s="133">
        <f t="shared" si="200"/>
        <v>0.10775373391827278</v>
      </c>
      <c r="CF75" s="130">
        <f t="shared" si="200"/>
        <v>6.8161884475629625E-2</v>
      </c>
      <c r="CG75" s="131">
        <f t="shared" si="200"/>
        <v>0.143192048012003</v>
      </c>
      <c r="CH75" s="132">
        <f t="shared" si="200"/>
        <v>0.11240811606970789</v>
      </c>
      <c r="CI75" s="130">
        <f t="shared" si="200"/>
        <v>6.8076626382103364E-2</v>
      </c>
      <c r="CJ75" s="136">
        <f t="shared" si="200"/>
        <v>8.9624598516667681E-2</v>
      </c>
      <c r="CK75" s="137">
        <f t="shared" si="200"/>
        <v>8.6613732162612561E-2</v>
      </c>
    </row>
    <row r="76" spans="1:89" ht="14" thickBot="1">
      <c r="A76" s="138" t="s">
        <v>21</v>
      </c>
      <c r="B76" s="182">
        <v>4295</v>
      </c>
      <c r="C76" s="183">
        <v>823</v>
      </c>
      <c r="D76" s="184">
        <v>1272</v>
      </c>
      <c r="E76" s="185">
        <v>1062</v>
      </c>
      <c r="F76" s="182">
        <v>405</v>
      </c>
      <c r="G76" s="186">
        <v>498</v>
      </c>
      <c r="H76" s="184">
        <v>831</v>
      </c>
      <c r="I76" s="185">
        <v>1607</v>
      </c>
      <c r="J76" s="182">
        <v>265</v>
      </c>
      <c r="K76" s="186">
        <v>819</v>
      </c>
      <c r="L76" s="184">
        <v>290</v>
      </c>
      <c r="M76" s="182">
        <v>2349</v>
      </c>
      <c r="N76" s="187">
        <v>1201</v>
      </c>
      <c r="O76" s="188">
        <v>3089</v>
      </c>
      <c r="P76" s="182">
        <v>938</v>
      </c>
      <c r="Q76" s="186">
        <v>1429</v>
      </c>
      <c r="R76" s="184">
        <v>1282</v>
      </c>
      <c r="S76" s="185">
        <v>1243</v>
      </c>
      <c r="T76" s="182">
        <v>230</v>
      </c>
      <c r="U76" s="186">
        <v>1382</v>
      </c>
      <c r="V76" s="184">
        <v>715</v>
      </c>
      <c r="W76" s="185">
        <v>2197</v>
      </c>
      <c r="X76" s="182">
        <v>939</v>
      </c>
      <c r="Y76" s="186">
        <v>1342</v>
      </c>
      <c r="Z76" s="184">
        <v>3439</v>
      </c>
      <c r="AA76" s="182">
        <v>1729</v>
      </c>
      <c r="AB76" s="165">
        <f t="shared" si="199"/>
        <v>16102</v>
      </c>
      <c r="AC76" s="166">
        <f t="shared" si="194"/>
        <v>19569</v>
      </c>
      <c r="AE76" t="s">
        <v>88</v>
      </c>
      <c r="BI76" s="138" t="s">
        <v>21</v>
      </c>
      <c r="BJ76" s="130">
        <f t="shared" ref="BJ76:CK76" si="201">B76/B95</f>
        <v>0.10263088723744893</v>
      </c>
      <c r="BK76" s="131">
        <f t="shared" si="201"/>
        <v>3.4130966698461412E-2</v>
      </c>
      <c r="BL76" s="132">
        <f t="shared" si="201"/>
        <v>8.2420786626061032E-2</v>
      </c>
      <c r="BM76" s="133">
        <f t="shared" si="201"/>
        <v>8.7609305395149314E-2</v>
      </c>
      <c r="BN76" s="130">
        <f t="shared" si="201"/>
        <v>6.5523378094159521E-2</v>
      </c>
      <c r="BO76" s="131">
        <f t="shared" si="201"/>
        <v>0.10631938514090521</v>
      </c>
      <c r="BP76" s="132">
        <f t="shared" si="201"/>
        <v>4.9090264650283551E-2</v>
      </c>
      <c r="BQ76" s="133">
        <f t="shared" si="201"/>
        <v>6.0984402868961327E-2</v>
      </c>
      <c r="BR76" s="130">
        <f t="shared" si="201"/>
        <v>6.5838509316770183E-2</v>
      </c>
      <c r="BS76" s="131">
        <f t="shared" si="201"/>
        <v>0.16233894945490585</v>
      </c>
      <c r="BT76" s="132">
        <f t="shared" si="201"/>
        <v>3.9396821084091836E-2</v>
      </c>
      <c r="BU76" s="130">
        <f t="shared" si="201"/>
        <v>0.15195032020182417</v>
      </c>
      <c r="BV76" s="134">
        <f t="shared" si="201"/>
        <v>6.4149129366520674E-2</v>
      </c>
      <c r="BW76" s="135">
        <f t="shared" si="201"/>
        <v>0.12057928019361387</v>
      </c>
      <c r="BX76" s="130">
        <f t="shared" si="201"/>
        <v>7.8474023257759554E-2</v>
      </c>
      <c r="BY76" s="131">
        <f t="shared" si="201"/>
        <v>9.5095494776069739E-2</v>
      </c>
      <c r="BZ76" s="132">
        <f t="shared" si="201"/>
        <v>9.2117554070561186E-2</v>
      </c>
      <c r="CA76" s="133">
        <f t="shared" si="201"/>
        <v>7.6487600763029961E-2</v>
      </c>
      <c r="CB76" s="130">
        <f t="shared" si="201"/>
        <v>3.6403925292814179E-2</v>
      </c>
      <c r="CC76" s="131">
        <f t="shared" si="201"/>
        <v>0.18441419802508674</v>
      </c>
      <c r="CD76" s="132">
        <f t="shared" si="201"/>
        <v>3.6582246098746482E-2</v>
      </c>
      <c r="CE76" s="133">
        <f t="shared" si="201"/>
        <v>0.10829595307339676</v>
      </c>
      <c r="CF76" s="130">
        <f t="shared" si="201"/>
        <v>5.8827214634757548E-2</v>
      </c>
      <c r="CG76" s="131">
        <f t="shared" si="201"/>
        <v>0.12584396099024756</v>
      </c>
      <c r="CH76" s="132">
        <f t="shared" si="201"/>
        <v>9.4678303003606537E-2</v>
      </c>
      <c r="CI76" s="130">
        <f t="shared" si="201"/>
        <v>5.5573412188223197E-2</v>
      </c>
      <c r="CJ76" s="136">
        <f t="shared" si="201"/>
        <v>7.5061650125631069E-2</v>
      </c>
      <c r="CK76" s="137">
        <f t="shared" si="201"/>
        <v>9.1347029085969561E-2</v>
      </c>
    </row>
    <row r="77" spans="1:89" ht="15" thickTop="1" thickBot="1">
      <c r="A77" s="147" t="s">
        <v>22</v>
      </c>
      <c r="B77" s="189">
        <v>3363</v>
      </c>
      <c r="C77" s="190">
        <v>926</v>
      </c>
      <c r="D77" s="191">
        <v>982</v>
      </c>
      <c r="E77" s="192">
        <v>744</v>
      </c>
      <c r="F77" s="189">
        <v>338</v>
      </c>
      <c r="G77" s="193">
        <v>330</v>
      </c>
      <c r="H77" s="191">
        <v>903</v>
      </c>
      <c r="I77" s="192">
        <v>1333</v>
      </c>
      <c r="J77" s="189">
        <v>203</v>
      </c>
      <c r="K77" s="193">
        <v>605</v>
      </c>
      <c r="L77" s="191">
        <v>280</v>
      </c>
      <c r="M77" s="189">
        <v>1480</v>
      </c>
      <c r="N77" s="194">
        <v>1018</v>
      </c>
      <c r="O77" s="195">
        <v>2181</v>
      </c>
      <c r="P77" s="189">
        <v>764</v>
      </c>
      <c r="Q77" s="193">
        <v>1038</v>
      </c>
      <c r="R77" s="191">
        <v>1046</v>
      </c>
      <c r="S77" s="192">
        <v>1016</v>
      </c>
      <c r="T77" s="189">
        <v>247</v>
      </c>
      <c r="U77" s="193">
        <v>796</v>
      </c>
      <c r="V77" s="191">
        <v>635</v>
      </c>
      <c r="W77" s="192">
        <v>1762</v>
      </c>
      <c r="X77" s="189">
        <v>682</v>
      </c>
      <c r="Y77" s="193">
        <v>897</v>
      </c>
      <c r="Z77" s="191">
        <v>2671</v>
      </c>
      <c r="AA77" s="189">
        <v>1812</v>
      </c>
      <c r="AB77" s="165">
        <f t="shared" si="199"/>
        <v>13132</v>
      </c>
      <c r="AC77" s="166">
        <f t="shared" si="194"/>
        <v>14920</v>
      </c>
      <c r="AE77" s="314" t="s">
        <v>0</v>
      </c>
      <c r="AF77" s="308" t="s">
        <v>1</v>
      </c>
      <c r="AG77" s="309"/>
      <c r="AH77" s="308" t="s">
        <v>2</v>
      </c>
      <c r="AI77" s="309"/>
      <c r="AJ77" s="308" t="s">
        <v>3</v>
      </c>
      <c r="AK77" s="309"/>
      <c r="AL77" s="308" t="s">
        <v>4</v>
      </c>
      <c r="AM77" s="309"/>
      <c r="AN77" s="308" t="s">
        <v>5</v>
      </c>
      <c r="AO77" s="309"/>
      <c r="AP77" s="308" t="s">
        <v>6</v>
      </c>
      <c r="AQ77" s="309"/>
      <c r="AR77" s="308" t="s">
        <v>7</v>
      </c>
      <c r="AS77" s="309"/>
      <c r="AT77" s="308" t="s">
        <v>8</v>
      </c>
      <c r="AU77" s="309"/>
      <c r="AV77" s="308" t="s">
        <v>9</v>
      </c>
      <c r="AW77" s="309"/>
      <c r="AX77" s="308" t="s">
        <v>10</v>
      </c>
      <c r="AY77" s="309"/>
      <c r="AZ77" s="308" t="s">
        <v>11</v>
      </c>
      <c r="BA77" s="309"/>
      <c r="BB77" s="308" t="s">
        <v>12</v>
      </c>
      <c r="BC77" s="309"/>
      <c r="BD77" s="310" t="s">
        <v>40</v>
      </c>
      <c r="BE77" s="311"/>
      <c r="BF77" s="312" t="s">
        <v>41</v>
      </c>
      <c r="BG77" s="313"/>
      <c r="BI77" s="147" t="s">
        <v>22</v>
      </c>
      <c r="BJ77" s="130">
        <f t="shared" ref="BJ77:CK77" si="202">B77/B95</f>
        <v>8.0360343138426243E-2</v>
      </c>
      <c r="BK77" s="131">
        <f t="shared" si="202"/>
        <v>3.840252146145233E-2</v>
      </c>
      <c r="BL77" s="132">
        <f t="shared" si="202"/>
        <v>6.3629884014773541E-2</v>
      </c>
      <c r="BM77" s="133">
        <f t="shared" si="202"/>
        <v>6.1376010559313646E-2</v>
      </c>
      <c r="BN77" s="130">
        <f t="shared" si="202"/>
        <v>5.468370813784177E-2</v>
      </c>
      <c r="BO77" s="131">
        <f t="shared" si="202"/>
        <v>7.0452604611443218E-2</v>
      </c>
      <c r="BP77" s="132">
        <f t="shared" si="202"/>
        <v>5.334357277882798E-2</v>
      </c>
      <c r="BQ77" s="133">
        <f t="shared" si="202"/>
        <v>5.0586315509847823E-2</v>
      </c>
      <c r="BR77" s="130">
        <f t="shared" si="202"/>
        <v>5.0434782608695654E-2</v>
      </c>
      <c r="BS77" s="131">
        <f t="shared" si="202"/>
        <v>0.11992071357779981</v>
      </c>
      <c r="BT77" s="132">
        <f t="shared" si="202"/>
        <v>3.80383100122266E-2</v>
      </c>
      <c r="BU77" s="130">
        <f t="shared" si="202"/>
        <v>9.5737111067986283E-2</v>
      </c>
      <c r="BV77" s="134">
        <f t="shared" si="202"/>
        <v>5.4374532635402199E-2</v>
      </c>
      <c r="BW77" s="135">
        <f t="shared" si="202"/>
        <v>8.5135451635568737E-2</v>
      </c>
      <c r="BX77" s="130">
        <f t="shared" si="202"/>
        <v>6.3917008282439555E-2</v>
      </c>
      <c r="BY77" s="131">
        <f t="shared" si="202"/>
        <v>6.9075663805150733E-2</v>
      </c>
      <c r="BZ77" s="132">
        <f t="shared" si="202"/>
        <v>7.5159876410145862E-2</v>
      </c>
      <c r="CA77" s="133">
        <f t="shared" si="202"/>
        <v>6.2519229585871638E-2</v>
      </c>
      <c r="CB77" s="130">
        <f t="shared" si="202"/>
        <v>3.9094650205761319E-2</v>
      </c>
      <c r="CC77" s="131">
        <f t="shared" si="202"/>
        <v>0.10621830797971711</v>
      </c>
      <c r="CD77" s="132">
        <f t="shared" si="202"/>
        <v>3.2489127654131492E-2</v>
      </c>
      <c r="CE77" s="133">
        <f t="shared" si="202"/>
        <v>8.6853650120766998E-2</v>
      </c>
      <c r="CF77" s="130">
        <f t="shared" si="202"/>
        <v>4.2726475379025186E-2</v>
      </c>
      <c r="CG77" s="131">
        <f t="shared" si="202"/>
        <v>8.4114778694673667E-2</v>
      </c>
      <c r="CH77" s="132">
        <f t="shared" si="202"/>
        <v>7.3534674999311725E-2</v>
      </c>
      <c r="CI77" s="130">
        <f t="shared" si="202"/>
        <v>5.8241193108768324E-2</v>
      </c>
      <c r="CJ77" s="136">
        <f t="shared" si="202"/>
        <v>6.1216593556687814E-2</v>
      </c>
      <c r="CK77" s="137">
        <f t="shared" si="202"/>
        <v>6.9645749602057633E-2</v>
      </c>
    </row>
    <row r="78" spans="1:89" ht="15" thickTop="1" thickBot="1">
      <c r="A78" s="138" t="s">
        <v>23</v>
      </c>
      <c r="B78" s="182">
        <v>2717</v>
      </c>
      <c r="C78" s="183">
        <v>967</v>
      </c>
      <c r="D78" s="184">
        <v>916</v>
      </c>
      <c r="E78" s="185">
        <v>429</v>
      </c>
      <c r="F78" s="182">
        <v>412</v>
      </c>
      <c r="G78" s="186">
        <v>279</v>
      </c>
      <c r="H78" s="184">
        <v>925</v>
      </c>
      <c r="I78" s="185">
        <v>1212</v>
      </c>
      <c r="J78" s="182">
        <v>219</v>
      </c>
      <c r="K78" s="186">
        <v>457</v>
      </c>
      <c r="L78" s="184">
        <v>233</v>
      </c>
      <c r="M78" s="182">
        <v>1106</v>
      </c>
      <c r="N78" s="187">
        <v>923</v>
      </c>
      <c r="O78" s="188">
        <v>1552</v>
      </c>
      <c r="P78" s="182">
        <v>616</v>
      </c>
      <c r="Q78" s="186">
        <v>657</v>
      </c>
      <c r="R78" s="184">
        <v>902</v>
      </c>
      <c r="S78" s="185">
        <v>681</v>
      </c>
      <c r="T78" s="182">
        <v>283</v>
      </c>
      <c r="U78" s="186">
        <v>307</v>
      </c>
      <c r="V78" s="184">
        <v>628</v>
      </c>
      <c r="W78" s="185">
        <v>1167</v>
      </c>
      <c r="X78" s="182">
        <v>686</v>
      </c>
      <c r="Y78" s="186">
        <v>472</v>
      </c>
      <c r="Z78" s="184">
        <v>2077</v>
      </c>
      <c r="AA78" s="182">
        <v>1202</v>
      </c>
      <c r="AB78" s="165">
        <f t="shared" si="199"/>
        <v>11537</v>
      </c>
      <c r="AC78" s="166">
        <f t="shared" si="194"/>
        <v>10488</v>
      </c>
      <c r="AE78" s="315"/>
      <c r="AF78" s="230" t="s">
        <v>14</v>
      </c>
      <c r="AG78" s="231" t="s">
        <v>15</v>
      </c>
      <c r="AH78" s="232" t="s">
        <v>14</v>
      </c>
      <c r="AI78" s="233" t="s">
        <v>15</v>
      </c>
      <c r="AJ78" s="230" t="s">
        <v>14</v>
      </c>
      <c r="AK78" s="231" t="s">
        <v>15</v>
      </c>
      <c r="AL78" s="232" t="s">
        <v>14</v>
      </c>
      <c r="AM78" s="233" t="s">
        <v>15</v>
      </c>
      <c r="AN78" s="230" t="s">
        <v>14</v>
      </c>
      <c r="AO78" s="231" t="s">
        <v>15</v>
      </c>
      <c r="AP78" s="232" t="s">
        <v>14</v>
      </c>
      <c r="AQ78" s="230" t="s">
        <v>15</v>
      </c>
      <c r="AR78" s="234" t="s">
        <v>14</v>
      </c>
      <c r="AS78" s="235" t="s">
        <v>15</v>
      </c>
      <c r="AT78" s="230" t="s">
        <v>14</v>
      </c>
      <c r="AU78" s="231" t="s">
        <v>15</v>
      </c>
      <c r="AV78" s="232" t="s">
        <v>14</v>
      </c>
      <c r="AW78" s="233" t="s">
        <v>15</v>
      </c>
      <c r="AX78" s="230" t="s">
        <v>14</v>
      </c>
      <c r="AY78" s="231" t="s">
        <v>15</v>
      </c>
      <c r="AZ78" s="232" t="s">
        <v>14</v>
      </c>
      <c r="BA78" s="233" t="s">
        <v>15</v>
      </c>
      <c r="BB78" s="230" t="s">
        <v>14</v>
      </c>
      <c r="BC78" s="231" t="s">
        <v>15</v>
      </c>
      <c r="BD78" s="236" t="s">
        <v>14</v>
      </c>
      <c r="BE78" s="237" t="s">
        <v>15</v>
      </c>
      <c r="BF78" s="238" t="s">
        <v>14</v>
      </c>
      <c r="BG78" s="239" t="s">
        <v>15</v>
      </c>
      <c r="BI78" s="138" t="s">
        <v>23</v>
      </c>
      <c r="BJ78" s="130">
        <f t="shared" ref="BJ78:CK78" si="203">B78/B95</f>
        <v>6.4923893044039283E-2</v>
      </c>
      <c r="BK78" s="131">
        <f t="shared" si="203"/>
        <v>4.010284908555551E-2</v>
      </c>
      <c r="BL78" s="132">
        <f t="shared" si="203"/>
        <v>5.9353333765308103E-2</v>
      </c>
      <c r="BM78" s="133">
        <f t="shared" si="203"/>
        <v>3.5390199637023591E-2</v>
      </c>
      <c r="BN78" s="130">
        <f t="shared" si="203"/>
        <v>6.6655880925416605E-2</v>
      </c>
      <c r="BO78" s="131">
        <f t="shared" si="203"/>
        <v>5.9564474807856531E-2</v>
      </c>
      <c r="BP78" s="132">
        <f t="shared" si="203"/>
        <v>5.464319470699433E-2</v>
      </c>
      <c r="BQ78" s="133">
        <f t="shared" si="203"/>
        <v>4.5994459413304996E-2</v>
      </c>
      <c r="BR78" s="130">
        <f t="shared" si="203"/>
        <v>5.4409937888198756E-2</v>
      </c>
      <c r="BS78" s="131">
        <f t="shared" si="203"/>
        <v>9.0584737363726464E-2</v>
      </c>
      <c r="BT78" s="132">
        <f t="shared" si="203"/>
        <v>3.165330797445999E-2</v>
      </c>
      <c r="BU78" s="130">
        <f t="shared" si="203"/>
        <v>7.1544084352157325E-2</v>
      </c>
      <c r="BV78" s="134">
        <f t="shared" si="203"/>
        <v>4.9300288430723212E-2</v>
      </c>
      <c r="BW78" s="135">
        <f t="shared" si="203"/>
        <v>6.058240299789211E-2</v>
      </c>
      <c r="BX78" s="130">
        <f t="shared" si="203"/>
        <v>5.1535179452857023E-2</v>
      </c>
      <c r="BY78" s="131">
        <f t="shared" si="203"/>
        <v>4.3721301657017368E-2</v>
      </c>
      <c r="BZ78" s="132">
        <f t="shared" si="203"/>
        <v>6.4812818854638216E-2</v>
      </c>
      <c r="CA78" s="133">
        <f t="shared" si="203"/>
        <v>4.1905113531474983E-2</v>
      </c>
      <c r="CB78" s="130">
        <f t="shared" si="203"/>
        <v>4.4792655903767013E-2</v>
      </c>
      <c r="CC78" s="131">
        <f t="shared" si="203"/>
        <v>4.0966106218307978E-2</v>
      </c>
      <c r="CD78" s="132">
        <f t="shared" si="203"/>
        <v>3.2130979790227679E-2</v>
      </c>
      <c r="CE78" s="133">
        <f t="shared" si="203"/>
        <v>5.7524523093606741E-2</v>
      </c>
      <c r="CF78" s="130">
        <f t="shared" si="203"/>
        <v>4.2977070542538527E-2</v>
      </c>
      <c r="CG78" s="131">
        <f t="shared" si="203"/>
        <v>4.4261065266316582E-2</v>
      </c>
      <c r="CH78" s="132">
        <f t="shared" si="203"/>
        <v>5.7181400214739969E-2</v>
      </c>
      <c r="CI78" s="130">
        <f t="shared" si="203"/>
        <v>3.8634610439701726E-2</v>
      </c>
      <c r="CJ78" s="136">
        <f t="shared" si="203"/>
        <v>5.3781285399292361E-2</v>
      </c>
      <c r="CK78" s="137">
        <f t="shared" si="203"/>
        <v>4.8957414331526838E-2</v>
      </c>
    </row>
    <row r="79" spans="1:89" ht="14" thickTop="1">
      <c r="A79" s="147" t="s">
        <v>24</v>
      </c>
      <c r="B79" s="196">
        <v>2407</v>
      </c>
      <c r="C79" s="190">
        <v>942</v>
      </c>
      <c r="D79" s="191">
        <v>940</v>
      </c>
      <c r="E79" s="192">
        <v>457</v>
      </c>
      <c r="F79" s="189">
        <v>396</v>
      </c>
      <c r="G79" s="193">
        <v>240</v>
      </c>
      <c r="H79" s="191">
        <v>982</v>
      </c>
      <c r="I79" s="192">
        <v>1407</v>
      </c>
      <c r="J79" s="189">
        <v>170</v>
      </c>
      <c r="K79" s="193">
        <v>379</v>
      </c>
      <c r="L79" s="191">
        <v>262</v>
      </c>
      <c r="M79" s="189">
        <v>1100</v>
      </c>
      <c r="N79" s="194">
        <v>825</v>
      </c>
      <c r="O79" s="197">
        <v>1686</v>
      </c>
      <c r="P79" s="189">
        <v>568</v>
      </c>
      <c r="Q79" s="193">
        <v>704</v>
      </c>
      <c r="R79" s="191">
        <v>853</v>
      </c>
      <c r="S79" s="192">
        <v>950</v>
      </c>
      <c r="T79" s="189">
        <v>319</v>
      </c>
      <c r="U79" s="193">
        <v>431</v>
      </c>
      <c r="V79" s="191">
        <v>743</v>
      </c>
      <c r="W79" s="198">
        <v>1530</v>
      </c>
      <c r="X79" s="189">
        <v>614</v>
      </c>
      <c r="Y79" s="193">
        <v>568</v>
      </c>
      <c r="Z79" s="191">
        <v>1936</v>
      </c>
      <c r="AA79" s="189">
        <v>2011</v>
      </c>
      <c r="AB79" s="165">
        <f t="shared" si="199"/>
        <v>11015</v>
      </c>
      <c r="AC79" s="166">
        <f t="shared" si="194"/>
        <v>12405</v>
      </c>
      <c r="AE79" s="241" t="str">
        <f>$AE$17</f>
        <v>17:00 - 17:59</v>
      </c>
      <c r="AF79" s="242">
        <f t="shared" ref="AF79:AU81" si="204">SUMIF($A$9:$A$32,$AE79,B$71:B$94)</f>
        <v>1522</v>
      </c>
      <c r="AG79" s="243">
        <f t="shared" si="204"/>
        <v>2745</v>
      </c>
      <c r="AH79" s="244">
        <f t="shared" si="204"/>
        <v>673</v>
      </c>
      <c r="AI79" s="245">
        <f t="shared" si="204"/>
        <v>1179</v>
      </c>
      <c r="AJ79" s="242">
        <f t="shared" si="204"/>
        <v>355</v>
      </c>
      <c r="AK79" s="246">
        <f t="shared" si="204"/>
        <v>335</v>
      </c>
      <c r="AL79" s="244">
        <f t="shared" si="204"/>
        <v>1161</v>
      </c>
      <c r="AM79" s="245">
        <f t="shared" si="204"/>
        <v>2644</v>
      </c>
      <c r="AN79" s="242">
        <f t="shared" si="204"/>
        <v>215</v>
      </c>
      <c r="AO79" s="246">
        <f t="shared" si="204"/>
        <v>172</v>
      </c>
      <c r="AP79" s="244">
        <f t="shared" si="204"/>
        <v>831</v>
      </c>
      <c r="AQ79" s="242">
        <f t="shared" si="204"/>
        <v>640</v>
      </c>
      <c r="AR79" s="247">
        <f t="shared" si="204"/>
        <v>1424</v>
      </c>
      <c r="AS79" s="248">
        <f t="shared" si="204"/>
        <v>1214</v>
      </c>
      <c r="AT79" s="242">
        <f t="shared" si="204"/>
        <v>742</v>
      </c>
      <c r="AU79" s="246">
        <f t="shared" si="204"/>
        <v>1075</v>
      </c>
      <c r="AV79" s="244">
        <f t="shared" ref="AP79:BE81" si="205">SUMIF($A$9:$A$32,$AE79,R$71:R$94)</f>
        <v>865</v>
      </c>
      <c r="AW79" s="245">
        <f t="shared" si="205"/>
        <v>1235</v>
      </c>
      <c r="AX79" s="242">
        <f t="shared" si="205"/>
        <v>463</v>
      </c>
      <c r="AY79" s="246">
        <f t="shared" si="205"/>
        <v>195</v>
      </c>
      <c r="AZ79" s="244">
        <f t="shared" si="205"/>
        <v>1633</v>
      </c>
      <c r="BA79" s="245">
        <f t="shared" si="205"/>
        <v>838</v>
      </c>
      <c r="BB79" s="242">
        <f t="shared" si="205"/>
        <v>1264</v>
      </c>
      <c r="BC79" s="246">
        <f t="shared" si="205"/>
        <v>475</v>
      </c>
      <c r="BD79" s="23">
        <f t="shared" si="205"/>
        <v>1854</v>
      </c>
      <c r="BE79" s="249">
        <f t="shared" si="205"/>
        <v>3155</v>
      </c>
      <c r="BF79" s="250">
        <f>AF79+AH79+AJ79+AL79+AN79+AP79+AR79+AT79+AV79+AX79+AZ79+BB79+BD79</f>
        <v>13002</v>
      </c>
      <c r="BG79" s="251">
        <f>AG79+AI79+AK79+AM79+AO79+AQ79+AS79+AU79+AW79+AY79+BA79+BC79+BE79</f>
        <v>15902</v>
      </c>
      <c r="BI79" s="147" t="s">
        <v>24</v>
      </c>
      <c r="BJ79" s="130">
        <f t="shared" ref="BJ79:CK79" si="206">B79/B95</f>
        <v>5.7516308633420152E-2</v>
      </c>
      <c r="BK79" s="131">
        <f t="shared" si="206"/>
        <v>3.9066063948907229E-2</v>
      </c>
      <c r="BL79" s="132">
        <f t="shared" si="206"/>
        <v>6.0908442946931901E-2</v>
      </c>
      <c r="BM79" s="133">
        <f t="shared" si="206"/>
        <v>3.7700049496782712E-2</v>
      </c>
      <c r="BN79" s="130">
        <f t="shared" si="206"/>
        <v>6.4067303025400424E-2</v>
      </c>
      <c r="BO79" s="131">
        <f t="shared" si="206"/>
        <v>5.1238257899231428E-2</v>
      </c>
      <c r="BP79" s="132">
        <f t="shared" si="206"/>
        <v>5.801039697542533E-2</v>
      </c>
      <c r="BQ79" s="133">
        <f t="shared" si="206"/>
        <v>5.3394558081287236E-2</v>
      </c>
      <c r="BR79" s="130">
        <f t="shared" si="206"/>
        <v>4.2236024844720499E-2</v>
      </c>
      <c r="BS79" s="131">
        <f t="shared" si="206"/>
        <v>7.512388503468781E-2</v>
      </c>
      <c r="BT79" s="132">
        <f t="shared" si="206"/>
        <v>3.5592990082869175E-2</v>
      </c>
      <c r="BU79" s="130">
        <f t="shared" si="206"/>
        <v>7.1155960928908732E-2</v>
      </c>
      <c r="BV79" s="134">
        <f t="shared" si="206"/>
        <v>4.4065804935370149E-2</v>
      </c>
      <c r="BW79" s="135">
        <f t="shared" si="206"/>
        <v>6.581310016394723E-2</v>
      </c>
      <c r="BX79" s="130">
        <f t="shared" si="206"/>
        <v>4.7519451183803227E-2</v>
      </c>
      <c r="BY79" s="131">
        <f t="shared" si="206"/>
        <v>4.6849005124109937E-2</v>
      </c>
      <c r="BZ79" s="132">
        <f t="shared" si="206"/>
        <v>6.1291945103111305E-2</v>
      </c>
      <c r="CA79" s="133">
        <f t="shared" si="206"/>
        <v>5.8457941049781553E-2</v>
      </c>
      <c r="CB79" s="130">
        <f t="shared" si="206"/>
        <v>5.0490661601772714E-2</v>
      </c>
      <c r="CC79" s="131">
        <f t="shared" si="206"/>
        <v>5.7512676808113158E-2</v>
      </c>
      <c r="CD79" s="132">
        <f t="shared" si="206"/>
        <v>3.8014837554361726E-2</v>
      </c>
      <c r="CE79" s="133">
        <f t="shared" si="206"/>
        <v>7.5417755212697793E-2</v>
      </c>
      <c r="CF79" s="130">
        <f t="shared" si="206"/>
        <v>3.8466357599298333E-2</v>
      </c>
      <c r="CG79" s="131">
        <f t="shared" si="206"/>
        <v>5.3263315828957242E-2</v>
      </c>
      <c r="CH79" s="132">
        <f t="shared" si="206"/>
        <v>5.3299562260826473E-2</v>
      </c>
      <c r="CI79" s="130">
        <f t="shared" si="206"/>
        <v>6.4637438930316274E-2</v>
      </c>
      <c r="CJ79" s="136">
        <f t="shared" si="206"/>
        <v>5.13479118205084E-2</v>
      </c>
      <c r="CK79" s="137">
        <f t="shared" si="206"/>
        <v>5.7905866207340811E-2</v>
      </c>
    </row>
    <row r="80" spans="1:89">
      <c r="A80" s="138" t="s">
        <v>25</v>
      </c>
      <c r="B80" s="199">
        <v>2271</v>
      </c>
      <c r="C80" s="183">
        <v>1149</v>
      </c>
      <c r="D80" s="184">
        <v>1287</v>
      </c>
      <c r="E80" s="185">
        <v>365</v>
      </c>
      <c r="F80" s="182">
        <v>604</v>
      </c>
      <c r="G80" s="186">
        <v>164</v>
      </c>
      <c r="H80" s="184">
        <v>1144</v>
      </c>
      <c r="I80" s="185">
        <v>1131</v>
      </c>
      <c r="J80" s="182">
        <v>345</v>
      </c>
      <c r="K80" s="183">
        <v>266</v>
      </c>
      <c r="L80" s="184">
        <v>474</v>
      </c>
      <c r="M80" s="182">
        <v>805</v>
      </c>
      <c r="N80" s="187">
        <v>1184</v>
      </c>
      <c r="O80" s="200">
        <v>1338</v>
      </c>
      <c r="P80" s="182">
        <v>731</v>
      </c>
      <c r="Q80" s="183">
        <v>615</v>
      </c>
      <c r="R80" s="184">
        <v>915</v>
      </c>
      <c r="S80" s="185">
        <v>719</v>
      </c>
      <c r="T80" s="191">
        <v>565</v>
      </c>
      <c r="U80" s="182">
        <v>229</v>
      </c>
      <c r="V80" s="184">
        <v>1074</v>
      </c>
      <c r="W80" s="201">
        <v>1160</v>
      </c>
      <c r="X80" s="182">
        <v>955</v>
      </c>
      <c r="Y80" s="186">
        <v>422</v>
      </c>
      <c r="Z80" s="184">
        <v>2167</v>
      </c>
      <c r="AA80" s="182">
        <v>776</v>
      </c>
      <c r="AB80" s="165">
        <f t="shared" si="199"/>
        <v>13716</v>
      </c>
      <c r="AC80" s="166">
        <f t="shared" si="194"/>
        <v>9139</v>
      </c>
      <c r="AE80" s="253" t="str">
        <f>$AE$18</f>
        <v>18:00 - 18:59</v>
      </c>
      <c r="AF80" s="242">
        <f t="shared" si="204"/>
        <v>1491</v>
      </c>
      <c r="AG80" s="254">
        <f t="shared" si="204"/>
        <v>2554</v>
      </c>
      <c r="AH80" s="255">
        <f t="shared" si="204"/>
        <v>547</v>
      </c>
      <c r="AI80" s="256">
        <f t="shared" si="204"/>
        <v>899</v>
      </c>
      <c r="AJ80" s="257">
        <f t="shared" si="204"/>
        <v>275</v>
      </c>
      <c r="AK80" s="258">
        <f t="shared" si="204"/>
        <v>297</v>
      </c>
      <c r="AL80" s="255">
        <f t="shared" si="204"/>
        <v>1006</v>
      </c>
      <c r="AM80" s="256">
        <f t="shared" si="204"/>
        <v>1855</v>
      </c>
      <c r="AN80" s="257">
        <f t="shared" si="204"/>
        <v>211</v>
      </c>
      <c r="AO80" s="258">
        <f t="shared" si="204"/>
        <v>131</v>
      </c>
      <c r="AP80" s="255">
        <f t="shared" si="205"/>
        <v>557</v>
      </c>
      <c r="AQ80" s="257">
        <f t="shared" si="205"/>
        <v>449</v>
      </c>
      <c r="AR80" s="259">
        <f t="shared" si="205"/>
        <v>1050</v>
      </c>
      <c r="AS80" s="260">
        <f t="shared" si="205"/>
        <v>1130</v>
      </c>
      <c r="AT80" s="257">
        <f t="shared" si="205"/>
        <v>656</v>
      </c>
      <c r="AU80" s="258">
        <f t="shared" si="205"/>
        <v>1025</v>
      </c>
      <c r="AV80" s="255">
        <f t="shared" si="205"/>
        <v>557</v>
      </c>
      <c r="AW80" s="256">
        <f t="shared" si="205"/>
        <v>1034</v>
      </c>
      <c r="AX80" s="257">
        <f t="shared" si="205"/>
        <v>321</v>
      </c>
      <c r="AY80" s="258">
        <f t="shared" si="205"/>
        <v>184</v>
      </c>
      <c r="AZ80" s="255">
        <f t="shared" si="205"/>
        <v>1320</v>
      </c>
      <c r="BA80" s="256">
        <f t="shared" si="205"/>
        <v>750</v>
      </c>
      <c r="BB80" s="257">
        <f t="shared" si="205"/>
        <v>956</v>
      </c>
      <c r="BC80" s="258">
        <f t="shared" si="205"/>
        <v>436</v>
      </c>
      <c r="BD80" s="255">
        <f t="shared" si="205"/>
        <v>1686</v>
      </c>
      <c r="BE80" s="257">
        <f t="shared" si="205"/>
        <v>2051</v>
      </c>
      <c r="BF80" s="261">
        <f>SUM(AF80,AH80,AJ80,AL80,AN80,AP80,AR80,AT80,AV80,AX80,AZ80,BB80,BD80)</f>
        <v>10633</v>
      </c>
      <c r="BG80" s="19">
        <f>SUM(AG80,AI80,AK80,AM80,AO80,AQ80,AS80,AU80,AW80,AY80,BA80,BC80,BE80)</f>
        <v>12795</v>
      </c>
      <c r="BI80" s="138" t="s">
        <v>25</v>
      </c>
      <c r="BJ80" s="130">
        <f t="shared" ref="BJ80:CK80" si="207">B80/B95</f>
        <v>5.4266529666180792E-2</v>
      </c>
      <c r="BK80" s="131">
        <f t="shared" si="207"/>
        <v>4.7650644880354996E-2</v>
      </c>
      <c r="BL80" s="132">
        <f t="shared" si="207"/>
        <v>8.339272986457591E-2</v>
      </c>
      <c r="BM80" s="133">
        <f t="shared" si="207"/>
        <v>3.0110542814717044E-2</v>
      </c>
      <c r="BN80" s="130">
        <f t="shared" si="207"/>
        <v>9.7718815725610739E-2</v>
      </c>
      <c r="BO80" s="131">
        <f t="shared" si="207"/>
        <v>3.5012809564474806E-2</v>
      </c>
      <c r="BP80" s="132">
        <f t="shared" si="207"/>
        <v>6.758034026465029E-2</v>
      </c>
      <c r="BQ80" s="133">
        <f t="shared" si="207"/>
        <v>4.2920572274296992E-2</v>
      </c>
      <c r="BR80" s="130">
        <f t="shared" si="207"/>
        <v>8.5714285714285715E-2</v>
      </c>
      <c r="BS80" s="131">
        <f t="shared" si="207"/>
        <v>5.2725470763131811E-2</v>
      </c>
      <c r="BT80" s="132">
        <f t="shared" si="207"/>
        <v>6.4393424806412178E-2</v>
      </c>
      <c r="BU80" s="130">
        <f t="shared" si="207"/>
        <v>5.2073225952519571E-2</v>
      </c>
      <c r="BV80" s="134">
        <f t="shared" si="207"/>
        <v>6.3241106719367585E-2</v>
      </c>
      <c r="BW80" s="135">
        <f t="shared" si="207"/>
        <v>5.2228901553595129E-2</v>
      </c>
      <c r="BX80" s="130">
        <f t="shared" si="207"/>
        <v>6.1156195097465074E-2</v>
      </c>
      <c r="BY80" s="131">
        <f t="shared" si="207"/>
        <v>4.092633260131763E-2</v>
      </c>
      <c r="BZ80" s="132">
        <f t="shared" si="207"/>
        <v>6.5746928217288211E-2</v>
      </c>
      <c r="CA80" s="133">
        <f t="shared" si="207"/>
        <v>4.4243431173466248E-2</v>
      </c>
      <c r="CB80" s="130">
        <f t="shared" si="207"/>
        <v>8.9427033871478309E-2</v>
      </c>
      <c r="CC80" s="131">
        <f t="shared" si="207"/>
        <v>3.0557779556978918E-2</v>
      </c>
      <c r="CD80" s="132">
        <f t="shared" si="207"/>
        <v>5.4950115118956255E-2</v>
      </c>
      <c r="CE80" s="133">
        <f t="shared" si="207"/>
        <v>5.7179474540346033E-2</v>
      </c>
      <c r="CF80" s="130">
        <f t="shared" si="207"/>
        <v>5.9829595288810926E-2</v>
      </c>
      <c r="CG80" s="131">
        <f t="shared" si="207"/>
        <v>3.9572393098274566E-2</v>
      </c>
      <c r="CH80" s="132">
        <f t="shared" si="207"/>
        <v>5.9659169121493272E-2</v>
      </c>
      <c r="CI80" s="130">
        <f t="shared" si="207"/>
        <v>2.4942144510156854E-2</v>
      </c>
      <c r="CJ80" s="136">
        <f t="shared" si="207"/>
        <v>6.3938988518392484E-2</v>
      </c>
      <c r="CK80" s="137">
        <f t="shared" si="207"/>
        <v>4.2660355604102189E-2</v>
      </c>
    </row>
    <row r="81" spans="1:89" ht="14" thickBot="1">
      <c r="A81" s="147" t="s">
        <v>26</v>
      </c>
      <c r="B81" s="196">
        <v>1939</v>
      </c>
      <c r="C81" s="190">
        <v>1566</v>
      </c>
      <c r="D81" s="191">
        <v>978</v>
      </c>
      <c r="E81" s="192">
        <v>551</v>
      </c>
      <c r="F81" s="189">
        <v>403</v>
      </c>
      <c r="G81" s="193">
        <v>200</v>
      </c>
      <c r="H81" s="191">
        <v>1120</v>
      </c>
      <c r="I81" s="192">
        <v>1470</v>
      </c>
      <c r="J81" s="189">
        <v>414</v>
      </c>
      <c r="K81" s="190">
        <v>195</v>
      </c>
      <c r="L81" s="191">
        <v>465</v>
      </c>
      <c r="M81" s="189">
        <v>736</v>
      </c>
      <c r="N81" s="194">
        <v>1269</v>
      </c>
      <c r="O81" s="197">
        <v>1365</v>
      </c>
      <c r="P81" s="189">
        <v>666</v>
      </c>
      <c r="Q81" s="190">
        <v>775</v>
      </c>
      <c r="R81" s="191">
        <v>780</v>
      </c>
      <c r="S81" s="192">
        <v>1016</v>
      </c>
      <c r="T81" s="189">
        <v>530</v>
      </c>
      <c r="U81" s="193">
        <v>279</v>
      </c>
      <c r="V81" s="191">
        <v>1112</v>
      </c>
      <c r="W81" s="198">
        <v>1517</v>
      </c>
      <c r="X81" s="189">
        <v>990</v>
      </c>
      <c r="Y81" s="193">
        <v>460</v>
      </c>
      <c r="Z81" s="191">
        <v>2194</v>
      </c>
      <c r="AA81" s="189">
        <v>2563</v>
      </c>
      <c r="AB81" s="165">
        <f t="shared" si="199"/>
        <v>12860</v>
      </c>
      <c r="AC81" s="166">
        <f t="shared" si="194"/>
        <v>12693</v>
      </c>
      <c r="AE81" s="241" t="str">
        <f>$AE$19</f>
        <v>19:00 - 19:59</v>
      </c>
      <c r="AF81" s="242">
        <f t="shared" si="204"/>
        <v>1429</v>
      </c>
      <c r="AG81" s="262">
        <f t="shared" si="204"/>
        <v>1267</v>
      </c>
      <c r="AH81" s="263">
        <f t="shared" si="204"/>
        <v>520</v>
      </c>
      <c r="AI81" s="264">
        <f t="shared" si="204"/>
        <v>690</v>
      </c>
      <c r="AJ81" s="265">
        <f t="shared" si="204"/>
        <v>193</v>
      </c>
      <c r="AK81" s="266">
        <f t="shared" si="204"/>
        <v>230</v>
      </c>
      <c r="AL81" s="263">
        <f t="shared" si="204"/>
        <v>908</v>
      </c>
      <c r="AM81" s="264">
        <f t="shared" si="204"/>
        <v>1358</v>
      </c>
      <c r="AN81" s="265">
        <f t="shared" si="204"/>
        <v>154</v>
      </c>
      <c r="AO81" s="266">
        <f t="shared" si="204"/>
        <v>132</v>
      </c>
      <c r="AP81" s="263">
        <f t="shared" si="205"/>
        <v>354</v>
      </c>
      <c r="AQ81" s="265">
        <f t="shared" si="205"/>
        <v>389</v>
      </c>
      <c r="AR81" s="267">
        <f t="shared" si="205"/>
        <v>798</v>
      </c>
      <c r="AS81" s="268">
        <f t="shared" si="205"/>
        <v>1031</v>
      </c>
      <c r="AT81" s="265">
        <f t="shared" si="205"/>
        <v>546</v>
      </c>
      <c r="AU81" s="266">
        <f t="shared" si="205"/>
        <v>813</v>
      </c>
      <c r="AV81" s="263">
        <f t="shared" si="205"/>
        <v>443</v>
      </c>
      <c r="AW81" s="264">
        <f t="shared" si="205"/>
        <v>826</v>
      </c>
      <c r="AX81" s="265">
        <f t="shared" si="205"/>
        <v>226</v>
      </c>
      <c r="AY81" s="266">
        <f t="shared" si="205"/>
        <v>169</v>
      </c>
      <c r="AZ81" s="263">
        <f t="shared" si="205"/>
        <v>1137</v>
      </c>
      <c r="BA81" s="264">
        <f t="shared" si="205"/>
        <v>648</v>
      </c>
      <c r="BB81" s="265">
        <f t="shared" si="205"/>
        <v>739</v>
      </c>
      <c r="BC81" s="266">
        <f t="shared" si="205"/>
        <v>405</v>
      </c>
      <c r="BD81" s="263">
        <f t="shared" si="205"/>
        <v>1578</v>
      </c>
      <c r="BE81" s="265">
        <f t="shared" si="205"/>
        <v>1639</v>
      </c>
      <c r="BF81" s="261">
        <f>SUM(AF81,AH81,AJ81,AL81,AN81,AP81,AR81,AT81,AV81,AX81,AZ81,BB81,BD81)</f>
        <v>9025</v>
      </c>
      <c r="BG81" s="19">
        <f>SUM(AG81,AI81,AK81,AM81,AO81,AQ81,AS81,AU81,AW81,AY81,BA81,BC81,BE81)</f>
        <v>9597</v>
      </c>
      <c r="BI81" s="147" t="s">
        <v>26</v>
      </c>
      <c r="BJ81" s="130">
        <f t="shared" ref="BJ81:CK81" si="208">B81/B95</f>
        <v>4.6333245716743528E-2</v>
      </c>
      <c r="BK81" s="131">
        <f t="shared" si="208"/>
        <v>6.4944220959648316E-2</v>
      </c>
      <c r="BL81" s="132">
        <f t="shared" si="208"/>
        <v>6.3370699151169566E-2</v>
      </c>
      <c r="BM81" s="133">
        <f t="shared" si="208"/>
        <v>4.5454545454545456E-2</v>
      </c>
      <c r="BN81" s="130">
        <f t="shared" si="208"/>
        <v>6.5199805856657495E-2</v>
      </c>
      <c r="BO81" s="131">
        <f t="shared" si="208"/>
        <v>4.2698548249359522E-2</v>
      </c>
      <c r="BP81" s="132">
        <f t="shared" si="208"/>
        <v>6.6162570888468802E-2</v>
      </c>
      <c r="BQ81" s="133">
        <f t="shared" si="208"/>
        <v>5.5785359189404575E-2</v>
      </c>
      <c r="BR81" s="130">
        <f t="shared" si="208"/>
        <v>0.10285714285714286</v>
      </c>
      <c r="BS81" s="131">
        <f t="shared" si="208"/>
        <v>3.865213082259663E-2</v>
      </c>
      <c r="BT81" s="132">
        <f t="shared" si="208"/>
        <v>6.3170764841733465E-2</v>
      </c>
      <c r="BU81" s="130">
        <f t="shared" si="208"/>
        <v>4.7609806585160751E-2</v>
      </c>
      <c r="BV81" s="134">
        <f t="shared" si="208"/>
        <v>6.7781219955133004E-2</v>
      </c>
      <c r="BW81" s="135">
        <f t="shared" si="208"/>
        <v>5.3282847997501756E-2</v>
      </c>
      <c r="BX81" s="130">
        <f t="shared" si="208"/>
        <v>5.5718229733121391E-2</v>
      </c>
      <c r="BY81" s="131">
        <f t="shared" si="208"/>
        <v>5.1573833765888068E-2</v>
      </c>
      <c r="BZ81" s="132">
        <f t="shared" si="208"/>
        <v>5.6046561758999781E-2</v>
      </c>
      <c r="CA81" s="133">
        <f t="shared" si="208"/>
        <v>6.2519229585871638E-2</v>
      </c>
      <c r="CB81" s="130">
        <f t="shared" si="208"/>
        <v>8.3887306109528326E-2</v>
      </c>
      <c r="CC81" s="131">
        <f t="shared" si="208"/>
        <v>3.7229783827061651E-2</v>
      </c>
      <c r="CD81" s="132">
        <f t="shared" si="208"/>
        <v>5.6894346380148376E-2</v>
      </c>
      <c r="CE81" s="133">
        <f t="shared" si="208"/>
        <v>7.4776950756642188E-2</v>
      </c>
      <c r="CF81" s="130">
        <f t="shared" si="208"/>
        <v>6.202230296955269E-2</v>
      </c>
      <c r="CG81" s="131">
        <f t="shared" si="208"/>
        <v>4.3135783945986494E-2</v>
      </c>
      <c r="CH81" s="132">
        <f t="shared" si="208"/>
        <v>6.0402499793519256E-2</v>
      </c>
      <c r="CI81" s="130">
        <f t="shared" si="208"/>
        <v>8.2379789148881458E-2</v>
      </c>
      <c r="CJ81" s="136">
        <f t="shared" si="208"/>
        <v>5.9948628780003448E-2</v>
      </c>
      <c r="CK81" s="137">
        <f t="shared" si="208"/>
        <v>5.9250234564270608E-2</v>
      </c>
    </row>
    <row r="82" spans="1:89" ht="15" thickTop="1" thickBot="1">
      <c r="A82" s="138" t="s">
        <v>27</v>
      </c>
      <c r="B82" s="199">
        <v>1478</v>
      </c>
      <c r="C82" s="183">
        <v>2326</v>
      </c>
      <c r="D82" s="184">
        <v>879</v>
      </c>
      <c r="E82" s="185">
        <v>1022</v>
      </c>
      <c r="F82" s="182">
        <v>411</v>
      </c>
      <c r="G82" s="186">
        <v>371</v>
      </c>
      <c r="H82" s="184">
        <v>1234</v>
      </c>
      <c r="I82" s="185">
        <v>2622</v>
      </c>
      <c r="J82" s="182">
        <v>350</v>
      </c>
      <c r="K82" s="183">
        <v>220</v>
      </c>
      <c r="L82" s="184">
        <v>579</v>
      </c>
      <c r="M82" s="182">
        <v>1089</v>
      </c>
      <c r="N82" s="187">
        <v>1325</v>
      </c>
      <c r="O82" s="200">
        <v>1759</v>
      </c>
      <c r="P82" s="182">
        <v>796</v>
      </c>
      <c r="Q82" s="183">
        <v>1069</v>
      </c>
      <c r="R82" s="184">
        <v>769</v>
      </c>
      <c r="S82" s="185">
        <v>1276</v>
      </c>
      <c r="T82" s="182">
        <v>661</v>
      </c>
      <c r="U82" s="186">
        <v>262</v>
      </c>
      <c r="V82" s="184">
        <v>2106</v>
      </c>
      <c r="W82" s="201">
        <v>1322</v>
      </c>
      <c r="X82" s="182">
        <v>1455</v>
      </c>
      <c r="Y82" s="186">
        <v>492</v>
      </c>
      <c r="Z82" s="184">
        <v>1932</v>
      </c>
      <c r="AA82" s="182">
        <v>2621</v>
      </c>
      <c r="AB82" s="165">
        <f t="shared" si="199"/>
        <v>13975</v>
      </c>
      <c r="AC82" s="166">
        <f t="shared" si="194"/>
        <v>16451</v>
      </c>
      <c r="AE82" s="269" t="s">
        <v>13</v>
      </c>
      <c r="AF82" s="14">
        <f t="shared" ref="AF82:BG82" si="209">SUM(AF79:AF81)</f>
        <v>4442</v>
      </c>
      <c r="AG82" s="1">
        <f t="shared" si="209"/>
        <v>6566</v>
      </c>
      <c r="AH82" s="14">
        <f t="shared" si="209"/>
        <v>1740</v>
      </c>
      <c r="AI82" s="1">
        <f t="shared" si="209"/>
        <v>2768</v>
      </c>
      <c r="AJ82" s="14">
        <f t="shared" si="209"/>
        <v>823</v>
      </c>
      <c r="AK82" s="1">
        <f t="shared" si="209"/>
        <v>862</v>
      </c>
      <c r="AL82" s="14">
        <f t="shared" si="209"/>
        <v>3075</v>
      </c>
      <c r="AM82" s="1">
        <f t="shared" si="209"/>
        <v>5857</v>
      </c>
      <c r="AN82" s="14">
        <f t="shared" si="209"/>
        <v>580</v>
      </c>
      <c r="AO82" s="1">
        <f t="shared" si="209"/>
        <v>435</v>
      </c>
      <c r="AP82" s="14">
        <f t="shared" si="209"/>
        <v>1742</v>
      </c>
      <c r="AQ82" s="1">
        <f t="shared" si="209"/>
        <v>1478</v>
      </c>
      <c r="AR82" s="14">
        <f t="shared" si="209"/>
        <v>3272</v>
      </c>
      <c r="AS82" s="1">
        <f t="shared" si="209"/>
        <v>3375</v>
      </c>
      <c r="AT82" s="14">
        <f t="shared" si="209"/>
        <v>1944</v>
      </c>
      <c r="AU82" s="1">
        <f t="shared" si="209"/>
        <v>2913</v>
      </c>
      <c r="AV82" s="14">
        <f t="shared" si="209"/>
        <v>1865</v>
      </c>
      <c r="AW82" s="1">
        <f t="shared" si="209"/>
        <v>3095</v>
      </c>
      <c r="AX82" s="14">
        <f t="shared" si="209"/>
        <v>1010</v>
      </c>
      <c r="AY82" s="1">
        <f t="shared" si="209"/>
        <v>548</v>
      </c>
      <c r="AZ82" s="14">
        <f t="shared" si="209"/>
        <v>4090</v>
      </c>
      <c r="BA82" s="1">
        <f t="shared" si="209"/>
        <v>2236</v>
      </c>
      <c r="BB82" s="14">
        <f t="shared" si="209"/>
        <v>2959</v>
      </c>
      <c r="BC82" s="1">
        <f t="shared" si="209"/>
        <v>1316</v>
      </c>
      <c r="BD82" s="14">
        <f t="shared" si="209"/>
        <v>5118</v>
      </c>
      <c r="BE82" s="1">
        <f t="shared" si="209"/>
        <v>6845</v>
      </c>
      <c r="BF82" s="54">
        <f t="shared" si="209"/>
        <v>32660</v>
      </c>
      <c r="BG82" s="50">
        <f t="shared" si="209"/>
        <v>38294</v>
      </c>
      <c r="BI82" s="138" t="s">
        <v>27</v>
      </c>
      <c r="BJ82" s="130">
        <f t="shared" ref="BJ82:CK82" si="210">B82/B95</f>
        <v>3.5317450835145404E-2</v>
      </c>
      <c r="BK82" s="131">
        <f t="shared" si="210"/>
        <v>9.6462489113756059E-2</v>
      </c>
      <c r="BL82" s="132">
        <f t="shared" si="210"/>
        <v>5.6955873776971422E-2</v>
      </c>
      <c r="BM82" s="133">
        <f t="shared" si="210"/>
        <v>8.4309519881207717E-2</v>
      </c>
      <c r="BN82" s="130">
        <f t="shared" si="210"/>
        <v>6.6494094806665585E-2</v>
      </c>
      <c r="BO82" s="131">
        <f t="shared" si="210"/>
        <v>7.9205807002561912E-2</v>
      </c>
      <c r="BP82" s="132">
        <f t="shared" si="210"/>
        <v>7.2896975425330815E-2</v>
      </c>
      <c r="BQ82" s="133">
        <f t="shared" si="210"/>
        <v>9.9502865166407342E-2</v>
      </c>
      <c r="BR82" s="130">
        <f t="shared" si="210"/>
        <v>8.6956521739130432E-2</v>
      </c>
      <c r="BS82" s="131">
        <f t="shared" si="210"/>
        <v>4.3607532210109018E-2</v>
      </c>
      <c r="BT82" s="132">
        <f t="shared" si="210"/>
        <v>7.8657791060997143E-2</v>
      </c>
      <c r="BU82" s="130">
        <f t="shared" si="210"/>
        <v>7.044440131961964E-2</v>
      </c>
      <c r="BV82" s="134">
        <f t="shared" si="210"/>
        <v>7.0772353381049036E-2</v>
      </c>
      <c r="BW82" s="135">
        <f t="shared" si="210"/>
        <v>6.8662659067842927E-2</v>
      </c>
      <c r="BX82" s="130">
        <f t="shared" si="210"/>
        <v>6.6594160461808757E-2</v>
      </c>
      <c r="BY82" s="131">
        <f t="shared" si="210"/>
        <v>7.1138617155786246E-2</v>
      </c>
      <c r="BZ82" s="132">
        <f t="shared" si="210"/>
        <v>5.5256161529065172E-2</v>
      </c>
      <c r="CA82" s="133">
        <f t="shared" si="210"/>
        <v>7.8518245031075004E-2</v>
      </c>
      <c r="CB82" s="130">
        <f t="shared" si="210"/>
        <v>0.10462171573282684</v>
      </c>
      <c r="CC82" s="131">
        <f t="shared" si="210"/>
        <v>3.4961302375233518E-2</v>
      </c>
      <c r="CD82" s="132">
        <f t="shared" si="210"/>
        <v>0.10775134305448963</v>
      </c>
      <c r="CE82" s="133">
        <f t="shared" si="210"/>
        <v>6.5164883915808158E-2</v>
      </c>
      <c r="CF82" s="130">
        <f t="shared" si="210"/>
        <v>9.1153990727978945E-2</v>
      </c>
      <c r="CG82" s="131">
        <f t="shared" si="210"/>
        <v>4.6136534133533386E-2</v>
      </c>
      <c r="CH82" s="132">
        <f t="shared" si="210"/>
        <v>5.3189439198304107E-2</v>
      </c>
      <c r="CI82" s="130">
        <f t="shared" si="210"/>
        <v>8.4244021599382879E-2</v>
      </c>
      <c r="CJ82" s="136">
        <f t="shared" si="210"/>
        <v>6.5146352037367669E-2</v>
      </c>
      <c r="CK82" s="137">
        <f t="shared" si="210"/>
        <v>7.6792374443930972E-2</v>
      </c>
    </row>
    <row r="83" spans="1:89" ht="14" thickTop="1">
      <c r="A83" s="147" t="s">
        <v>28</v>
      </c>
      <c r="B83" s="196">
        <v>1407</v>
      </c>
      <c r="C83" s="190">
        <v>2950</v>
      </c>
      <c r="D83" s="191">
        <v>954</v>
      </c>
      <c r="E83" s="192">
        <v>975</v>
      </c>
      <c r="F83" s="189">
        <v>385</v>
      </c>
      <c r="G83" s="193">
        <v>308</v>
      </c>
      <c r="H83" s="191">
        <v>1389</v>
      </c>
      <c r="I83" s="192">
        <v>2674</v>
      </c>
      <c r="J83" s="189">
        <v>393</v>
      </c>
      <c r="K83" s="190">
        <v>140</v>
      </c>
      <c r="L83" s="191">
        <v>988</v>
      </c>
      <c r="M83" s="189">
        <v>626</v>
      </c>
      <c r="N83" s="194">
        <v>1905</v>
      </c>
      <c r="O83" s="197">
        <v>1381</v>
      </c>
      <c r="P83" s="189">
        <v>1032</v>
      </c>
      <c r="Q83" s="190">
        <v>1048</v>
      </c>
      <c r="R83" s="191">
        <v>1023</v>
      </c>
      <c r="S83" s="192">
        <v>1263</v>
      </c>
      <c r="T83" s="189">
        <v>980</v>
      </c>
      <c r="U83" s="193">
        <v>153</v>
      </c>
      <c r="V83" s="191">
        <v>2642</v>
      </c>
      <c r="W83" s="198">
        <v>765</v>
      </c>
      <c r="X83" s="189">
        <v>1557</v>
      </c>
      <c r="Y83" s="193">
        <v>360</v>
      </c>
      <c r="Z83" s="191">
        <v>2186</v>
      </c>
      <c r="AA83" s="189">
        <v>2552</v>
      </c>
      <c r="AB83" s="165">
        <f t="shared" si="199"/>
        <v>16841</v>
      </c>
      <c r="AC83" s="166">
        <f t="shared" si="194"/>
        <v>15195</v>
      </c>
      <c r="BI83" s="147" t="s">
        <v>28</v>
      </c>
      <c r="BJ83" s="130">
        <f t="shared" ref="BJ83:CK83" si="211">B83/B95</f>
        <v>3.3620875050777793E-2</v>
      </c>
      <c r="BK83" s="131">
        <f t="shared" si="211"/>
        <v>0.12234064612449716</v>
      </c>
      <c r="BL83" s="132">
        <f t="shared" si="211"/>
        <v>6.1815589969545781E-2</v>
      </c>
      <c r="BM83" s="133">
        <f t="shared" si="211"/>
        <v>8.0432271902326352E-2</v>
      </c>
      <c r="BN83" s="130">
        <f t="shared" si="211"/>
        <v>6.2287655719139301E-2</v>
      </c>
      <c r="BO83" s="131">
        <f t="shared" si="211"/>
        <v>6.575576430401367E-2</v>
      </c>
      <c r="BP83" s="132">
        <f t="shared" si="211"/>
        <v>8.2053402646502835E-2</v>
      </c>
      <c r="BQ83" s="133">
        <f t="shared" si="211"/>
        <v>0.10147622481120261</v>
      </c>
      <c r="BR83" s="130">
        <f t="shared" si="211"/>
        <v>9.7639751552795029E-2</v>
      </c>
      <c r="BS83" s="131">
        <f t="shared" si="211"/>
        <v>2.7750247770069375E-2</v>
      </c>
      <c r="BT83" s="132">
        <f t="shared" si="211"/>
        <v>0.1342208939002853</v>
      </c>
      <c r="BU83" s="130">
        <f t="shared" si="211"/>
        <v>4.0494210492269873E-2</v>
      </c>
      <c r="BV83" s="134">
        <f t="shared" si="211"/>
        <v>0.10175194957803653</v>
      </c>
      <c r="BW83" s="135">
        <f t="shared" si="211"/>
        <v>5.3907408853150131E-2</v>
      </c>
      <c r="BX83" s="130">
        <f t="shared" si="211"/>
        <v>8.6338157784656575E-2</v>
      </c>
      <c r="BY83" s="131">
        <f t="shared" si="211"/>
        <v>6.9741132627936381E-2</v>
      </c>
      <c r="BZ83" s="132">
        <f t="shared" si="211"/>
        <v>7.350722138391895E-2</v>
      </c>
      <c r="CA83" s="133">
        <f t="shared" si="211"/>
        <v>7.7718294258814838E-2</v>
      </c>
      <c r="CB83" s="130">
        <f t="shared" si="211"/>
        <v>0.15511237733459957</v>
      </c>
      <c r="CC83" s="131">
        <f t="shared" si="211"/>
        <v>2.0416333066453164E-2</v>
      </c>
      <c r="CD83" s="132">
        <f t="shared" si="211"/>
        <v>0.13517523663341008</v>
      </c>
      <c r="CE83" s="133">
        <f t="shared" si="211"/>
        <v>3.7708877606348896E-2</v>
      </c>
      <c r="CF83" s="130">
        <f t="shared" si="211"/>
        <v>9.7544167397569229E-2</v>
      </c>
      <c r="CG83" s="131">
        <f t="shared" si="211"/>
        <v>3.3758439609902477E-2</v>
      </c>
      <c r="CH83" s="132">
        <f t="shared" si="211"/>
        <v>6.0182253668474517E-2</v>
      </c>
      <c r="CI83" s="130">
        <f t="shared" si="211"/>
        <v>8.2026227822062231E-2</v>
      </c>
      <c r="CJ83" s="136">
        <f t="shared" si="211"/>
        <v>7.8506598544637485E-2</v>
      </c>
      <c r="CK83" s="137">
        <f t="shared" si="211"/>
        <v>7.092943466509824E-2</v>
      </c>
    </row>
    <row r="84" spans="1:89">
      <c r="A84" s="138" t="s">
        <v>29</v>
      </c>
      <c r="B84" s="199">
        <v>1451</v>
      </c>
      <c r="C84" s="183">
        <v>2354</v>
      </c>
      <c r="D84" s="184">
        <v>805</v>
      </c>
      <c r="E84" s="185">
        <v>1085</v>
      </c>
      <c r="F84" s="182">
        <v>387</v>
      </c>
      <c r="G84" s="186">
        <v>321</v>
      </c>
      <c r="H84" s="184">
        <v>1205</v>
      </c>
      <c r="I84" s="185">
        <v>2109</v>
      </c>
      <c r="J84" s="182">
        <v>305</v>
      </c>
      <c r="K84" s="183">
        <v>191</v>
      </c>
      <c r="L84" s="184">
        <v>935</v>
      </c>
      <c r="M84" s="182">
        <v>549</v>
      </c>
      <c r="N84" s="187">
        <v>1385</v>
      </c>
      <c r="O84" s="200">
        <v>1598</v>
      </c>
      <c r="P84" s="182">
        <v>784</v>
      </c>
      <c r="Q84" s="183">
        <v>1053</v>
      </c>
      <c r="R84" s="184">
        <v>844</v>
      </c>
      <c r="S84" s="185">
        <v>1186</v>
      </c>
      <c r="T84" s="182">
        <v>667</v>
      </c>
      <c r="U84" s="186">
        <v>190</v>
      </c>
      <c r="V84" s="184">
        <v>2189</v>
      </c>
      <c r="W84" s="201">
        <v>841</v>
      </c>
      <c r="X84" s="182">
        <v>1644</v>
      </c>
      <c r="Y84" s="186">
        <v>392</v>
      </c>
      <c r="Z84" s="184">
        <v>2271</v>
      </c>
      <c r="AA84" s="182">
        <v>2726</v>
      </c>
      <c r="AB84" s="165">
        <f t="shared" si="199"/>
        <v>14872</v>
      </c>
      <c r="AC84" s="166">
        <f t="shared" si="194"/>
        <v>14595</v>
      </c>
      <c r="BI84" s="138" t="s">
        <v>29</v>
      </c>
      <c r="BJ84" s="130">
        <f t="shared" ref="BJ84:CK84" si="212">B84/B95</f>
        <v>3.467227412841406E-2</v>
      </c>
      <c r="BK84" s="131">
        <f t="shared" si="212"/>
        <v>9.7623688466802139E-2</v>
      </c>
      <c r="BL84" s="132">
        <f t="shared" si="212"/>
        <v>5.216095380029806E-2</v>
      </c>
      <c r="BM84" s="133">
        <f t="shared" si="212"/>
        <v>8.9506682065665727E-2</v>
      </c>
      <c r="BN84" s="130">
        <f t="shared" si="212"/>
        <v>6.2611227956641313E-2</v>
      </c>
      <c r="BO84" s="131">
        <f t="shared" si="212"/>
        <v>6.8531169940222028E-2</v>
      </c>
      <c r="BP84" s="132">
        <f t="shared" si="212"/>
        <v>7.1183837429111538E-2</v>
      </c>
      <c r="BQ84" s="133">
        <f t="shared" si="212"/>
        <v>8.0034913286023301E-2</v>
      </c>
      <c r="BR84" s="130">
        <f t="shared" si="212"/>
        <v>7.5776397515527949E-2</v>
      </c>
      <c r="BS84" s="131">
        <f t="shared" si="212"/>
        <v>3.7859266600594646E-2</v>
      </c>
      <c r="BT84" s="132">
        <f t="shared" si="212"/>
        <v>0.12702078521939955</v>
      </c>
      <c r="BU84" s="130">
        <f t="shared" si="212"/>
        <v>3.5513293227246265E-2</v>
      </c>
      <c r="BV84" s="134">
        <f t="shared" si="212"/>
        <v>7.39771391945305E-2</v>
      </c>
      <c r="BW84" s="135">
        <f t="shared" si="212"/>
        <v>6.2378015457881179E-2</v>
      </c>
      <c r="BX84" s="130">
        <f t="shared" si="212"/>
        <v>6.55902283945453E-2</v>
      </c>
      <c r="BY84" s="131">
        <f t="shared" si="212"/>
        <v>7.0073867039329205E-2</v>
      </c>
      <c r="BZ84" s="132">
        <f t="shared" si="212"/>
        <v>6.0645254005892074E-2</v>
      </c>
      <c r="CA84" s="133">
        <f t="shared" si="212"/>
        <v>7.2980124300043081E-2</v>
      </c>
      <c r="CB84" s="130">
        <f t="shared" si="212"/>
        <v>0.10557138334916112</v>
      </c>
      <c r="CC84" s="131">
        <f t="shared" si="212"/>
        <v>2.5353616226314386E-2</v>
      </c>
      <c r="CD84" s="132">
        <f t="shared" si="212"/>
        <v>0.11199795344077769</v>
      </c>
      <c r="CE84" s="133">
        <f t="shared" si="212"/>
        <v>4.1455119041750872E-2</v>
      </c>
      <c r="CF84" s="130">
        <f t="shared" si="212"/>
        <v>0.10299461220398447</v>
      </c>
      <c r="CG84" s="131">
        <f t="shared" si="212"/>
        <v>3.6759189797449361E-2</v>
      </c>
      <c r="CH84" s="132">
        <f t="shared" si="212"/>
        <v>6.2522368747074855E-2</v>
      </c>
      <c r="CI84" s="130">
        <f t="shared" si="212"/>
        <v>8.7618925173566467E-2</v>
      </c>
      <c r="CJ84" s="136">
        <f t="shared" si="212"/>
        <v>6.9327838819301033E-2</v>
      </c>
      <c r="CK84" s="137">
        <f t="shared" si="212"/>
        <v>6.8128667254827829E-2</v>
      </c>
    </row>
    <row r="85" spans="1:89">
      <c r="A85" s="147" t="s">
        <v>30</v>
      </c>
      <c r="B85" s="196">
        <v>1522</v>
      </c>
      <c r="C85" s="190">
        <v>2745</v>
      </c>
      <c r="D85" s="191">
        <v>673</v>
      </c>
      <c r="E85" s="192">
        <v>1179</v>
      </c>
      <c r="F85" s="189">
        <v>355</v>
      </c>
      <c r="G85" s="193">
        <v>335</v>
      </c>
      <c r="H85" s="191">
        <v>1161</v>
      </c>
      <c r="I85" s="192">
        <v>2644</v>
      </c>
      <c r="J85" s="189">
        <v>215</v>
      </c>
      <c r="K85" s="190">
        <v>172</v>
      </c>
      <c r="L85" s="191">
        <v>831</v>
      </c>
      <c r="M85" s="189">
        <v>640</v>
      </c>
      <c r="N85" s="194">
        <v>1424</v>
      </c>
      <c r="O85" s="197">
        <v>1214</v>
      </c>
      <c r="P85" s="189">
        <v>742</v>
      </c>
      <c r="Q85" s="190">
        <v>1075</v>
      </c>
      <c r="R85" s="191">
        <v>865</v>
      </c>
      <c r="S85" s="192">
        <v>1235</v>
      </c>
      <c r="T85" s="189">
        <v>463</v>
      </c>
      <c r="U85" s="193">
        <v>195</v>
      </c>
      <c r="V85" s="191">
        <v>1633</v>
      </c>
      <c r="W85" s="198">
        <v>838</v>
      </c>
      <c r="X85" s="189">
        <v>1264</v>
      </c>
      <c r="Y85" s="193">
        <v>475</v>
      </c>
      <c r="Z85" s="191">
        <v>1854</v>
      </c>
      <c r="AA85" s="189">
        <v>3155</v>
      </c>
      <c r="AB85" s="165">
        <f t="shared" si="199"/>
        <v>13002</v>
      </c>
      <c r="AC85" s="166">
        <f t="shared" si="194"/>
        <v>15902</v>
      </c>
      <c r="BI85" s="147" t="s">
        <v>30</v>
      </c>
      <c r="BJ85" s="130">
        <f t="shared" ref="BJ85:CK85" si="213">B85/B95</f>
        <v>3.6368849912781664E-2</v>
      </c>
      <c r="BK85" s="131">
        <f t="shared" si="213"/>
        <v>0.11383900800398125</v>
      </c>
      <c r="BL85" s="132">
        <f t="shared" si="213"/>
        <v>4.3607853301367197E-2</v>
      </c>
      <c r="BM85" s="133">
        <f t="shared" si="213"/>
        <v>9.7261178023428471E-2</v>
      </c>
      <c r="BN85" s="130">
        <f t="shared" si="213"/>
        <v>5.7434072156608965E-2</v>
      </c>
      <c r="BO85" s="131">
        <f t="shared" si="213"/>
        <v>7.1520068317677196E-2</v>
      </c>
      <c r="BP85" s="132">
        <f t="shared" si="213"/>
        <v>6.8584593572778824E-2</v>
      </c>
      <c r="BQ85" s="133">
        <f t="shared" si="213"/>
        <v>0.1003377480930515</v>
      </c>
      <c r="BR85" s="130">
        <f t="shared" si="213"/>
        <v>5.3416149068322982E-2</v>
      </c>
      <c r="BS85" s="131">
        <f t="shared" si="213"/>
        <v>3.4093161546085236E-2</v>
      </c>
      <c r="BT85" s="132">
        <f t="shared" si="213"/>
        <v>0.11289227007200109</v>
      </c>
      <c r="BU85" s="130">
        <f t="shared" si="213"/>
        <v>4.1399831813183262E-2</v>
      </c>
      <c r="BV85" s="134">
        <f t="shared" si="213"/>
        <v>7.6060249973293456E-2</v>
      </c>
      <c r="BW85" s="135">
        <f t="shared" si="213"/>
        <v>4.738855492232024E-2</v>
      </c>
      <c r="BX85" s="130">
        <f t="shared" si="213"/>
        <v>6.2076466159123232E-2</v>
      </c>
      <c r="BY85" s="131">
        <f t="shared" si="213"/>
        <v>7.153789844945764E-2</v>
      </c>
      <c r="BZ85" s="132">
        <f t="shared" si="213"/>
        <v>6.2154199899403607E-2</v>
      </c>
      <c r="CA85" s="133">
        <f t="shared" si="213"/>
        <v>7.5995323364716011E-2</v>
      </c>
      <c r="CB85" s="130">
        <f t="shared" si="213"/>
        <v>7.3282684393795511E-2</v>
      </c>
      <c r="CC85" s="131">
        <f t="shared" si="213"/>
        <v>2.6020816653322659E-2</v>
      </c>
      <c r="CD85" s="132">
        <f t="shared" si="213"/>
        <v>8.3550780250703505E-2</v>
      </c>
      <c r="CE85" s="133">
        <f t="shared" si="213"/>
        <v>4.1307241090353428E-2</v>
      </c>
      <c r="CF85" s="130">
        <f t="shared" si="213"/>
        <v>7.918807167021677E-2</v>
      </c>
      <c r="CG85" s="131">
        <f t="shared" si="213"/>
        <v>4.4542385596399101E-2</v>
      </c>
      <c r="CH85" s="132">
        <f t="shared" si="213"/>
        <v>5.1042039479117916E-2</v>
      </c>
      <c r="CI85" s="130">
        <f t="shared" si="213"/>
        <v>0.10140781691951659</v>
      </c>
      <c r="CJ85" s="136">
        <f t="shared" si="213"/>
        <v>6.061058097959602E-2</v>
      </c>
      <c r="CK85" s="137">
        <f t="shared" si="213"/>
        <v>7.4229672263533539E-2</v>
      </c>
    </row>
    <row r="86" spans="1:89">
      <c r="A86" s="138" t="s">
        <v>31</v>
      </c>
      <c r="B86" s="199">
        <v>1491</v>
      </c>
      <c r="C86" s="183">
        <v>2554</v>
      </c>
      <c r="D86" s="184">
        <v>547</v>
      </c>
      <c r="E86" s="185">
        <v>899</v>
      </c>
      <c r="F86" s="182">
        <v>275</v>
      </c>
      <c r="G86" s="186">
        <v>297</v>
      </c>
      <c r="H86" s="184">
        <v>1006</v>
      </c>
      <c r="I86" s="185">
        <v>1855</v>
      </c>
      <c r="J86" s="182">
        <v>211</v>
      </c>
      <c r="K86" s="183">
        <v>131</v>
      </c>
      <c r="L86" s="184">
        <v>557</v>
      </c>
      <c r="M86" s="182">
        <v>449</v>
      </c>
      <c r="N86" s="187">
        <v>1050</v>
      </c>
      <c r="O86" s="200">
        <v>1130</v>
      </c>
      <c r="P86" s="182">
        <v>656</v>
      </c>
      <c r="Q86" s="183">
        <v>1025</v>
      </c>
      <c r="R86" s="184">
        <v>557</v>
      </c>
      <c r="S86" s="185">
        <v>1034</v>
      </c>
      <c r="T86" s="182">
        <v>321</v>
      </c>
      <c r="U86" s="186">
        <v>184</v>
      </c>
      <c r="V86" s="184">
        <v>1320</v>
      </c>
      <c r="W86" s="201">
        <v>750</v>
      </c>
      <c r="X86" s="182">
        <v>956</v>
      </c>
      <c r="Y86" s="186">
        <v>436</v>
      </c>
      <c r="Z86" s="184">
        <v>1686</v>
      </c>
      <c r="AA86" s="182">
        <v>2051</v>
      </c>
      <c r="AB86" s="165">
        <f t="shared" si="199"/>
        <v>10633</v>
      </c>
      <c r="AC86" s="166">
        <f t="shared" si="194"/>
        <v>12795</v>
      </c>
      <c r="BI86" s="138" t="s">
        <v>31</v>
      </c>
      <c r="BJ86" s="130">
        <f t="shared" ref="BJ86:CK86" si="214">B86/B95</f>
        <v>3.5628091471719754E-2</v>
      </c>
      <c r="BK86" s="131">
        <f t="shared" si="214"/>
        <v>0.10591796955998839</v>
      </c>
      <c r="BL86" s="132">
        <f t="shared" si="214"/>
        <v>3.5443530097842284E-2</v>
      </c>
      <c r="BM86" s="133">
        <f t="shared" si="214"/>
        <v>7.4162679425837319E-2</v>
      </c>
      <c r="BN86" s="130">
        <f t="shared" si="214"/>
        <v>4.4491182656528072E-2</v>
      </c>
      <c r="BO86" s="131">
        <f t="shared" si="214"/>
        <v>6.3407344150298889E-2</v>
      </c>
      <c r="BP86" s="132">
        <f t="shared" si="214"/>
        <v>5.9428166351606804E-2</v>
      </c>
      <c r="BQ86" s="133">
        <f t="shared" si="214"/>
        <v>7.0395810405677203E-2</v>
      </c>
      <c r="BR86" s="130">
        <f t="shared" si="214"/>
        <v>5.2422360248447208E-2</v>
      </c>
      <c r="BS86" s="131">
        <f t="shared" si="214"/>
        <v>2.5966303270564917E-2</v>
      </c>
      <c r="BT86" s="132">
        <f t="shared" si="214"/>
        <v>7.5669066702893625E-2</v>
      </c>
      <c r="BU86" s="130">
        <f t="shared" si="214"/>
        <v>2.9044569506436382E-2</v>
      </c>
      <c r="BV86" s="134">
        <f t="shared" si="214"/>
        <v>5.6083751735925648E-2</v>
      </c>
      <c r="BW86" s="135">
        <f t="shared" si="214"/>
        <v>4.4109610430166292E-2</v>
      </c>
      <c r="BX86" s="130">
        <f t="shared" si="214"/>
        <v>5.4881619677068519E-2</v>
      </c>
      <c r="BY86" s="131">
        <f t="shared" si="214"/>
        <v>6.8210554335529375E-2</v>
      </c>
      <c r="BZ86" s="132">
        <f t="shared" si="214"/>
        <v>4.002299346123446E-2</v>
      </c>
      <c r="CA86" s="133">
        <f t="shared" si="214"/>
        <v>6.362685373207802E-2</v>
      </c>
      <c r="CB86" s="130">
        <f t="shared" si="214"/>
        <v>5.0807217473884142E-2</v>
      </c>
      <c r="CC86" s="131">
        <f t="shared" si="214"/>
        <v>2.4552975713904458E-2</v>
      </c>
      <c r="CD86" s="132">
        <f t="shared" si="214"/>
        <v>6.7536454336147356E-2</v>
      </c>
      <c r="CE86" s="133">
        <f t="shared" si="214"/>
        <v>3.696948784936166E-2</v>
      </c>
      <c r="CF86" s="130">
        <f t="shared" si="214"/>
        <v>5.9892244079689259E-2</v>
      </c>
      <c r="CG86" s="131">
        <f t="shared" si="214"/>
        <v>4.0885221305326333E-2</v>
      </c>
      <c r="CH86" s="132">
        <f t="shared" si="214"/>
        <v>4.641687085317843E-2</v>
      </c>
      <c r="CI86" s="130">
        <f t="shared" si="214"/>
        <v>6.5923116482386218E-2</v>
      </c>
      <c r="CJ86" s="136">
        <f t="shared" si="214"/>
        <v>4.9567167170900206E-2</v>
      </c>
      <c r="CK86" s="137">
        <f t="shared" si="214"/>
        <v>5.9726365024016584E-2</v>
      </c>
    </row>
    <row r="87" spans="1:89">
      <c r="A87" s="147" t="s">
        <v>32</v>
      </c>
      <c r="B87" s="196">
        <v>1429</v>
      </c>
      <c r="C87" s="190">
        <v>1267</v>
      </c>
      <c r="D87" s="191">
        <v>520</v>
      </c>
      <c r="E87" s="192">
        <v>690</v>
      </c>
      <c r="F87" s="189">
        <v>193</v>
      </c>
      <c r="G87" s="193">
        <v>230</v>
      </c>
      <c r="H87" s="191">
        <v>908</v>
      </c>
      <c r="I87" s="192">
        <v>1358</v>
      </c>
      <c r="J87" s="189">
        <v>154</v>
      </c>
      <c r="K87" s="190">
        <v>132</v>
      </c>
      <c r="L87" s="191">
        <v>354</v>
      </c>
      <c r="M87" s="189">
        <v>389</v>
      </c>
      <c r="N87" s="194">
        <v>798</v>
      </c>
      <c r="O87" s="197">
        <v>1031</v>
      </c>
      <c r="P87" s="189">
        <v>546</v>
      </c>
      <c r="Q87" s="190">
        <v>813</v>
      </c>
      <c r="R87" s="191">
        <v>443</v>
      </c>
      <c r="S87" s="192">
        <v>826</v>
      </c>
      <c r="T87" s="189">
        <v>226</v>
      </c>
      <c r="U87" s="193">
        <v>169</v>
      </c>
      <c r="V87" s="191">
        <v>1137</v>
      </c>
      <c r="W87" s="198">
        <v>648</v>
      </c>
      <c r="X87" s="189">
        <v>739</v>
      </c>
      <c r="Y87" s="193">
        <v>405</v>
      </c>
      <c r="Z87" s="191">
        <v>1578</v>
      </c>
      <c r="AA87" s="189">
        <v>1639</v>
      </c>
      <c r="AB87" s="165">
        <f t="shared" si="199"/>
        <v>9025</v>
      </c>
      <c r="AC87" s="166">
        <f t="shared" si="194"/>
        <v>9597</v>
      </c>
      <c r="BI87" s="147" t="s">
        <v>32</v>
      </c>
      <c r="BJ87" s="130">
        <f t="shared" ref="BJ87:CK87" si="215">B87/B95</f>
        <v>3.4146574589595927E-2</v>
      </c>
      <c r="BK87" s="131">
        <f t="shared" si="215"/>
        <v>5.254427072533488E-2</v>
      </c>
      <c r="BL87" s="132">
        <f t="shared" si="215"/>
        <v>3.3694032268515521E-2</v>
      </c>
      <c r="BM87" s="133">
        <f t="shared" si="215"/>
        <v>5.6921300115492492E-2</v>
      </c>
      <c r="BN87" s="130">
        <f t="shared" si="215"/>
        <v>3.1224720918945154E-2</v>
      </c>
      <c r="BO87" s="131">
        <f t="shared" si="215"/>
        <v>4.910333048676345E-2</v>
      </c>
      <c r="BP87" s="132">
        <f t="shared" si="215"/>
        <v>5.3638941398865783E-2</v>
      </c>
      <c r="BQ87" s="133">
        <f t="shared" si="215"/>
        <v>5.1535046108307087E-2</v>
      </c>
      <c r="BR87" s="130">
        <f t="shared" si="215"/>
        <v>3.826086956521739E-2</v>
      </c>
      <c r="BS87" s="131">
        <f t="shared" si="215"/>
        <v>2.6164519326065411E-2</v>
      </c>
      <c r="BT87" s="132">
        <f t="shared" si="215"/>
        <v>4.8091291944029342E-2</v>
      </c>
      <c r="BU87" s="130">
        <f t="shared" si="215"/>
        <v>2.5163335273950451E-2</v>
      </c>
      <c r="BV87" s="134">
        <f t="shared" si="215"/>
        <v>4.2623651319303492E-2</v>
      </c>
      <c r="BW87" s="135">
        <f t="shared" si="215"/>
        <v>4.0245140135841989E-2</v>
      </c>
      <c r="BX87" s="130">
        <f t="shared" si="215"/>
        <v>4.5678909060486904E-2</v>
      </c>
      <c r="BY87" s="131">
        <f t="shared" si="215"/>
        <v>5.4102615292473545E-2</v>
      </c>
      <c r="BZ87" s="132">
        <f t="shared" si="215"/>
        <v>3.183157289645757E-2</v>
      </c>
      <c r="CA87" s="133">
        <f t="shared" si="215"/>
        <v>5.0827641375915326E-2</v>
      </c>
      <c r="CB87" s="130">
        <f t="shared" si="215"/>
        <v>3.5770813548591324E-2</v>
      </c>
      <c r="CC87" s="131">
        <f t="shared" si="215"/>
        <v>2.2551374432879637E-2</v>
      </c>
      <c r="CD87" s="132">
        <f t="shared" si="215"/>
        <v>5.8173445894090563E-2</v>
      </c>
      <c r="CE87" s="133">
        <f t="shared" si="215"/>
        <v>3.1941637501848474E-2</v>
      </c>
      <c r="CF87" s="130">
        <f t="shared" si="215"/>
        <v>4.6297456459090343E-2</v>
      </c>
      <c r="CG87" s="131">
        <f t="shared" si="215"/>
        <v>3.7978244561140288E-2</v>
      </c>
      <c r="CH87" s="132">
        <f t="shared" si="215"/>
        <v>4.3443548165074473E-2</v>
      </c>
      <c r="CI87" s="130">
        <f t="shared" si="215"/>
        <v>5.2680637696065825E-2</v>
      </c>
      <c r="CJ87" s="136">
        <f t="shared" si="215"/>
        <v>4.207125775579558E-2</v>
      </c>
      <c r="CK87" s="137">
        <f t="shared" si="215"/>
        <v>4.4798274727275274E-2</v>
      </c>
    </row>
    <row r="88" spans="1:89">
      <c r="A88" s="138" t="s">
        <v>33</v>
      </c>
      <c r="B88" s="199">
        <v>1441</v>
      </c>
      <c r="C88" s="183">
        <v>922</v>
      </c>
      <c r="D88" s="184">
        <v>391</v>
      </c>
      <c r="E88" s="185">
        <v>513</v>
      </c>
      <c r="F88" s="182">
        <v>132</v>
      </c>
      <c r="G88" s="186">
        <v>151</v>
      </c>
      <c r="H88" s="184">
        <v>791</v>
      </c>
      <c r="I88" s="185">
        <v>1152</v>
      </c>
      <c r="J88" s="182">
        <v>125</v>
      </c>
      <c r="K88" s="183">
        <v>76</v>
      </c>
      <c r="L88" s="184">
        <v>231</v>
      </c>
      <c r="M88" s="182">
        <v>372</v>
      </c>
      <c r="N88" s="187">
        <v>782</v>
      </c>
      <c r="O88" s="200">
        <v>942</v>
      </c>
      <c r="P88" s="182">
        <v>426</v>
      </c>
      <c r="Q88" s="183">
        <v>823</v>
      </c>
      <c r="R88" s="184">
        <v>429</v>
      </c>
      <c r="S88" s="185">
        <v>748</v>
      </c>
      <c r="T88" s="182">
        <v>109</v>
      </c>
      <c r="U88" s="186">
        <v>250</v>
      </c>
      <c r="V88" s="184">
        <v>882</v>
      </c>
      <c r="W88" s="201">
        <v>842</v>
      </c>
      <c r="X88" s="182">
        <v>569</v>
      </c>
      <c r="Y88" s="186">
        <v>529</v>
      </c>
      <c r="Z88" s="184">
        <v>1405</v>
      </c>
      <c r="AA88" s="182">
        <v>1260</v>
      </c>
      <c r="AB88" s="165">
        <f t="shared" si="199"/>
        <v>7713</v>
      </c>
      <c r="AC88" s="166">
        <f t="shared" si="194"/>
        <v>8580</v>
      </c>
      <c r="BI88" s="138" t="s">
        <v>33</v>
      </c>
      <c r="BJ88" s="130">
        <f t="shared" ref="BJ88:CK88" si="216">B88/B95</f>
        <v>3.4433319792587638E-2</v>
      </c>
      <c r="BK88" s="131">
        <f t="shared" si="216"/>
        <v>3.8236635839588605E-2</v>
      </c>
      <c r="BL88" s="132">
        <f t="shared" si="216"/>
        <v>2.533532041728763E-2</v>
      </c>
      <c r="BM88" s="133">
        <f t="shared" si="216"/>
        <v>4.2319749216300939E-2</v>
      </c>
      <c r="BN88" s="130">
        <f t="shared" si="216"/>
        <v>2.1355767675133475E-2</v>
      </c>
      <c r="BO88" s="131">
        <f t="shared" si="216"/>
        <v>3.2237403928266441E-2</v>
      </c>
      <c r="BP88" s="132">
        <f t="shared" si="216"/>
        <v>4.6727315689981098E-2</v>
      </c>
      <c r="BQ88" s="133">
        <f t="shared" si="216"/>
        <v>4.3717505977002767E-2</v>
      </c>
      <c r="BR88" s="130">
        <f t="shared" si="216"/>
        <v>3.1055900621118012E-2</v>
      </c>
      <c r="BS88" s="131">
        <f t="shared" si="216"/>
        <v>1.5064420218037661E-2</v>
      </c>
      <c r="BT88" s="132">
        <f t="shared" si="216"/>
        <v>3.1381605760086945E-2</v>
      </c>
      <c r="BU88" s="130">
        <f t="shared" si="216"/>
        <v>2.406365224141277E-2</v>
      </c>
      <c r="BV88" s="134">
        <f t="shared" si="216"/>
        <v>4.1769041769041768E-2</v>
      </c>
      <c r="BW88" s="135">
        <f t="shared" si="216"/>
        <v>3.6771020376297918E-2</v>
      </c>
      <c r="BX88" s="130">
        <f t="shared" si="216"/>
        <v>3.5639588387852424E-2</v>
      </c>
      <c r="BY88" s="131">
        <f t="shared" si="216"/>
        <v>5.47680841152592E-2</v>
      </c>
      <c r="BZ88" s="132">
        <f t="shared" si="216"/>
        <v>3.0825608967449881E-2</v>
      </c>
      <c r="CA88" s="133">
        <f t="shared" si="216"/>
        <v>4.6027936742354315E-2</v>
      </c>
      <c r="CB88" s="130">
        <f t="shared" si="216"/>
        <v>1.7252295030072806E-2</v>
      </c>
      <c r="CC88" s="131">
        <f t="shared" si="216"/>
        <v>3.3360021350413667E-2</v>
      </c>
      <c r="CD88" s="132">
        <f t="shared" si="216"/>
        <v>4.5126630851880276E-2</v>
      </c>
      <c r="CE88" s="133">
        <f t="shared" si="216"/>
        <v>4.1504411692216692E-2</v>
      </c>
      <c r="CF88" s="130">
        <f t="shared" si="216"/>
        <v>3.5647162009773213E-2</v>
      </c>
      <c r="CG88" s="131">
        <f t="shared" si="216"/>
        <v>4.9606151537884474E-2</v>
      </c>
      <c r="CH88" s="132">
        <f t="shared" si="216"/>
        <v>3.8680725710982022E-2</v>
      </c>
      <c r="CI88" s="130">
        <f t="shared" si="216"/>
        <v>4.0498842890203134E-2</v>
      </c>
      <c r="CJ88" s="136">
        <f t="shared" si="216"/>
        <v>3.5955192362376875E-2</v>
      </c>
      <c r="CK88" s="137">
        <f t="shared" si="216"/>
        <v>4.0050973966866923E-2</v>
      </c>
    </row>
    <row r="89" spans="1:89">
      <c r="A89" s="147" t="s">
        <v>34</v>
      </c>
      <c r="B89" s="196">
        <v>122</v>
      </c>
      <c r="C89" s="190">
        <v>731</v>
      </c>
      <c r="D89" s="191">
        <v>78</v>
      </c>
      <c r="E89" s="192">
        <v>380</v>
      </c>
      <c r="F89" s="189">
        <v>59</v>
      </c>
      <c r="G89" s="193">
        <v>111</v>
      </c>
      <c r="H89" s="191">
        <v>199</v>
      </c>
      <c r="I89" s="192">
        <v>822</v>
      </c>
      <c r="J89" s="189">
        <v>72</v>
      </c>
      <c r="K89" s="190">
        <v>51</v>
      </c>
      <c r="L89" s="191">
        <v>131</v>
      </c>
      <c r="M89" s="189">
        <v>285</v>
      </c>
      <c r="N89" s="194">
        <v>420</v>
      </c>
      <c r="O89" s="197">
        <v>668</v>
      </c>
      <c r="P89" s="189">
        <v>256</v>
      </c>
      <c r="Q89" s="190">
        <v>552</v>
      </c>
      <c r="R89" s="191">
        <v>284</v>
      </c>
      <c r="S89" s="192">
        <v>399</v>
      </c>
      <c r="T89" s="189">
        <v>117</v>
      </c>
      <c r="U89" s="193">
        <v>168</v>
      </c>
      <c r="V89" s="191">
        <v>764</v>
      </c>
      <c r="W89" s="198">
        <v>558</v>
      </c>
      <c r="X89" s="189">
        <v>418</v>
      </c>
      <c r="Y89" s="193">
        <v>414</v>
      </c>
      <c r="Z89" s="191">
        <v>970</v>
      </c>
      <c r="AA89" s="189">
        <v>871</v>
      </c>
      <c r="AB89" s="165">
        <f t="shared" si="199"/>
        <v>3890</v>
      </c>
      <c r="AC89" s="166">
        <f t="shared" si="194"/>
        <v>6010</v>
      </c>
      <c r="BI89" s="147" t="s">
        <v>34</v>
      </c>
      <c r="BJ89" s="130">
        <f t="shared" ref="BJ89:CK89" si="217">B89/B95</f>
        <v>2.9152428970823678E-3</v>
      </c>
      <c r="BK89" s="131">
        <f t="shared" si="217"/>
        <v>3.0315597395595736E-2</v>
      </c>
      <c r="BL89" s="132">
        <f t="shared" si="217"/>
        <v>5.054104840277328E-3</v>
      </c>
      <c r="BM89" s="133">
        <f t="shared" si="217"/>
        <v>3.1347962382445138E-2</v>
      </c>
      <c r="BN89" s="130">
        <f t="shared" si="217"/>
        <v>9.545381006309658E-3</v>
      </c>
      <c r="BO89" s="131">
        <f t="shared" si="217"/>
        <v>2.3697694278394535E-2</v>
      </c>
      <c r="BP89" s="132">
        <f t="shared" si="217"/>
        <v>1.1755671077504725E-2</v>
      </c>
      <c r="BQ89" s="133">
        <f t="shared" si="217"/>
        <v>3.119426207734052E-2</v>
      </c>
      <c r="BR89" s="130">
        <f t="shared" si="217"/>
        <v>1.7888198757763974E-2</v>
      </c>
      <c r="BS89" s="131">
        <f t="shared" si="217"/>
        <v>1.0109018830525273E-2</v>
      </c>
      <c r="BT89" s="132">
        <f t="shared" si="217"/>
        <v>1.7796495041434587E-2</v>
      </c>
      <c r="BU89" s="130">
        <f t="shared" si="217"/>
        <v>1.843586260430817E-2</v>
      </c>
      <c r="BV89" s="134">
        <f t="shared" si="217"/>
        <v>2.2433500694370261E-2</v>
      </c>
      <c r="BW89" s="135">
        <f t="shared" si="217"/>
        <v>2.6075415723319541E-2</v>
      </c>
      <c r="BX89" s="130">
        <f t="shared" si="217"/>
        <v>2.1417217434953569E-2</v>
      </c>
      <c r="BY89" s="131">
        <f t="shared" si="217"/>
        <v>3.673387901776802E-2</v>
      </c>
      <c r="BZ89" s="132">
        <f t="shared" si="217"/>
        <v>2.0406696845584538E-2</v>
      </c>
      <c r="CA89" s="133">
        <f t="shared" si="217"/>
        <v>2.4552335240908253E-2</v>
      </c>
      <c r="CB89" s="130">
        <f t="shared" si="217"/>
        <v>1.8518518518518517E-2</v>
      </c>
      <c r="CC89" s="131">
        <f t="shared" si="217"/>
        <v>2.2417934347477981E-2</v>
      </c>
      <c r="CD89" s="132">
        <f t="shared" si="217"/>
        <v>3.9089281146073164E-2</v>
      </c>
      <c r="CE89" s="133">
        <f t="shared" si="217"/>
        <v>2.7505298959925074E-2</v>
      </c>
      <c r="CF89" s="130">
        <f t="shared" si="217"/>
        <v>2.6187194587144469E-2</v>
      </c>
      <c r="CG89" s="131">
        <f t="shared" si="217"/>
        <v>3.8822205551387844E-2</v>
      </c>
      <c r="CH89" s="132">
        <f t="shared" si="217"/>
        <v>2.670484266167442E-2</v>
      </c>
      <c r="CI89" s="130">
        <f t="shared" si="217"/>
        <v>2.7995628696322963E-2</v>
      </c>
      <c r="CJ89" s="136">
        <f t="shared" si="217"/>
        <v>1.8133760960669782E-2</v>
      </c>
      <c r="CK89" s="137">
        <f t="shared" si="217"/>
        <v>2.8054353559541983E-2</v>
      </c>
    </row>
    <row r="90" spans="1:89">
      <c r="A90" s="138" t="s">
        <v>35</v>
      </c>
      <c r="B90" s="199">
        <v>0</v>
      </c>
      <c r="C90" s="183">
        <v>488</v>
      </c>
      <c r="D90" s="184">
        <v>2</v>
      </c>
      <c r="E90" s="185">
        <v>226</v>
      </c>
      <c r="F90" s="182">
        <v>4</v>
      </c>
      <c r="G90" s="186">
        <v>64</v>
      </c>
      <c r="H90" s="184">
        <v>21</v>
      </c>
      <c r="I90" s="185">
        <v>549</v>
      </c>
      <c r="J90" s="182">
        <v>36</v>
      </c>
      <c r="K90" s="183">
        <v>35</v>
      </c>
      <c r="L90" s="184">
        <v>35</v>
      </c>
      <c r="M90" s="182">
        <v>60</v>
      </c>
      <c r="N90" s="187">
        <v>121</v>
      </c>
      <c r="O90" s="200">
        <v>193</v>
      </c>
      <c r="P90" s="182">
        <v>120</v>
      </c>
      <c r="Q90" s="183">
        <v>77</v>
      </c>
      <c r="R90" s="184">
        <v>64</v>
      </c>
      <c r="S90" s="185">
        <v>73</v>
      </c>
      <c r="T90" s="182">
        <v>38</v>
      </c>
      <c r="U90" s="186">
        <v>12</v>
      </c>
      <c r="V90" s="184">
        <v>147</v>
      </c>
      <c r="W90" s="201">
        <v>46</v>
      </c>
      <c r="X90" s="182">
        <v>85</v>
      </c>
      <c r="Y90" s="186">
        <v>38</v>
      </c>
      <c r="Z90" s="184">
        <v>46</v>
      </c>
      <c r="AA90" s="182">
        <v>206</v>
      </c>
      <c r="AB90" s="165">
        <f t="shared" si="199"/>
        <v>719</v>
      </c>
      <c r="AC90" s="166">
        <f t="shared" si="194"/>
        <v>2067</v>
      </c>
      <c r="BI90" s="138" t="s">
        <v>35</v>
      </c>
      <c r="BJ90" s="130">
        <f t="shared" ref="BJ90:CK90" si="218">B90/B95</f>
        <v>0</v>
      </c>
      <c r="BK90" s="131">
        <f t="shared" si="218"/>
        <v>2.0238045867374446E-2</v>
      </c>
      <c r="BL90" s="132">
        <f t="shared" si="218"/>
        <v>1.2959243180198278E-4</v>
      </c>
      <c r="BM90" s="133">
        <f t="shared" si="218"/>
        <v>1.8643788153770005E-2</v>
      </c>
      <c r="BN90" s="130">
        <f t="shared" si="218"/>
        <v>6.4714447500404467E-4</v>
      </c>
      <c r="BO90" s="131">
        <f t="shared" si="218"/>
        <v>1.3663535439795047E-2</v>
      </c>
      <c r="BP90" s="132">
        <f t="shared" si="218"/>
        <v>1.2405482041587901E-3</v>
      </c>
      <c r="BQ90" s="133">
        <f t="shared" si="218"/>
        <v>2.0834123942165383E-2</v>
      </c>
      <c r="BR90" s="130">
        <f t="shared" si="218"/>
        <v>8.944099378881987E-3</v>
      </c>
      <c r="BS90" s="131">
        <f t="shared" si="218"/>
        <v>6.9375619425173438E-3</v>
      </c>
      <c r="BT90" s="132">
        <f t="shared" si="218"/>
        <v>4.7547887515283251E-3</v>
      </c>
      <c r="BU90" s="130">
        <f t="shared" si="218"/>
        <v>3.8812342324859306E-3</v>
      </c>
      <c r="BV90" s="134">
        <f t="shared" si="218"/>
        <v>6.4629847238542888E-3</v>
      </c>
      <c r="BW90" s="135">
        <f t="shared" si="218"/>
        <v>7.5337653212584899E-3</v>
      </c>
      <c r="BX90" s="130">
        <f t="shared" si="218"/>
        <v>1.0039320672634485E-2</v>
      </c>
      <c r="BY90" s="131">
        <f t="shared" si="218"/>
        <v>5.1241099354495242E-3</v>
      </c>
      <c r="BZ90" s="132">
        <f t="shared" si="218"/>
        <v>4.5986922468922902E-3</v>
      </c>
      <c r="CA90" s="133">
        <f t="shared" si="218"/>
        <v>4.4920312596147928E-3</v>
      </c>
      <c r="CB90" s="130">
        <f t="shared" si="218"/>
        <v>6.0145615701171252E-3</v>
      </c>
      <c r="CC90" s="131">
        <f t="shared" si="218"/>
        <v>1.6012810248198558E-3</v>
      </c>
      <c r="CD90" s="132">
        <f t="shared" si="218"/>
        <v>7.5211051419800459E-3</v>
      </c>
      <c r="CE90" s="133">
        <f t="shared" si="218"/>
        <v>2.2674619214275151E-3</v>
      </c>
      <c r="CF90" s="130">
        <f t="shared" si="218"/>
        <v>5.325147224658564E-3</v>
      </c>
      <c r="CG90" s="131">
        <f t="shared" si="218"/>
        <v>3.563390847711928E-3</v>
      </c>
      <c r="CH90" s="132">
        <f t="shared" si="218"/>
        <v>1.2664152190072406E-3</v>
      </c>
      <c r="CI90" s="130">
        <f t="shared" si="218"/>
        <v>6.6212393931601955E-3</v>
      </c>
      <c r="CJ90" s="136">
        <f t="shared" si="218"/>
        <v>3.3517157148384509E-3</v>
      </c>
      <c r="CK90" s="137">
        <f t="shared" si="218"/>
        <v>9.6486437283815757E-3</v>
      </c>
    </row>
    <row r="91" spans="1:89">
      <c r="A91" s="147" t="s">
        <v>36</v>
      </c>
      <c r="B91" s="196">
        <v>0</v>
      </c>
      <c r="C91" s="190">
        <v>22</v>
      </c>
      <c r="D91" s="191">
        <v>0</v>
      </c>
      <c r="E91" s="192">
        <v>12</v>
      </c>
      <c r="F91" s="189">
        <v>0</v>
      </c>
      <c r="G91" s="193">
        <v>2</v>
      </c>
      <c r="H91" s="191">
        <v>0</v>
      </c>
      <c r="I91" s="192">
        <v>0</v>
      </c>
      <c r="J91" s="189">
        <v>0</v>
      </c>
      <c r="K91" s="193">
        <v>0</v>
      </c>
      <c r="L91" s="191">
        <v>0</v>
      </c>
      <c r="M91" s="189">
        <v>0</v>
      </c>
      <c r="N91" s="194">
        <v>0</v>
      </c>
      <c r="O91" s="197">
        <v>0</v>
      </c>
      <c r="P91" s="189">
        <v>0</v>
      </c>
      <c r="Q91" s="193">
        <v>0</v>
      </c>
      <c r="R91" s="191">
        <v>0</v>
      </c>
      <c r="S91" s="192">
        <v>0</v>
      </c>
      <c r="T91" s="189">
        <v>0</v>
      </c>
      <c r="U91" s="193">
        <v>0</v>
      </c>
      <c r="V91" s="191">
        <v>0</v>
      </c>
      <c r="W91" s="192">
        <v>0</v>
      </c>
      <c r="X91" s="189">
        <v>0</v>
      </c>
      <c r="Y91" s="193">
        <v>0</v>
      </c>
      <c r="Z91" s="191">
        <v>0</v>
      </c>
      <c r="AA91" s="189">
        <v>0</v>
      </c>
      <c r="AB91" s="165">
        <f t="shared" si="199"/>
        <v>0</v>
      </c>
      <c r="AC91" s="166">
        <f t="shared" si="194"/>
        <v>36</v>
      </c>
      <c r="BI91" s="147" t="s">
        <v>36</v>
      </c>
      <c r="BJ91" s="130">
        <f t="shared" ref="BJ91:CK91" si="219">B91/B95</f>
        <v>0</v>
      </c>
      <c r="BK91" s="131">
        <f t="shared" si="219"/>
        <v>9.1237092025048727E-4</v>
      </c>
      <c r="BL91" s="132">
        <f t="shared" si="219"/>
        <v>0</v>
      </c>
      <c r="BM91" s="133">
        <f t="shared" si="219"/>
        <v>9.899356541824781E-4</v>
      </c>
      <c r="BN91" s="130">
        <f t="shared" si="219"/>
        <v>0</v>
      </c>
      <c r="BO91" s="131">
        <f t="shared" si="219"/>
        <v>4.2698548249359521E-4</v>
      </c>
      <c r="BP91" s="132">
        <f t="shared" si="219"/>
        <v>0</v>
      </c>
      <c r="BQ91" s="133">
        <f t="shared" si="219"/>
        <v>0</v>
      </c>
      <c r="BR91" s="130">
        <f t="shared" si="219"/>
        <v>0</v>
      </c>
      <c r="BS91" s="131">
        <f t="shared" si="219"/>
        <v>0</v>
      </c>
      <c r="BT91" s="132">
        <f t="shared" si="219"/>
        <v>0</v>
      </c>
      <c r="BU91" s="130">
        <f t="shared" si="219"/>
        <v>0</v>
      </c>
      <c r="BV91" s="134">
        <f t="shared" si="219"/>
        <v>0</v>
      </c>
      <c r="BW91" s="135">
        <f t="shared" si="219"/>
        <v>0</v>
      </c>
      <c r="BX91" s="130">
        <f t="shared" si="219"/>
        <v>0</v>
      </c>
      <c r="BY91" s="131">
        <f t="shared" si="219"/>
        <v>0</v>
      </c>
      <c r="BZ91" s="132">
        <f t="shared" si="219"/>
        <v>0</v>
      </c>
      <c r="CA91" s="133">
        <f t="shared" si="219"/>
        <v>0</v>
      </c>
      <c r="CB91" s="130">
        <f t="shared" si="219"/>
        <v>0</v>
      </c>
      <c r="CC91" s="131">
        <f t="shared" si="219"/>
        <v>0</v>
      </c>
      <c r="CD91" s="132">
        <f t="shared" si="219"/>
        <v>0</v>
      </c>
      <c r="CE91" s="133">
        <f t="shared" si="219"/>
        <v>0</v>
      </c>
      <c r="CF91" s="130">
        <f t="shared" si="219"/>
        <v>0</v>
      </c>
      <c r="CG91" s="131">
        <f t="shared" si="219"/>
        <v>0</v>
      </c>
      <c r="CH91" s="132">
        <f t="shared" si="219"/>
        <v>0</v>
      </c>
      <c r="CI91" s="130">
        <f t="shared" si="219"/>
        <v>0</v>
      </c>
      <c r="CJ91" s="136">
        <f t="shared" si="219"/>
        <v>0</v>
      </c>
      <c r="CK91" s="137">
        <f t="shared" si="219"/>
        <v>1.6804604461622484E-4</v>
      </c>
    </row>
    <row r="92" spans="1:89">
      <c r="A92" s="138" t="s">
        <v>37</v>
      </c>
      <c r="B92" s="60"/>
      <c r="C92" s="61"/>
      <c r="D92" s="140"/>
      <c r="E92" s="141"/>
      <c r="F92" s="139"/>
      <c r="G92" s="142"/>
      <c r="H92" s="140"/>
      <c r="I92" s="141"/>
      <c r="J92" s="139"/>
      <c r="K92" s="142"/>
      <c r="L92" s="140"/>
      <c r="M92" s="139"/>
      <c r="N92" s="143"/>
      <c r="O92" s="144"/>
      <c r="P92" s="139"/>
      <c r="Q92" s="142"/>
      <c r="R92" s="140"/>
      <c r="S92" s="141"/>
      <c r="T92" s="139"/>
      <c r="U92" s="142"/>
      <c r="V92" s="140"/>
      <c r="W92" s="141"/>
      <c r="X92" s="139"/>
      <c r="Y92" s="142"/>
      <c r="Z92" s="145"/>
      <c r="AA92" s="146"/>
      <c r="AB92" s="165"/>
      <c r="AC92" s="166"/>
      <c r="BI92" s="138" t="s">
        <v>37</v>
      </c>
      <c r="BJ92" s="130">
        <f t="shared" ref="BJ92:CK92" si="220">B92/B95</f>
        <v>0</v>
      </c>
      <c r="BK92" s="131">
        <f t="shared" si="220"/>
        <v>0</v>
      </c>
      <c r="BL92" s="132">
        <f t="shared" si="220"/>
        <v>0</v>
      </c>
      <c r="BM92" s="133">
        <f t="shared" si="220"/>
        <v>0</v>
      </c>
      <c r="BN92" s="130">
        <f t="shared" si="220"/>
        <v>0</v>
      </c>
      <c r="BO92" s="131">
        <f t="shared" si="220"/>
        <v>0</v>
      </c>
      <c r="BP92" s="132">
        <f t="shared" si="220"/>
        <v>0</v>
      </c>
      <c r="BQ92" s="133">
        <f t="shared" si="220"/>
        <v>0</v>
      </c>
      <c r="BR92" s="130">
        <f t="shared" si="220"/>
        <v>0</v>
      </c>
      <c r="BS92" s="131">
        <f t="shared" si="220"/>
        <v>0</v>
      </c>
      <c r="BT92" s="132">
        <f t="shared" si="220"/>
        <v>0</v>
      </c>
      <c r="BU92" s="130">
        <f t="shared" si="220"/>
        <v>0</v>
      </c>
      <c r="BV92" s="134">
        <f t="shared" si="220"/>
        <v>0</v>
      </c>
      <c r="BW92" s="135">
        <f t="shared" si="220"/>
        <v>0</v>
      </c>
      <c r="BX92" s="130">
        <f t="shared" si="220"/>
        <v>0</v>
      </c>
      <c r="BY92" s="131">
        <f t="shared" si="220"/>
        <v>0</v>
      </c>
      <c r="BZ92" s="132">
        <f t="shared" si="220"/>
        <v>0</v>
      </c>
      <c r="CA92" s="133">
        <f t="shared" si="220"/>
        <v>0</v>
      </c>
      <c r="CB92" s="130">
        <f t="shared" si="220"/>
        <v>0</v>
      </c>
      <c r="CC92" s="131">
        <f t="shared" si="220"/>
        <v>0</v>
      </c>
      <c r="CD92" s="132">
        <f t="shared" si="220"/>
        <v>0</v>
      </c>
      <c r="CE92" s="133">
        <f t="shared" si="220"/>
        <v>0</v>
      </c>
      <c r="CF92" s="130">
        <f t="shared" si="220"/>
        <v>0</v>
      </c>
      <c r="CG92" s="131">
        <f t="shared" si="220"/>
        <v>0</v>
      </c>
      <c r="CH92" s="132">
        <f t="shared" si="220"/>
        <v>0</v>
      </c>
      <c r="CI92" s="130">
        <f t="shared" si="220"/>
        <v>0</v>
      </c>
      <c r="CJ92" s="136">
        <f t="shared" si="220"/>
        <v>0</v>
      </c>
      <c r="CK92" s="137">
        <f t="shared" si="220"/>
        <v>0</v>
      </c>
    </row>
    <row r="93" spans="1:89">
      <c r="A93" s="147" t="s">
        <v>38</v>
      </c>
      <c r="B93" s="58"/>
      <c r="C93" s="59"/>
      <c r="D93" s="153"/>
      <c r="E93" s="150"/>
      <c r="F93" s="151"/>
      <c r="G93" s="152"/>
      <c r="H93" s="153"/>
      <c r="I93" s="150"/>
      <c r="J93" s="151"/>
      <c r="K93" s="152"/>
      <c r="L93" s="153"/>
      <c r="M93" s="151"/>
      <c r="N93" s="155"/>
      <c r="O93" s="154"/>
      <c r="P93" s="151"/>
      <c r="Q93" s="152"/>
      <c r="R93" s="153"/>
      <c r="S93" s="150"/>
      <c r="T93" s="151"/>
      <c r="U93" s="152"/>
      <c r="V93" s="153"/>
      <c r="W93" s="150"/>
      <c r="X93" s="151"/>
      <c r="Y93" s="152"/>
      <c r="Z93" s="149"/>
      <c r="AA93" s="148"/>
      <c r="AB93" s="165"/>
      <c r="AC93" s="166"/>
      <c r="BI93" s="147" t="s">
        <v>38</v>
      </c>
      <c r="BJ93" s="130">
        <f t="shared" ref="BJ93:CK93" si="221">B93/B95</f>
        <v>0</v>
      </c>
      <c r="BK93" s="131">
        <f t="shared" si="221"/>
        <v>0</v>
      </c>
      <c r="BL93" s="132">
        <f t="shared" si="221"/>
        <v>0</v>
      </c>
      <c r="BM93" s="133">
        <f t="shared" si="221"/>
        <v>0</v>
      </c>
      <c r="BN93" s="130">
        <f t="shared" si="221"/>
        <v>0</v>
      </c>
      <c r="BO93" s="131">
        <f t="shared" si="221"/>
        <v>0</v>
      </c>
      <c r="BP93" s="132">
        <f t="shared" si="221"/>
        <v>0</v>
      </c>
      <c r="BQ93" s="133">
        <f t="shared" si="221"/>
        <v>0</v>
      </c>
      <c r="BR93" s="130">
        <f t="shared" si="221"/>
        <v>0</v>
      </c>
      <c r="BS93" s="131">
        <f t="shared" si="221"/>
        <v>0</v>
      </c>
      <c r="BT93" s="132">
        <f t="shared" si="221"/>
        <v>0</v>
      </c>
      <c r="BU93" s="130">
        <f t="shared" si="221"/>
        <v>0</v>
      </c>
      <c r="BV93" s="134">
        <f t="shared" si="221"/>
        <v>0</v>
      </c>
      <c r="BW93" s="135">
        <f t="shared" si="221"/>
        <v>0</v>
      </c>
      <c r="BX93" s="130">
        <f t="shared" si="221"/>
        <v>0</v>
      </c>
      <c r="BY93" s="131">
        <f t="shared" si="221"/>
        <v>0</v>
      </c>
      <c r="BZ93" s="132">
        <f t="shared" si="221"/>
        <v>0</v>
      </c>
      <c r="CA93" s="133">
        <f t="shared" si="221"/>
        <v>0</v>
      </c>
      <c r="CB93" s="130">
        <f t="shared" si="221"/>
        <v>0</v>
      </c>
      <c r="CC93" s="131">
        <f t="shared" si="221"/>
        <v>0</v>
      </c>
      <c r="CD93" s="132">
        <f t="shared" si="221"/>
        <v>0</v>
      </c>
      <c r="CE93" s="133">
        <f t="shared" si="221"/>
        <v>0</v>
      </c>
      <c r="CF93" s="130">
        <f t="shared" si="221"/>
        <v>0</v>
      </c>
      <c r="CG93" s="131">
        <f t="shared" si="221"/>
        <v>0</v>
      </c>
      <c r="CH93" s="132">
        <f t="shared" si="221"/>
        <v>0</v>
      </c>
      <c r="CI93" s="130">
        <f t="shared" si="221"/>
        <v>0</v>
      </c>
      <c r="CJ93" s="136">
        <f t="shared" si="221"/>
        <v>0</v>
      </c>
      <c r="CK93" s="137">
        <f t="shared" si="221"/>
        <v>0</v>
      </c>
    </row>
    <row r="94" spans="1:89" ht="14" thickBot="1">
      <c r="A94" s="138" t="s">
        <v>16</v>
      </c>
      <c r="B94" s="60"/>
      <c r="C94" s="61"/>
      <c r="D94" s="140"/>
      <c r="E94" s="141"/>
      <c r="F94" s="139"/>
      <c r="G94" s="142"/>
      <c r="H94" s="140"/>
      <c r="I94" s="141"/>
      <c r="J94" s="139"/>
      <c r="K94" s="142"/>
      <c r="L94" s="140"/>
      <c r="M94" s="139"/>
      <c r="N94" s="143"/>
      <c r="O94" s="144"/>
      <c r="P94" s="139"/>
      <c r="Q94" s="142"/>
      <c r="R94" s="140"/>
      <c r="S94" s="141"/>
      <c r="T94" s="139"/>
      <c r="U94" s="142"/>
      <c r="V94" s="140"/>
      <c r="W94" s="141"/>
      <c r="X94" s="139"/>
      <c r="Y94" s="142"/>
      <c r="Z94" s="145"/>
      <c r="AA94" s="146"/>
      <c r="AB94" s="165"/>
      <c r="AC94" s="166"/>
      <c r="BI94" s="138" t="s">
        <v>39</v>
      </c>
      <c r="BJ94" s="130">
        <f t="shared" ref="BJ94:CK94" si="222">B94/B95</f>
        <v>0</v>
      </c>
      <c r="BK94" s="131">
        <f t="shared" si="222"/>
        <v>0</v>
      </c>
      <c r="BL94" s="132">
        <f t="shared" si="222"/>
        <v>0</v>
      </c>
      <c r="BM94" s="133">
        <f t="shared" si="222"/>
        <v>0</v>
      </c>
      <c r="BN94" s="130">
        <f t="shared" si="222"/>
        <v>0</v>
      </c>
      <c r="BO94" s="131">
        <f t="shared" si="222"/>
        <v>0</v>
      </c>
      <c r="BP94" s="132">
        <f t="shared" si="222"/>
        <v>0</v>
      </c>
      <c r="BQ94" s="133">
        <f t="shared" si="222"/>
        <v>0</v>
      </c>
      <c r="BR94" s="130">
        <f t="shared" si="222"/>
        <v>0</v>
      </c>
      <c r="BS94" s="131">
        <f t="shared" si="222"/>
        <v>0</v>
      </c>
      <c r="BT94" s="132">
        <f t="shared" si="222"/>
        <v>0</v>
      </c>
      <c r="BU94" s="130">
        <f t="shared" si="222"/>
        <v>0</v>
      </c>
      <c r="BV94" s="134">
        <f t="shared" si="222"/>
        <v>0</v>
      </c>
      <c r="BW94" s="135">
        <f t="shared" si="222"/>
        <v>0</v>
      </c>
      <c r="BX94" s="130">
        <f t="shared" si="222"/>
        <v>0</v>
      </c>
      <c r="BY94" s="131">
        <f t="shared" si="222"/>
        <v>0</v>
      </c>
      <c r="BZ94" s="132">
        <f t="shared" si="222"/>
        <v>0</v>
      </c>
      <c r="CA94" s="133">
        <f t="shared" si="222"/>
        <v>0</v>
      </c>
      <c r="CB94" s="130">
        <f t="shared" si="222"/>
        <v>0</v>
      </c>
      <c r="CC94" s="131">
        <f t="shared" si="222"/>
        <v>0</v>
      </c>
      <c r="CD94" s="132">
        <f t="shared" si="222"/>
        <v>0</v>
      </c>
      <c r="CE94" s="133">
        <f t="shared" si="222"/>
        <v>0</v>
      </c>
      <c r="CF94" s="130">
        <f t="shared" si="222"/>
        <v>0</v>
      </c>
      <c r="CG94" s="131">
        <f t="shared" si="222"/>
        <v>0</v>
      </c>
      <c r="CH94" s="132">
        <f t="shared" si="222"/>
        <v>0</v>
      </c>
      <c r="CI94" s="130">
        <f t="shared" si="222"/>
        <v>0</v>
      </c>
      <c r="CJ94" s="136">
        <f t="shared" si="222"/>
        <v>0</v>
      </c>
      <c r="CK94" s="137">
        <f t="shared" si="222"/>
        <v>0</v>
      </c>
    </row>
    <row r="95" spans="1:89" ht="15" thickTop="1" thickBot="1">
      <c r="A95" s="225" t="s">
        <v>13</v>
      </c>
      <c r="B95" s="20">
        <f t="shared" ref="B95:AA95" si="223">SUM(B72:B94)</f>
        <v>41849</v>
      </c>
      <c r="C95" s="21">
        <f t="shared" si="223"/>
        <v>24113</v>
      </c>
      <c r="D95" s="20">
        <f t="shared" si="223"/>
        <v>15433</v>
      </c>
      <c r="E95" s="21">
        <f t="shared" si="223"/>
        <v>12122</v>
      </c>
      <c r="F95" s="20">
        <f t="shared" si="223"/>
        <v>6181</v>
      </c>
      <c r="G95" s="21">
        <f t="shared" si="223"/>
        <v>4684</v>
      </c>
      <c r="H95" s="20">
        <f t="shared" si="223"/>
        <v>16928</v>
      </c>
      <c r="I95" s="21">
        <f t="shared" si="223"/>
        <v>26351</v>
      </c>
      <c r="J95" s="20">
        <f t="shared" si="223"/>
        <v>4025</v>
      </c>
      <c r="K95" s="21">
        <f t="shared" si="223"/>
        <v>5045</v>
      </c>
      <c r="L95" s="20">
        <f t="shared" si="223"/>
        <v>7361</v>
      </c>
      <c r="M95" s="21">
        <f t="shared" si="223"/>
        <v>15459</v>
      </c>
      <c r="N95" s="20">
        <f t="shared" si="223"/>
        <v>18722</v>
      </c>
      <c r="O95" s="21">
        <f t="shared" si="223"/>
        <v>25618</v>
      </c>
      <c r="P95" s="20">
        <f t="shared" si="223"/>
        <v>11953</v>
      </c>
      <c r="Q95" s="21">
        <f t="shared" si="223"/>
        <v>15027</v>
      </c>
      <c r="R95" s="20">
        <f t="shared" si="223"/>
        <v>13917</v>
      </c>
      <c r="S95" s="21">
        <f t="shared" si="223"/>
        <v>16251</v>
      </c>
      <c r="T95" s="20">
        <f t="shared" si="223"/>
        <v>6318</v>
      </c>
      <c r="U95" s="21">
        <f t="shared" si="223"/>
        <v>7494</v>
      </c>
      <c r="V95" s="20">
        <f t="shared" si="223"/>
        <v>19545</v>
      </c>
      <c r="W95" s="21">
        <f t="shared" si="223"/>
        <v>20287</v>
      </c>
      <c r="X95" s="20">
        <f t="shared" si="223"/>
        <v>15962</v>
      </c>
      <c r="Y95" s="21">
        <f t="shared" si="223"/>
        <v>10664</v>
      </c>
      <c r="Z95" s="20">
        <f t="shared" si="223"/>
        <v>36323</v>
      </c>
      <c r="AA95" s="21">
        <f t="shared" si="223"/>
        <v>31112</v>
      </c>
      <c r="AB95" s="167">
        <f>SUM(AB71:AB94)</f>
        <v>214517</v>
      </c>
      <c r="AC95" s="168">
        <f>SUM(AC71:AC94)</f>
        <v>214227</v>
      </c>
      <c r="BI95" s="227" t="s">
        <v>13</v>
      </c>
      <c r="BJ95" s="156">
        <f t="shared" ref="BJ95:CK95" si="224">SUM(BJ71:BJ94)</f>
        <v>1.0000000000000002</v>
      </c>
      <c r="BK95" s="157">
        <f t="shared" si="224"/>
        <v>0.99999999999999989</v>
      </c>
      <c r="BL95" s="156">
        <f t="shared" si="224"/>
        <v>0.99999999999999989</v>
      </c>
      <c r="BM95" s="157">
        <f t="shared" si="224"/>
        <v>0.99999999999999978</v>
      </c>
      <c r="BN95" s="156">
        <f t="shared" si="224"/>
        <v>1</v>
      </c>
      <c r="BO95" s="157">
        <f t="shared" si="224"/>
        <v>0.99999999999999989</v>
      </c>
      <c r="BP95" s="156">
        <f t="shared" si="224"/>
        <v>0.99999999999999989</v>
      </c>
      <c r="BQ95" s="157">
        <f t="shared" si="224"/>
        <v>1</v>
      </c>
      <c r="BR95" s="156">
        <f t="shared" si="224"/>
        <v>0.99999999999999989</v>
      </c>
      <c r="BS95" s="157">
        <f t="shared" si="224"/>
        <v>1.0000000000000002</v>
      </c>
      <c r="BT95" s="156">
        <f t="shared" si="224"/>
        <v>1</v>
      </c>
      <c r="BU95" s="157">
        <f t="shared" si="224"/>
        <v>1</v>
      </c>
      <c r="BV95" s="156">
        <f t="shared" si="224"/>
        <v>0.99999999999999989</v>
      </c>
      <c r="BW95" s="157">
        <f t="shared" si="224"/>
        <v>0.99999999999999989</v>
      </c>
      <c r="BX95" s="156">
        <f t="shared" si="224"/>
        <v>1</v>
      </c>
      <c r="BY95" s="157">
        <f t="shared" si="224"/>
        <v>1</v>
      </c>
      <c r="BZ95" s="156">
        <f t="shared" si="224"/>
        <v>1</v>
      </c>
      <c r="CA95" s="157">
        <f t="shared" si="224"/>
        <v>1</v>
      </c>
      <c r="CB95" s="156">
        <f t="shared" si="224"/>
        <v>1</v>
      </c>
      <c r="CC95" s="157">
        <f t="shared" si="224"/>
        <v>1.0000000000000002</v>
      </c>
      <c r="CD95" s="156">
        <f t="shared" si="224"/>
        <v>1</v>
      </c>
      <c r="CE95" s="157">
        <f t="shared" si="224"/>
        <v>1</v>
      </c>
      <c r="CF95" s="156">
        <f t="shared" si="224"/>
        <v>1</v>
      </c>
      <c r="CG95" s="157">
        <f t="shared" si="224"/>
        <v>1</v>
      </c>
      <c r="CH95" s="156">
        <f t="shared" si="224"/>
        <v>1</v>
      </c>
      <c r="CI95" s="157">
        <f t="shared" si="224"/>
        <v>1.0000000000000002</v>
      </c>
      <c r="CJ95" s="156">
        <f t="shared" si="224"/>
        <v>0.99999999999999989</v>
      </c>
      <c r="CK95" s="157">
        <f t="shared" si="224"/>
        <v>1</v>
      </c>
    </row>
    <row r="96" spans="1:89" ht="14" thickTop="1">
      <c r="A96" s="180"/>
    </row>
    <row r="98" spans="1:89">
      <c r="A98" s="325">
        <f>+A67+1</f>
        <v>43803</v>
      </c>
      <c r="B98" s="325"/>
      <c r="C98" s="325"/>
      <c r="D98" s="325"/>
      <c r="BI98" s="320">
        <f>+BI67+1</f>
        <v>43803</v>
      </c>
      <c r="BJ98" s="320"/>
      <c r="BK98" s="320"/>
      <c r="BL98" s="320"/>
    </row>
    <row r="99" spans="1:89" ht="14" thickBot="1">
      <c r="AE99" t="s">
        <v>87</v>
      </c>
    </row>
    <row r="100" spans="1:89" ht="15" thickTop="1" thickBot="1">
      <c r="A100" s="321" t="s">
        <v>0</v>
      </c>
      <c r="B100" s="316" t="s">
        <v>1</v>
      </c>
      <c r="C100" s="317"/>
      <c r="D100" s="316" t="s">
        <v>2</v>
      </c>
      <c r="E100" s="317"/>
      <c r="F100" s="316" t="s">
        <v>3</v>
      </c>
      <c r="G100" s="317"/>
      <c r="H100" s="316" t="s">
        <v>4</v>
      </c>
      <c r="I100" s="317"/>
      <c r="J100" s="316" t="s">
        <v>5</v>
      </c>
      <c r="K100" s="317"/>
      <c r="L100" s="316" t="s">
        <v>6</v>
      </c>
      <c r="M100" s="317"/>
      <c r="N100" s="316" t="s">
        <v>7</v>
      </c>
      <c r="O100" s="317"/>
      <c r="P100" s="316" t="s">
        <v>8</v>
      </c>
      <c r="Q100" s="317"/>
      <c r="R100" s="316" t="s">
        <v>9</v>
      </c>
      <c r="S100" s="317"/>
      <c r="T100" s="316" t="s">
        <v>10</v>
      </c>
      <c r="U100" s="317"/>
      <c r="V100" s="316" t="s">
        <v>11</v>
      </c>
      <c r="W100" s="317"/>
      <c r="X100" s="316" t="s">
        <v>12</v>
      </c>
      <c r="Y100" s="317"/>
      <c r="Z100" s="318" t="s">
        <v>40</v>
      </c>
      <c r="AA100" s="319"/>
      <c r="AB100" s="323" t="s">
        <v>41</v>
      </c>
      <c r="AC100" s="324"/>
      <c r="AE100" s="314" t="s">
        <v>0</v>
      </c>
      <c r="AF100" s="308" t="s">
        <v>1</v>
      </c>
      <c r="AG100" s="309"/>
      <c r="AH100" s="308" t="s">
        <v>2</v>
      </c>
      <c r="AI100" s="309"/>
      <c r="AJ100" s="308" t="s">
        <v>3</v>
      </c>
      <c r="AK100" s="309"/>
      <c r="AL100" s="308" t="s">
        <v>4</v>
      </c>
      <c r="AM100" s="309"/>
      <c r="AN100" s="308" t="s">
        <v>5</v>
      </c>
      <c r="AO100" s="309"/>
      <c r="AP100" s="308" t="s">
        <v>6</v>
      </c>
      <c r="AQ100" s="309"/>
      <c r="AR100" s="308" t="s">
        <v>7</v>
      </c>
      <c r="AS100" s="309"/>
      <c r="AT100" s="308" t="s">
        <v>8</v>
      </c>
      <c r="AU100" s="309"/>
      <c r="AV100" s="308" t="s">
        <v>9</v>
      </c>
      <c r="AW100" s="309"/>
      <c r="AX100" s="308" t="s">
        <v>10</v>
      </c>
      <c r="AY100" s="309"/>
      <c r="AZ100" s="308" t="s">
        <v>11</v>
      </c>
      <c r="BA100" s="309"/>
      <c r="BB100" s="308" t="s">
        <v>12</v>
      </c>
      <c r="BC100" s="309"/>
      <c r="BD100" s="310" t="s">
        <v>40</v>
      </c>
      <c r="BE100" s="311"/>
      <c r="BF100" s="312" t="s">
        <v>41</v>
      </c>
      <c r="BG100" s="313"/>
      <c r="BI100" s="321" t="s">
        <v>0</v>
      </c>
      <c r="BJ100" s="316" t="s">
        <v>1</v>
      </c>
      <c r="BK100" s="317"/>
      <c r="BL100" s="316" t="s">
        <v>2</v>
      </c>
      <c r="BM100" s="317"/>
      <c r="BN100" s="316" t="s">
        <v>3</v>
      </c>
      <c r="BO100" s="317"/>
      <c r="BP100" s="316" t="s">
        <v>4</v>
      </c>
      <c r="BQ100" s="317"/>
      <c r="BR100" s="316" t="s">
        <v>5</v>
      </c>
      <c r="BS100" s="317"/>
      <c r="BT100" s="316" t="s">
        <v>6</v>
      </c>
      <c r="BU100" s="317"/>
      <c r="BV100" s="316" t="s">
        <v>7</v>
      </c>
      <c r="BW100" s="317"/>
      <c r="BX100" s="316" t="s">
        <v>8</v>
      </c>
      <c r="BY100" s="317"/>
      <c r="BZ100" s="316" t="s">
        <v>9</v>
      </c>
      <c r="CA100" s="317"/>
      <c r="CB100" s="316" t="s">
        <v>10</v>
      </c>
      <c r="CC100" s="317"/>
      <c r="CD100" s="316" t="s">
        <v>11</v>
      </c>
      <c r="CE100" s="317"/>
      <c r="CF100" s="316" t="s">
        <v>12</v>
      </c>
      <c r="CG100" s="317"/>
      <c r="CH100" s="318" t="s">
        <v>40</v>
      </c>
      <c r="CI100" s="319"/>
      <c r="CJ100" s="316" t="s">
        <v>41</v>
      </c>
      <c r="CK100" s="317"/>
    </row>
    <row r="101" spans="1:89" ht="15" thickTop="1" thickBot="1">
      <c r="A101" s="322"/>
      <c r="B101" s="117" t="s">
        <v>14</v>
      </c>
      <c r="C101" s="118" t="s">
        <v>15</v>
      </c>
      <c r="D101" s="119" t="s">
        <v>14</v>
      </c>
      <c r="E101" s="120" t="s">
        <v>15</v>
      </c>
      <c r="F101" s="117" t="s">
        <v>14</v>
      </c>
      <c r="G101" s="118" t="s">
        <v>15</v>
      </c>
      <c r="H101" s="119" t="s">
        <v>14</v>
      </c>
      <c r="I101" s="120" t="s">
        <v>15</v>
      </c>
      <c r="J101" s="117" t="s">
        <v>14</v>
      </c>
      <c r="K101" s="118" t="s">
        <v>15</v>
      </c>
      <c r="L101" s="119" t="s">
        <v>14</v>
      </c>
      <c r="M101" s="117" t="s">
        <v>15</v>
      </c>
      <c r="N101" s="121" t="s">
        <v>14</v>
      </c>
      <c r="O101" s="122" t="s">
        <v>15</v>
      </c>
      <c r="P101" s="117" t="s">
        <v>14</v>
      </c>
      <c r="Q101" s="118" t="s">
        <v>15</v>
      </c>
      <c r="R101" s="119" t="s">
        <v>14</v>
      </c>
      <c r="S101" s="120" t="s">
        <v>15</v>
      </c>
      <c r="T101" s="117" t="s">
        <v>14</v>
      </c>
      <c r="U101" s="118" t="s">
        <v>15</v>
      </c>
      <c r="V101" s="119" t="s">
        <v>14</v>
      </c>
      <c r="W101" s="120" t="s">
        <v>15</v>
      </c>
      <c r="X101" s="117" t="s">
        <v>14</v>
      </c>
      <c r="Y101" s="118" t="s">
        <v>15</v>
      </c>
      <c r="Z101" s="28" t="s">
        <v>14</v>
      </c>
      <c r="AA101" s="123" t="s">
        <v>15</v>
      </c>
      <c r="AB101" s="169" t="s">
        <v>14</v>
      </c>
      <c r="AC101" s="170" t="s">
        <v>15</v>
      </c>
      <c r="AE101" s="315"/>
      <c r="AF101" s="230" t="s">
        <v>14</v>
      </c>
      <c r="AG101" s="231" t="s">
        <v>15</v>
      </c>
      <c r="AH101" s="232" t="s">
        <v>14</v>
      </c>
      <c r="AI101" s="233" t="s">
        <v>15</v>
      </c>
      <c r="AJ101" s="230" t="s">
        <v>14</v>
      </c>
      <c r="AK101" s="231" t="s">
        <v>15</v>
      </c>
      <c r="AL101" s="232" t="s">
        <v>14</v>
      </c>
      <c r="AM101" s="233" t="s">
        <v>15</v>
      </c>
      <c r="AN101" s="230" t="s">
        <v>14</v>
      </c>
      <c r="AO101" s="231" t="s">
        <v>15</v>
      </c>
      <c r="AP101" s="232" t="s">
        <v>14</v>
      </c>
      <c r="AQ101" s="230" t="s">
        <v>15</v>
      </c>
      <c r="AR101" s="234" t="s">
        <v>14</v>
      </c>
      <c r="AS101" s="235" t="s">
        <v>15</v>
      </c>
      <c r="AT101" s="230" t="s">
        <v>14</v>
      </c>
      <c r="AU101" s="231" t="s">
        <v>15</v>
      </c>
      <c r="AV101" s="232" t="s">
        <v>14</v>
      </c>
      <c r="AW101" s="233" t="s">
        <v>15</v>
      </c>
      <c r="AX101" s="230" t="s">
        <v>14</v>
      </c>
      <c r="AY101" s="231" t="s">
        <v>15</v>
      </c>
      <c r="AZ101" s="232" t="s">
        <v>14</v>
      </c>
      <c r="BA101" s="233" t="s">
        <v>15</v>
      </c>
      <c r="BB101" s="230" t="s">
        <v>14</v>
      </c>
      <c r="BC101" s="231" t="s">
        <v>15</v>
      </c>
      <c r="BD101" s="236" t="s">
        <v>14</v>
      </c>
      <c r="BE101" s="237" t="s">
        <v>15</v>
      </c>
      <c r="BF101" s="238" t="s">
        <v>14</v>
      </c>
      <c r="BG101" s="239" t="s">
        <v>15</v>
      </c>
      <c r="BI101" s="322"/>
      <c r="BJ101" s="117" t="s">
        <v>14</v>
      </c>
      <c r="BK101" s="118" t="s">
        <v>15</v>
      </c>
      <c r="BL101" s="119" t="s">
        <v>14</v>
      </c>
      <c r="BM101" s="120" t="s">
        <v>15</v>
      </c>
      <c r="BN101" s="117" t="s">
        <v>14</v>
      </c>
      <c r="BO101" s="118" t="s">
        <v>15</v>
      </c>
      <c r="BP101" s="119" t="s">
        <v>14</v>
      </c>
      <c r="BQ101" s="120" t="s">
        <v>15</v>
      </c>
      <c r="BR101" s="117" t="s">
        <v>14</v>
      </c>
      <c r="BS101" s="118" t="s">
        <v>15</v>
      </c>
      <c r="BT101" s="119" t="s">
        <v>14</v>
      </c>
      <c r="BU101" s="117" t="s">
        <v>15</v>
      </c>
      <c r="BV101" s="121" t="s">
        <v>14</v>
      </c>
      <c r="BW101" s="122" t="s">
        <v>15</v>
      </c>
      <c r="BX101" s="117" t="s">
        <v>14</v>
      </c>
      <c r="BY101" s="118" t="s">
        <v>15</v>
      </c>
      <c r="BZ101" s="119" t="s">
        <v>14</v>
      </c>
      <c r="CA101" s="120" t="s">
        <v>15</v>
      </c>
      <c r="CB101" s="117" t="s">
        <v>14</v>
      </c>
      <c r="CC101" s="118" t="s">
        <v>15</v>
      </c>
      <c r="CD101" s="119" t="s">
        <v>14</v>
      </c>
      <c r="CE101" s="120" t="s">
        <v>15</v>
      </c>
      <c r="CF101" s="117" t="s">
        <v>14</v>
      </c>
      <c r="CG101" s="118" t="s">
        <v>15</v>
      </c>
      <c r="CH101" s="28" t="s">
        <v>14</v>
      </c>
      <c r="CI101" s="123" t="s">
        <v>15</v>
      </c>
      <c r="CJ101" s="121" t="s">
        <v>14</v>
      </c>
      <c r="CK101" s="122" t="s">
        <v>15</v>
      </c>
    </row>
    <row r="102" spans="1:89" ht="14" thickTop="1">
      <c r="A102" s="126" t="s">
        <v>16</v>
      </c>
      <c r="B102" s="127"/>
      <c r="C102" s="179"/>
      <c r="D102" s="128"/>
      <c r="E102" s="173"/>
      <c r="F102" s="127"/>
      <c r="G102" s="129"/>
      <c r="H102" s="128"/>
      <c r="I102" s="173"/>
      <c r="J102" s="127"/>
      <c r="K102" s="129"/>
      <c r="L102" s="128"/>
      <c r="M102" s="127"/>
      <c r="N102" s="172"/>
      <c r="O102" s="174"/>
      <c r="P102" s="127"/>
      <c r="Q102" s="129"/>
      <c r="R102" s="128"/>
      <c r="S102" s="173"/>
      <c r="T102" s="127"/>
      <c r="U102" s="129"/>
      <c r="V102" s="128"/>
      <c r="W102" s="173"/>
      <c r="X102" s="127"/>
      <c r="Y102" s="129"/>
      <c r="Z102" s="177"/>
      <c r="AA102" s="178"/>
      <c r="AB102" s="163">
        <f>B102+D102+F102+H102+J102+L102+N102+P102+R102+T102+V102+X102+Z102</f>
        <v>0</v>
      </c>
      <c r="AC102" s="164">
        <f>C102+E102+G102+I102+K102+M102+O102+Q102+S102+U102+W102+Y102+AA102</f>
        <v>0</v>
      </c>
      <c r="AE102" s="241" t="str">
        <f>$AE$9</f>
        <v>07:00 - 07:59</v>
      </c>
      <c r="AF102" s="242">
        <f>SUMIF($A$9:$A$32,$AE102,B$102:B$125)</f>
        <v>5813</v>
      </c>
      <c r="AG102" s="243">
        <f t="shared" ref="AG102:AV104" si="225">SUMIF($A$9:$A$32,$AE102,C$102:C$125)</f>
        <v>967</v>
      </c>
      <c r="AH102" s="244">
        <f t="shared" si="225"/>
        <v>1355</v>
      </c>
      <c r="AI102" s="245">
        <f t="shared" si="225"/>
        <v>1209</v>
      </c>
      <c r="AJ102" s="242">
        <f t="shared" si="225"/>
        <v>572</v>
      </c>
      <c r="AK102" s="246">
        <f t="shared" si="225"/>
        <v>511</v>
      </c>
      <c r="AL102" s="244">
        <f t="shared" si="225"/>
        <v>875</v>
      </c>
      <c r="AM102" s="245">
        <f t="shared" si="225"/>
        <v>1516</v>
      </c>
      <c r="AN102" s="242">
        <f t="shared" si="225"/>
        <v>329</v>
      </c>
      <c r="AO102" s="246">
        <f t="shared" si="225"/>
        <v>878</v>
      </c>
      <c r="AP102" s="244">
        <f t="shared" si="225"/>
        <v>418</v>
      </c>
      <c r="AQ102" s="242">
        <f t="shared" si="225"/>
        <v>2471</v>
      </c>
      <c r="AR102" s="247">
        <f t="shared" si="225"/>
        <v>1657</v>
      </c>
      <c r="AS102" s="248">
        <f t="shared" si="225"/>
        <v>2758</v>
      </c>
      <c r="AT102" s="242">
        <f t="shared" si="225"/>
        <v>1336</v>
      </c>
      <c r="AU102" s="246">
        <f t="shared" si="225"/>
        <v>1415</v>
      </c>
      <c r="AV102" s="244">
        <f t="shared" si="225"/>
        <v>1575</v>
      </c>
      <c r="AW102" s="245">
        <f t="shared" ref="AW102:BE104" si="226">SUMIF($A$9:$A$32,$AE102,S$102:S$125)</f>
        <v>1515</v>
      </c>
      <c r="AX102" s="242">
        <f t="shared" si="226"/>
        <v>281</v>
      </c>
      <c r="AY102" s="246">
        <f t="shared" si="226"/>
        <v>1703</v>
      </c>
      <c r="AZ102" s="244">
        <f t="shared" si="226"/>
        <v>920</v>
      </c>
      <c r="BA102" s="245">
        <f t="shared" si="226"/>
        <v>2460</v>
      </c>
      <c r="BB102" s="242">
        <f t="shared" si="226"/>
        <v>1106</v>
      </c>
      <c r="BC102" s="246">
        <f t="shared" si="226"/>
        <v>1524</v>
      </c>
      <c r="BD102" s="23">
        <f t="shared" si="226"/>
        <v>4303</v>
      </c>
      <c r="BE102" s="249">
        <f t="shared" si="226"/>
        <v>2026</v>
      </c>
      <c r="BF102" s="250">
        <f>AF102+AH102+AJ102+AL102+AN102+AP102+AR102+AT102+AV102+AX102+AZ102+BB102+BD102</f>
        <v>20540</v>
      </c>
      <c r="BG102" s="251">
        <f>AG102+AI102+AK102+AM102+AO102+AQ102+AS102+AU102+AW102+AY102+BA102+BC102+BE102</f>
        <v>20953</v>
      </c>
      <c r="BI102" s="126" t="s">
        <v>16</v>
      </c>
      <c r="BJ102" s="130">
        <f>B102/B126</f>
        <v>0</v>
      </c>
      <c r="BK102" s="131">
        <f t="shared" ref="BK102" si="227">C102/C126</f>
        <v>0</v>
      </c>
      <c r="BL102" s="132">
        <f t="shared" ref="BL102" si="228">D102/D126</f>
        <v>0</v>
      </c>
      <c r="BM102" s="133">
        <f t="shared" ref="BM102" si="229">E102/E126</f>
        <v>0</v>
      </c>
      <c r="BN102" s="130">
        <f t="shared" ref="BN102" si="230">F102/F126</f>
        <v>0</v>
      </c>
      <c r="BO102" s="131">
        <f t="shared" ref="BO102" si="231">G102/G126</f>
        <v>0</v>
      </c>
      <c r="BP102" s="132">
        <f t="shared" ref="BP102" si="232">H102/H126</f>
        <v>0</v>
      </c>
      <c r="BQ102" s="133">
        <f t="shared" ref="BQ102" si="233">I102/I126</f>
        <v>0</v>
      </c>
      <c r="BR102" s="130">
        <f t="shared" ref="BR102" si="234">J102/J126</f>
        <v>0</v>
      </c>
      <c r="BS102" s="131">
        <f t="shared" ref="BS102" si="235">K102/K126</f>
        <v>0</v>
      </c>
      <c r="BT102" s="132">
        <f t="shared" ref="BT102" si="236">L102/L126</f>
        <v>0</v>
      </c>
      <c r="BU102" s="130">
        <f t="shared" ref="BU102" si="237">M102/M126</f>
        <v>0</v>
      </c>
      <c r="BV102" s="134">
        <f t="shared" ref="BV102" si="238">N102/N126</f>
        <v>0</v>
      </c>
      <c r="BW102" s="135">
        <f t="shared" ref="BW102" si="239">O102/O126</f>
        <v>0</v>
      </c>
      <c r="BX102" s="130">
        <f t="shared" ref="BX102" si="240">P102/P126</f>
        <v>0</v>
      </c>
      <c r="BY102" s="131">
        <f t="shared" ref="BY102" si="241">Q102/Q126</f>
        <v>0</v>
      </c>
      <c r="BZ102" s="132">
        <f t="shared" ref="BZ102" si="242">R102/R126</f>
        <v>0</v>
      </c>
      <c r="CA102" s="133">
        <f t="shared" ref="CA102" si="243">S102/S126</f>
        <v>0</v>
      </c>
      <c r="CB102" s="130">
        <f t="shared" ref="CB102" si="244">T102/T126</f>
        <v>0</v>
      </c>
      <c r="CC102" s="131">
        <f t="shared" ref="CC102" si="245">U102/U126</f>
        <v>0</v>
      </c>
      <c r="CD102" s="132">
        <f t="shared" ref="CD102" si="246">V102/V126</f>
        <v>0</v>
      </c>
      <c r="CE102" s="133">
        <f t="shared" ref="CE102" si="247">W102/W126</f>
        <v>0</v>
      </c>
      <c r="CF102" s="130">
        <f t="shared" ref="CF102" si="248">X102/X126</f>
        <v>0</v>
      </c>
      <c r="CG102" s="131">
        <f t="shared" ref="CG102" si="249">Y102/Y126</f>
        <v>0</v>
      </c>
      <c r="CH102" s="132">
        <f t="shared" ref="CH102" si="250">Z102/Z126</f>
        <v>0</v>
      </c>
      <c r="CI102" s="130">
        <f t="shared" ref="CI102" si="251">AA102/AA126</f>
        <v>0</v>
      </c>
      <c r="CJ102" s="136">
        <f t="shared" ref="CJ102" si="252">AB102/AB126</f>
        <v>0</v>
      </c>
      <c r="CK102" s="137">
        <f t="shared" ref="CK102" si="253">AC102/AC126</f>
        <v>0</v>
      </c>
    </row>
    <row r="103" spans="1:89">
      <c r="A103" s="138" t="s">
        <v>17</v>
      </c>
      <c r="B103" s="182">
        <v>521</v>
      </c>
      <c r="C103" s="183">
        <v>0</v>
      </c>
      <c r="D103" s="184">
        <v>161</v>
      </c>
      <c r="E103" s="185">
        <v>0</v>
      </c>
      <c r="F103" s="182">
        <v>48</v>
      </c>
      <c r="G103" s="186">
        <v>0</v>
      </c>
      <c r="H103" s="184">
        <v>224</v>
      </c>
      <c r="I103" s="185">
        <v>5</v>
      </c>
      <c r="J103" s="182">
        <v>8</v>
      </c>
      <c r="K103" s="186">
        <v>6</v>
      </c>
      <c r="L103" s="184">
        <v>6</v>
      </c>
      <c r="M103" s="182">
        <v>0</v>
      </c>
      <c r="N103" s="187">
        <v>40</v>
      </c>
      <c r="O103" s="188">
        <v>0</v>
      </c>
      <c r="P103" s="182">
        <v>4</v>
      </c>
      <c r="Q103" s="186">
        <v>0</v>
      </c>
      <c r="R103" s="184">
        <v>0</v>
      </c>
      <c r="S103" s="185">
        <v>0</v>
      </c>
      <c r="T103" s="182">
        <v>0</v>
      </c>
      <c r="U103" s="186">
        <v>0</v>
      </c>
      <c r="V103" s="184">
        <v>0</v>
      </c>
      <c r="W103" s="185">
        <v>0</v>
      </c>
      <c r="X103" s="182">
        <v>0</v>
      </c>
      <c r="Y103" s="186">
        <v>0</v>
      </c>
      <c r="Z103" s="184">
        <v>0</v>
      </c>
      <c r="AA103" s="182">
        <v>0</v>
      </c>
      <c r="AB103" s="165">
        <f t="shared" ref="AB103:AB104" si="254">B103+D103+F103+H103+J103+L103+N103+P103+R103+T103+V103+X103+Z103</f>
        <v>1012</v>
      </c>
      <c r="AC103" s="166">
        <f t="shared" ref="AC103:AC123" si="255">C103+E103+G103+I103+K103+M103+O103+Q103+S103+U103+W103+Y103+AA103</f>
        <v>11</v>
      </c>
      <c r="AE103" s="253" t="str">
        <f>$AE$10</f>
        <v>08:00 - 08:59</v>
      </c>
      <c r="AF103" s="242">
        <f>SUMIF($A$9:$A$32,$AE103,B$102:B$125)</f>
        <v>4818</v>
      </c>
      <c r="AG103" s="254">
        <f t="shared" si="225"/>
        <v>826</v>
      </c>
      <c r="AH103" s="255">
        <f t="shared" si="225"/>
        <v>1190</v>
      </c>
      <c r="AI103" s="256">
        <f t="shared" si="225"/>
        <v>1174</v>
      </c>
      <c r="AJ103" s="257">
        <f t="shared" si="225"/>
        <v>457</v>
      </c>
      <c r="AK103" s="258">
        <f t="shared" si="225"/>
        <v>500</v>
      </c>
      <c r="AL103" s="255">
        <f t="shared" si="225"/>
        <v>901</v>
      </c>
      <c r="AM103" s="256">
        <f t="shared" si="225"/>
        <v>1611</v>
      </c>
      <c r="AN103" s="257">
        <f t="shared" si="225"/>
        <v>299</v>
      </c>
      <c r="AO103" s="258">
        <f t="shared" si="225"/>
        <v>774</v>
      </c>
      <c r="AP103" s="255">
        <f t="shared" si="225"/>
        <v>356</v>
      </c>
      <c r="AQ103" s="257">
        <f t="shared" si="225"/>
        <v>1957</v>
      </c>
      <c r="AR103" s="259">
        <f t="shared" si="225"/>
        <v>1411</v>
      </c>
      <c r="AS103" s="260">
        <f t="shared" si="225"/>
        <v>2816</v>
      </c>
      <c r="AT103" s="257">
        <f t="shared" si="225"/>
        <v>1117</v>
      </c>
      <c r="AU103" s="258">
        <f t="shared" si="225"/>
        <v>1416</v>
      </c>
      <c r="AV103" s="255">
        <f t="shared" si="225"/>
        <v>1527</v>
      </c>
      <c r="AW103" s="256">
        <f t="shared" si="226"/>
        <v>1290</v>
      </c>
      <c r="AX103" s="257">
        <f t="shared" si="226"/>
        <v>254</v>
      </c>
      <c r="AY103" s="258">
        <f t="shared" si="226"/>
        <v>1347</v>
      </c>
      <c r="AZ103" s="255">
        <f t="shared" si="226"/>
        <v>726</v>
      </c>
      <c r="BA103" s="256">
        <f t="shared" si="226"/>
        <v>2403</v>
      </c>
      <c r="BB103" s="257">
        <f t="shared" si="226"/>
        <v>983</v>
      </c>
      <c r="BC103" s="258">
        <f t="shared" si="226"/>
        <v>1575</v>
      </c>
      <c r="BD103" s="255">
        <f t="shared" si="226"/>
        <v>4143</v>
      </c>
      <c r="BE103" s="257">
        <f t="shared" si="226"/>
        <v>2222</v>
      </c>
      <c r="BF103" s="261">
        <f>SUM(AF103,AH103,AJ103,AL103,AN103,AP103,AR103,AT103,AV103,AX103,AZ103,BB103,BD103)</f>
        <v>18182</v>
      </c>
      <c r="BG103" s="19">
        <f>SUM(AG103,AI103,AK103,AM103,AO103,AQ103,AS103,AU103,AW103,AY103,BA103,BC103,BE103)</f>
        <v>19911</v>
      </c>
      <c r="BI103" s="138" t="s">
        <v>17</v>
      </c>
      <c r="BJ103" s="130">
        <f>B103/B126</f>
        <v>9.5519213845702555E-3</v>
      </c>
      <c r="BK103" s="131">
        <f t="shared" ref="BK103" si="256">C103/C126</f>
        <v>0</v>
      </c>
      <c r="BL103" s="132">
        <f t="shared" ref="BL103" si="257">D103/D126</f>
        <v>7.6202196137826585E-3</v>
      </c>
      <c r="BM103" s="133">
        <f t="shared" ref="BM103" si="258">E103/E126</f>
        <v>0</v>
      </c>
      <c r="BN103" s="130">
        <f t="shared" ref="BN103" si="259">F103/F126</f>
        <v>5.317970307999114E-3</v>
      </c>
      <c r="BO103" s="131">
        <f t="shared" ref="BO103" si="260">G103/G126</f>
        <v>0</v>
      </c>
      <c r="BP103" s="132">
        <f t="shared" ref="BP103" si="261">H103/H126</f>
        <v>9.1916290521132545E-3</v>
      </c>
      <c r="BQ103" s="133">
        <f t="shared" ref="BQ103" si="262">I103/I126</f>
        <v>1.4177961776215052E-4</v>
      </c>
      <c r="BR103" s="130">
        <f t="shared" ref="BR103" si="263">J103/J126</f>
        <v>1.4569295210344199E-3</v>
      </c>
      <c r="BS103" s="131">
        <f t="shared" ref="BS103" si="264">K103/K126</f>
        <v>8.5922955749677789E-4</v>
      </c>
      <c r="BT103" s="132">
        <f t="shared" ref="BT103" si="265">L103/L126</f>
        <v>5.9529715249528718E-4</v>
      </c>
      <c r="BU103" s="130">
        <f t="shared" ref="BU103" si="266">M103/M126</f>
        <v>0</v>
      </c>
      <c r="BV103" s="134">
        <f t="shared" ref="BV103" si="267">N103/N126</f>
        <v>1.6086869093102755E-3</v>
      </c>
      <c r="BW103" s="135">
        <f t="shared" ref="BW103" si="268">O103/O126</f>
        <v>0</v>
      </c>
      <c r="BX103" s="130">
        <f t="shared" ref="BX103" si="269">P103/P126</f>
        <v>2.6274303730951129E-4</v>
      </c>
      <c r="BY103" s="131">
        <f t="shared" ref="BY103" si="270">Q103/Q126</f>
        <v>0</v>
      </c>
      <c r="BZ103" s="132">
        <f t="shared" ref="BZ103" si="271">R103/R126</f>
        <v>0</v>
      </c>
      <c r="CA103" s="133">
        <f t="shared" ref="CA103" si="272">S103/S126</f>
        <v>0</v>
      </c>
      <c r="CB103" s="130">
        <f t="shared" ref="CB103" si="273">T103/T126</f>
        <v>0</v>
      </c>
      <c r="CC103" s="131">
        <f t="shared" ref="CC103" si="274">U103/U126</f>
        <v>0</v>
      </c>
      <c r="CD103" s="132">
        <f t="shared" ref="CD103" si="275">V103/V126</f>
        <v>0</v>
      </c>
      <c r="CE103" s="133">
        <f t="shared" ref="CE103" si="276">W103/W126</f>
        <v>0</v>
      </c>
      <c r="CF103" s="130">
        <f t="shared" ref="CF103" si="277">X103/X126</f>
        <v>0</v>
      </c>
      <c r="CG103" s="131">
        <f t="shared" ref="CG103" si="278">Y103/Y126</f>
        <v>0</v>
      </c>
      <c r="CH103" s="132">
        <f t="shared" ref="CH103" si="279">Z103/Z126</f>
        <v>0</v>
      </c>
      <c r="CI103" s="130">
        <f t="shared" ref="CI103" si="280">AA103/AA126</f>
        <v>0</v>
      </c>
      <c r="CJ103" s="136">
        <f t="shared" ref="CJ103" si="281">AB103/AB126</f>
        <v>3.4754656849277435E-3</v>
      </c>
      <c r="CK103" s="137">
        <f t="shared" ref="CK103" si="282">AC103/AC126</f>
        <v>3.7831498505655806E-5</v>
      </c>
    </row>
    <row r="104" spans="1:89" ht="14" thickBot="1">
      <c r="A104" s="147" t="s">
        <v>18</v>
      </c>
      <c r="B104" s="189">
        <v>3291</v>
      </c>
      <c r="C104" s="190">
        <v>1</v>
      </c>
      <c r="D104" s="191">
        <v>1079</v>
      </c>
      <c r="E104" s="192">
        <v>5</v>
      </c>
      <c r="F104" s="189">
        <v>283</v>
      </c>
      <c r="G104" s="193">
        <v>2</v>
      </c>
      <c r="H104" s="191">
        <v>1120</v>
      </c>
      <c r="I104" s="192">
        <v>86</v>
      </c>
      <c r="J104" s="189">
        <v>56</v>
      </c>
      <c r="K104" s="193">
        <v>34</v>
      </c>
      <c r="L104" s="191">
        <v>62</v>
      </c>
      <c r="M104" s="189">
        <v>395</v>
      </c>
      <c r="N104" s="194">
        <v>408</v>
      </c>
      <c r="O104" s="195">
        <v>448</v>
      </c>
      <c r="P104" s="189">
        <v>215</v>
      </c>
      <c r="Q104" s="193">
        <v>290</v>
      </c>
      <c r="R104" s="191">
        <v>314</v>
      </c>
      <c r="S104" s="192">
        <v>333</v>
      </c>
      <c r="T104" s="189">
        <v>36</v>
      </c>
      <c r="U104" s="193">
        <v>243</v>
      </c>
      <c r="V104" s="191">
        <v>126</v>
      </c>
      <c r="W104" s="192">
        <v>561</v>
      </c>
      <c r="X104" s="189">
        <v>303</v>
      </c>
      <c r="Y104" s="193">
        <v>453</v>
      </c>
      <c r="Z104" s="191">
        <v>871</v>
      </c>
      <c r="AA104" s="189">
        <v>447</v>
      </c>
      <c r="AB104" s="165">
        <f t="shared" si="254"/>
        <v>8164</v>
      </c>
      <c r="AC104" s="166">
        <f t="shared" si="255"/>
        <v>3298</v>
      </c>
      <c r="AE104" s="241" t="str">
        <f>$AE$11</f>
        <v>09:00 - 09:59</v>
      </c>
      <c r="AF104" s="242">
        <f>SUMIF($A$9:$A$32,$AE104,B$102:B$125)</f>
        <v>4186</v>
      </c>
      <c r="AG104" s="262">
        <f t="shared" si="225"/>
        <v>782</v>
      </c>
      <c r="AH104" s="263">
        <f t="shared" si="225"/>
        <v>1195</v>
      </c>
      <c r="AI104" s="264">
        <f t="shared" si="225"/>
        <v>847</v>
      </c>
      <c r="AJ104" s="265">
        <f t="shared" si="225"/>
        <v>486</v>
      </c>
      <c r="AK104" s="266">
        <f t="shared" si="225"/>
        <v>411</v>
      </c>
      <c r="AL104" s="263">
        <f t="shared" si="225"/>
        <v>1121</v>
      </c>
      <c r="AM104" s="264">
        <f t="shared" si="225"/>
        <v>1546</v>
      </c>
      <c r="AN104" s="265">
        <f t="shared" si="225"/>
        <v>256</v>
      </c>
      <c r="AO104" s="266">
        <f t="shared" si="225"/>
        <v>765</v>
      </c>
      <c r="AP104" s="263">
        <f t="shared" si="225"/>
        <v>314</v>
      </c>
      <c r="AQ104" s="265">
        <f t="shared" si="225"/>
        <v>1869</v>
      </c>
      <c r="AR104" s="267">
        <f t="shared" si="225"/>
        <v>1245</v>
      </c>
      <c r="AS104" s="268">
        <f t="shared" si="225"/>
        <v>2531</v>
      </c>
      <c r="AT104" s="265">
        <f t="shared" si="225"/>
        <v>892</v>
      </c>
      <c r="AU104" s="266">
        <f t="shared" si="225"/>
        <v>1136</v>
      </c>
      <c r="AV104" s="263">
        <f t="shared" si="225"/>
        <v>1412</v>
      </c>
      <c r="AW104" s="264">
        <f t="shared" si="226"/>
        <v>1104</v>
      </c>
      <c r="AX104" s="265">
        <f t="shared" si="226"/>
        <v>281</v>
      </c>
      <c r="AY104" s="266">
        <f t="shared" si="226"/>
        <v>812</v>
      </c>
      <c r="AZ104" s="263">
        <f t="shared" si="226"/>
        <v>659</v>
      </c>
      <c r="BA104" s="264">
        <f t="shared" si="226"/>
        <v>1812</v>
      </c>
      <c r="BB104" s="265">
        <f t="shared" si="226"/>
        <v>882</v>
      </c>
      <c r="BC104" s="266">
        <f t="shared" si="226"/>
        <v>1016</v>
      </c>
      <c r="BD104" s="263">
        <f t="shared" si="226"/>
        <v>3368</v>
      </c>
      <c r="BE104" s="265">
        <f t="shared" si="226"/>
        <v>2278</v>
      </c>
      <c r="BF104" s="261">
        <f>SUM(AF104,AH104,AJ104,AL104,AN104,AP104,AR104,AT104,AV104,AX104,AZ104,BB104,BD104)</f>
        <v>16297</v>
      </c>
      <c r="BG104" s="19">
        <f>SUM(AG104,AI104,AK104,AM104,AO104,AQ104,AS104,AU104,AW104,AY104,BA104,BC104,BE104)</f>
        <v>16909</v>
      </c>
      <c r="BI104" s="147" t="s">
        <v>18</v>
      </c>
      <c r="BJ104" s="130">
        <f>B104/B126</f>
        <v>6.0336608976239367E-2</v>
      </c>
      <c r="BK104" s="131">
        <f t="shared" ref="BK104" si="283">C104/C126</f>
        <v>3.2280973594163598E-5</v>
      </c>
      <c r="BL104" s="132">
        <f t="shared" ref="BL104" si="284">D104/D126</f>
        <v>5.1069670579326015E-2</v>
      </c>
      <c r="BM104" s="133">
        <f t="shared" ref="BM104" si="285">E104/E126</f>
        <v>2.8509522180408255E-4</v>
      </c>
      <c r="BN104" s="130">
        <f t="shared" ref="BN104" si="286">F104/F126</f>
        <v>3.1353866607578107E-2</v>
      </c>
      <c r="BO104" s="131">
        <f t="shared" ref="BO104" si="287">G104/G126</f>
        <v>2.9607698001480384E-4</v>
      </c>
      <c r="BP104" s="132">
        <f t="shared" ref="BP104" si="288">H104/H126</f>
        <v>4.5958145260566269E-2</v>
      </c>
      <c r="BQ104" s="133">
        <f t="shared" ref="BQ104" si="289">I104/I126</f>
        <v>2.4386094255089887E-3</v>
      </c>
      <c r="BR104" s="130">
        <f t="shared" ref="BR104" si="290">J104/J126</f>
        <v>1.0198506647240939E-2</v>
      </c>
      <c r="BS104" s="131">
        <f t="shared" ref="BS104" si="291">K104/K126</f>
        <v>4.8689674924817412E-3</v>
      </c>
      <c r="BT104" s="132">
        <f t="shared" ref="BT104" si="292">L104/L126</f>
        <v>6.1514039091179681E-3</v>
      </c>
      <c r="BU104" s="130">
        <f t="shared" ref="BU104" si="293">M104/M126</f>
        <v>1.9207391198638464E-2</v>
      </c>
      <c r="BV104" s="134">
        <f t="shared" ref="BV104" si="294">N104/N126</f>
        <v>1.640860647496481E-2</v>
      </c>
      <c r="BW104" s="135">
        <f t="shared" ref="BW104" si="295">O104/O126</f>
        <v>1.3068463580408973E-2</v>
      </c>
      <c r="BX104" s="130">
        <f t="shared" ref="BX104" si="296">P104/P126</f>
        <v>1.4122438255386232E-2</v>
      </c>
      <c r="BY104" s="131">
        <f t="shared" ref="BY104" si="297">Q104/Q126</f>
        <v>1.5075899355375337E-2</v>
      </c>
      <c r="BZ104" s="132">
        <f t="shared" ref="BZ104" si="298">R104/R126</f>
        <v>1.5746452033498823E-2</v>
      </c>
      <c r="CA104" s="133">
        <f t="shared" ref="CA104" si="299">S104/S126</f>
        <v>1.5103410740203193E-2</v>
      </c>
      <c r="CB104" s="130">
        <f t="shared" ref="CB104" si="300">T104/T126</f>
        <v>4.448838358872961E-3</v>
      </c>
      <c r="CC104" s="131">
        <f t="shared" ref="CC104" si="301">U104/U126</f>
        <v>2.3863301581066483E-2</v>
      </c>
      <c r="CD104" s="132">
        <f t="shared" ref="CD104" si="302">V104/V126</f>
        <v>5.5258310674502235E-3</v>
      </c>
      <c r="CE104" s="133">
        <f t="shared" ref="CE104" si="303">W104/W126</f>
        <v>1.9956600618974779E-2</v>
      </c>
      <c r="CF104" s="130">
        <f t="shared" ref="CF104" si="304">X104/X126</f>
        <v>1.4296499009153535E-2</v>
      </c>
      <c r="CG104" s="131">
        <f t="shared" ref="CG104" si="305">Y104/Y126</f>
        <v>3.2292557741659539E-2</v>
      </c>
      <c r="CH104" s="132">
        <f t="shared" ref="CH104" si="306">Z104/Z126</f>
        <v>1.6002792680238114E-2</v>
      </c>
      <c r="CI104" s="130">
        <f t="shared" ref="CI104" si="307">AA104/AA126</f>
        <v>9.979683418543904E-3</v>
      </c>
      <c r="CJ104" s="136">
        <f t="shared" ref="CJ104" si="308">AB104/AB126</f>
        <v>2.8037254794219462E-2</v>
      </c>
      <c r="CK104" s="137">
        <f t="shared" ref="CK104" si="309">AC104/AC126</f>
        <v>1.1342571097422987E-2</v>
      </c>
    </row>
    <row r="105" spans="1:89" ht="15" thickTop="1" thickBot="1">
      <c r="A105" s="138" t="s">
        <v>19</v>
      </c>
      <c r="B105" s="182">
        <v>6313</v>
      </c>
      <c r="C105" s="183">
        <v>311</v>
      </c>
      <c r="D105" s="184">
        <v>2058</v>
      </c>
      <c r="E105" s="185">
        <v>493</v>
      </c>
      <c r="F105" s="182">
        <v>667</v>
      </c>
      <c r="G105" s="186">
        <v>199</v>
      </c>
      <c r="H105" s="184">
        <v>1031</v>
      </c>
      <c r="I105" s="185">
        <v>778</v>
      </c>
      <c r="J105" s="182">
        <v>206</v>
      </c>
      <c r="K105" s="186">
        <v>396</v>
      </c>
      <c r="L105" s="184">
        <v>291</v>
      </c>
      <c r="M105" s="182">
        <v>1139</v>
      </c>
      <c r="N105" s="187">
        <v>1130</v>
      </c>
      <c r="O105" s="188">
        <v>1948</v>
      </c>
      <c r="P105" s="182">
        <v>933</v>
      </c>
      <c r="Q105" s="186">
        <v>852</v>
      </c>
      <c r="R105" s="184">
        <v>1149</v>
      </c>
      <c r="S105" s="185">
        <v>974</v>
      </c>
      <c r="T105" s="182">
        <v>223</v>
      </c>
      <c r="U105" s="186">
        <v>924</v>
      </c>
      <c r="V105" s="184">
        <v>614</v>
      </c>
      <c r="W105" s="185">
        <v>1870</v>
      </c>
      <c r="X105" s="182">
        <v>1068</v>
      </c>
      <c r="Y105" s="186">
        <v>1122</v>
      </c>
      <c r="Z105" s="184">
        <v>2916</v>
      </c>
      <c r="AA105" s="182">
        <v>1452</v>
      </c>
      <c r="AB105" s="165">
        <f>B105+D105+F105+H105+J105+L105+N105+P105+R105+T105+V105+X105+Z105</f>
        <v>18599</v>
      </c>
      <c r="AC105" s="166">
        <f t="shared" si="255"/>
        <v>12458</v>
      </c>
      <c r="AE105" s="269" t="s">
        <v>13</v>
      </c>
      <c r="AF105" s="14">
        <f t="shared" ref="AF105:BG105" si="310">SUM(AF102:AF104)</f>
        <v>14817</v>
      </c>
      <c r="AG105" s="1">
        <f t="shared" si="310"/>
        <v>2575</v>
      </c>
      <c r="AH105" s="14">
        <f t="shared" si="310"/>
        <v>3740</v>
      </c>
      <c r="AI105" s="1">
        <f t="shared" si="310"/>
        <v>3230</v>
      </c>
      <c r="AJ105" s="14">
        <f t="shared" si="310"/>
        <v>1515</v>
      </c>
      <c r="AK105" s="1">
        <f t="shared" si="310"/>
        <v>1422</v>
      </c>
      <c r="AL105" s="14">
        <f t="shared" si="310"/>
        <v>2897</v>
      </c>
      <c r="AM105" s="1">
        <f t="shared" si="310"/>
        <v>4673</v>
      </c>
      <c r="AN105" s="14">
        <f t="shared" si="310"/>
        <v>884</v>
      </c>
      <c r="AO105" s="1">
        <f t="shared" si="310"/>
        <v>2417</v>
      </c>
      <c r="AP105" s="14">
        <f t="shared" si="310"/>
        <v>1088</v>
      </c>
      <c r="AQ105" s="1">
        <f t="shared" si="310"/>
        <v>6297</v>
      </c>
      <c r="AR105" s="14">
        <f t="shared" si="310"/>
        <v>4313</v>
      </c>
      <c r="AS105" s="1">
        <f t="shared" si="310"/>
        <v>8105</v>
      </c>
      <c r="AT105" s="14">
        <f t="shared" si="310"/>
        <v>3345</v>
      </c>
      <c r="AU105" s="1">
        <f t="shared" si="310"/>
        <v>3967</v>
      </c>
      <c r="AV105" s="14">
        <f t="shared" si="310"/>
        <v>4514</v>
      </c>
      <c r="AW105" s="1">
        <f t="shared" si="310"/>
        <v>3909</v>
      </c>
      <c r="AX105" s="14">
        <f t="shared" si="310"/>
        <v>816</v>
      </c>
      <c r="AY105" s="1">
        <f t="shared" si="310"/>
        <v>3862</v>
      </c>
      <c r="AZ105" s="14">
        <f t="shared" si="310"/>
        <v>2305</v>
      </c>
      <c r="BA105" s="1">
        <f t="shared" si="310"/>
        <v>6675</v>
      </c>
      <c r="BB105" s="14">
        <f t="shared" si="310"/>
        <v>2971</v>
      </c>
      <c r="BC105" s="1">
        <f t="shared" si="310"/>
        <v>4115</v>
      </c>
      <c r="BD105" s="14">
        <f t="shared" si="310"/>
        <v>11814</v>
      </c>
      <c r="BE105" s="1">
        <f t="shared" si="310"/>
        <v>6526</v>
      </c>
      <c r="BF105" s="54">
        <f t="shared" si="310"/>
        <v>55019</v>
      </c>
      <c r="BG105" s="50">
        <f t="shared" si="310"/>
        <v>57773</v>
      </c>
      <c r="BI105" s="138" t="s">
        <v>19</v>
      </c>
      <c r="BJ105" s="130">
        <f>B105/B126</f>
        <v>0.1157414197711939</v>
      </c>
      <c r="BK105" s="131">
        <f t="shared" ref="BK105" si="311">C105/C126</f>
        <v>1.003938278778488E-2</v>
      </c>
      <c r="BL105" s="132">
        <f t="shared" ref="BL105" si="312">D105/D126</f>
        <v>9.7406285497917452E-2</v>
      </c>
      <c r="BM105" s="133">
        <f t="shared" ref="BM105" si="313">E105/E126</f>
        <v>2.8110388869882541E-2</v>
      </c>
      <c r="BN105" s="130">
        <f t="shared" ref="BN105" si="314">F105/F126</f>
        <v>7.3897629071571019E-2</v>
      </c>
      <c r="BO105" s="131">
        <f t="shared" ref="BO105" si="315">G105/G126</f>
        <v>2.9459659511472985E-2</v>
      </c>
      <c r="BP105" s="132">
        <f t="shared" ref="BP105" si="316">H105/H126</f>
        <v>4.2306114074681989E-2</v>
      </c>
      <c r="BQ105" s="133">
        <f t="shared" ref="BQ105" si="317">I105/I126</f>
        <v>2.2060908523790619E-2</v>
      </c>
      <c r="BR105" s="130">
        <f t="shared" ref="BR105" si="318">J105/J126</f>
        <v>3.7515935166636316E-2</v>
      </c>
      <c r="BS105" s="131">
        <f t="shared" ref="BS105" si="319">K105/K126</f>
        <v>5.670915079478734E-2</v>
      </c>
      <c r="BT105" s="132">
        <f t="shared" ref="BT105" si="320">L105/L126</f>
        <v>2.8871911896021431E-2</v>
      </c>
      <c r="BU105" s="130">
        <f t="shared" ref="BU105" si="321">M105/M126</f>
        <v>5.5385363481643572E-2</v>
      </c>
      <c r="BV105" s="134">
        <f t="shared" ref="BV105" si="322">N105/N126</f>
        <v>4.5445405188015285E-2</v>
      </c>
      <c r="BW105" s="135">
        <f t="shared" ref="BW105" si="323">O105/O126</f>
        <v>5.6824480032671161E-2</v>
      </c>
      <c r="BX105" s="130">
        <f t="shared" ref="BX105" si="324">P105/P126</f>
        <v>6.1284813452443514E-2</v>
      </c>
      <c r="BY105" s="131">
        <f t="shared" ref="BY105" si="325">Q105/Q126</f>
        <v>4.4291952588895823E-2</v>
      </c>
      <c r="BZ105" s="132">
        <f t="shared" ref="BZ105" si="326">R105/R126</f>
        <v>5.761997893786671E-2</v>
      </c>
      <c r="CA105" s="133">
        <f t="shared" ref="CA105" si="327">S105/S126</f>
        <v>4.4176342525399127E-2</v>
      </c>
      <c r="CB105" s="130">
        <f t="shared" ref="CB105" si="328">T105/T126</f>
        <v>2.7558082056351952E-2</v>
      </c>
      <c r="CC105" s="131">
        <f t="shared" ref="CC105" si="329">U105/U126</f>
        <v>9.0739467740351562E-2</v>
      </c>
      <c r="CD105" s="132">
        <f t="shared" ref="CD105" si="330">V105/V126</f>
        <v>2.6927462503289184E-2</v>
      </c>
      <c r="CE105" s="133">
        <f t="shared" ref="CE105" si="331">W105/W126</f>
        <v>6.6522002063249264E-2</v>
      </c>
      <c r="CF105" s="130">
        <f t="shared" ref="CF105" si="332">X105/X126</f>
        <v>5.0391620269887707E-2</v>
      </c>
      <c r="CG105" s="131">
        <f t="shared" ref="CG105" si="333">Y105/Y126</f>
        <v>7.9982891360136865E-2</v>
      </c>
      <c r="CH105" s="132">
        <f t="shared" ref="CH105" si="334">Z105/Z126</f>
        <v>5.3575365620636438E-2</v>
      </c>
      <c r="CI105" s="130">
        <f t="shared" ref="CI105" si="335">AA105/AA126</f>
        <v>3.2417226675001673E-2</v>
      </c>
      <c r="CJ105" s="136">
        <f t="shared" ref="CJ105" si="336">AB105/AB126</f>
        <v>6.3873701851750092E-2</v>
      </c>
      <c r="CK105" s="137">
        <f t="shared" ref="CK105" si="337">AC105/AC126</f>
        <v>4.2845891671223643E-2</v>
      </c>
    </row>
    <row r="106" spans="1:89" ht="14" thickTop="1">
      <c r="A106" s="147" t="s">
        <v>20</v>
      </c>
      <c r="B106" s="189">
        <v>5813</v>
      </c>
      <c r="C106" s="190">
        <v>967</v>
      </c>
      <c r="D106" s="191">
        <v>1355</v>
      </c>
      <c r="E106" s="192">
        <v>1209</v>
      </c>
      <c r="F106" s="189">
        <v>572</v>
      </c>
      <c r="G106" s="193">
        <v>511</v>
      </c>
      <c r="H106" s="191">
        <v>875</v>
      </c>
      <c r="I106" s="192">
        <v>1516</v>
      </c>
      <c r="J106" s="189">
        <v>329</v>
      </c>
      <c r="K106" s="193">
        <v>878</v>
      </c>
      <c r="L106" s="191">
        <v>418</v>
      </c>
      <c r="M106" s="189">
        <v>2471</v>
      </c>
      <c r="N106" s="194">
        <v>1657</v>
      </c>
      <c r="O106" s="195">
        <v>2758</v>
      </c>
      <c r="P106" s="189">
        <v>1336</v>
      </c>
      <c r="Q106" s="193">
        <v>1415</v>
      </c>
      <c r="R106" s="191">
        <v>1575</v>
      </c>
      <c r="S106" s="192">
        <v>1515</v>
      </c>
      <c r="T106" s="189">
        <v>281</v>
      </c>
      <c r="U106" s="193">
        <v>1703</v>
      </c>
      <c r="V106" s="191">
        <v>920</v>
      </c>
      <c r="W106" s="192">
        <v>2460</v>
      </c>
      <c r="X106" s="189">
        <v>1106</v>
      </c>
      <c r="Y106" s="193">
        <v>1524</v>
      </c>
      <c r="Z106" s="191">
        <v>4303</v>
      </c>
      <c r="AA106" s="189">
        <v>2026</v>
      </c>
      <c r="AB106" s="165">
        <f t="shared" ref="AB106:AB122" si="338">B106+D106+F106+H106+J106+L106+N106+P106+R106+T106+V106+X106+Z106</f>
        <v>20540</v>
      </c>
      <c r="AC106" s="166">
        <f t="shared" si="255"/>
        <v>20953</v>
      </c>
      <c r="BI106" s="147" t="s">
        <v>20</v>
      </c>
      <c r="BJ106" s="130">
        <f>B106/B126</f>
        <v>0.10657450865356409</v>
      </c>
      <c r="BK106" s="131">
        <f t="shared" ref="BK106" si="339">C106/C126</f>
        <v>3.12157014655562E-2</v>
      </c>
      <c r="BL106" s="132">
        <f t="shared" ref="BL106" si="340">D106/D126</f>
        <v>6.4132904202953422E-2</v>
      </c>
      <c r="BM106" s="133">
        <f t="shared" ref="BM106" si="341">E106/E126</f>
        <v>6.8936024632227158E-2</v>
      </c>
      <c r="BN106" s="130">
        <f t="shared" ref="BN106" si="342">F106/F126</f>
        <v>6.3372479503656098E-2</v>
      </c>
      <c r="BO106" s="131">
        <f t="shared" ref="BO106" si="343">G106/G126</f>
        <v>7.5647668393782383E-2</v>
      </c>
      <c r="BP106" s="132">
        <f t="shared" ref="BP106" si="344">H106/H126</f>
        <v>3.5904800984817402E-2</v>
      </c>
      <c r="BQ106" s="133">
        <f t="shared" ref="BQ106" si="345">I106/I126</f>
        <v>4.2987580105484036E-2</v>
      </c>
      <c r="BR106" s="130">
        <f t="shared" ref="BR106" si="346">J106/J126</f>
        <v>5.9916226552540523E-2</v>
      </c>
      <c r="BS106" s="131">
        <f t="shared" ref="BS106" si="347">K106/K126</f>
        <v>0.12573392524702851</v>
      </c>
      <c r="BT106" s="132">
        <f t="shared" ref="BT106" si="348">L106/L126</f>
        <v>4.1472368290505011E-2</v>
      </c>
      <c r="BU106" s="130">
        <f t="shared" ref="BU106" si="349">M106/M126</f>
        <v>0.12015560418186239</v>
      </c>
      <c r="BV106" s="134">
        <f t="shared" ref="BV106" si="350">N106/N126</f>
        <v>6.6639855218178168E-2</v>
      </c>
      <c r="BW106" s="135">
        <f t="shared" ref="BW106" si="351">O106/O126</f>
        <v>8.0452728916892743E-2</v>
      </c>
      <c r="BX106" s="130">
        <f t="shared" ref="BX106" si="352">P106/P126</f>
        <v>8.7756174461376776E-2</v>
      </c>
      <c r="BY106" s="131">
        <f t="shared" ref="BY106" si="353">Q106/Q126</f>
        <v>7.3559991682262418E-2</v>
      </c>
      <c r="BZ106" s="132">
        <f t="shared" ref="BZ106" si="354">R106/R126</f>
        <v>7.8982999849556187E-2</v>
      </c>
      <c r="CA106" s="133">
        <f t="shared" ref="CA106" si="355">S106/S126</f>
        <v>6.8713715529753264E-2</v>
      </c>
      <c r="CB106" s="130">
        <f t="shared" ref="CB106" si="356">T106/T126</f>
        <v>3.4725654967869501E-2</v>
      </c>
      <c r="CC106" s="131">
        <f t="shared" ref="CC106" si="357">U106/U126</f>
        <v>0.16723951684179514</v>
      </c>
      <c r="CD106" s="132">
        <f t="shared" ref="CD106" si="358">V106/V126</f>
        <v>4.034733795281116E-2</v>
      </c>
      <c r="CE106" s="133">
        <f t="shared" ref="CE106" si="359">W106/W126</f>
        <v>8.7510227313151431E-2</v>
      </c>
      <c r="CF106" s="130">
        <f t="shared" ref="CF106" si="360">X106/X126</f>
        <v>5.2184580541662737E-2</v>
      </c>
      <c r="CG106" s="131">
        <f t="shared" ref="CG106" si="361">Y106/Y126</f>
        <v>0.1086398631308811</v>
      </c>
      <c r="CH106" s="132">
        <f t="shared" ref="CH106" si="362">Z106/Z126</f>
        <v>7.9058572793415161E-2</v>
      </c>
      <c r="CI106" s="130">
        <f t="shared" ref="CI106" si="363">AA106/AA126</f>
        <v>4.5232301131923822E-2</v>
      </c>
      <c r="CJ106" s="136">
        <f t="shared" ref="CJ106" si="364">AB106/AB126</f>
        <v>7.0539590087367432E-2</v>
      </c>
      <c r="CK106" s="137">
        <f t="shared" ref="CK106" si="365">AC106/AC126</f>
        <v>7.2062126199000556E-2</v>
      </c>
    </row>
    <row r="107" spans="1:89" ht="14" thickBot="1">
      <c r="A107" s="138" t="s">
        <v>21</v>
      </c>
      <c r="B107" s="182">
        <v>4818</v>
      </c>
      <c r="C107" s="183">
        <v>826</v>
      </c>
      <c r="D107" s="184">
        <v>1190</v>
      </c>
      <c r="E107" s="185">
        <v>1174</v>
      </c>
      <c r="F107" s="182">
        <v>457</v>
      </c>
      <c r="G107" s="186">
        <v>500</v>
      </c>
      <c r="H107" s="184">
        <v>901</v>
      </c>
      <c r="I107" s="185">
        <v>1611</v>
      </c>
      <c r="J107" s="182">
        <v>299</v>
      </c>
      <c r="K107" s="186">
        <v>774</v>
      </c>
      <c r="L107" s="184">
        <v>356</v>
      </c>
      <c r="M107" s="182">
        <v>1957</v>
      </c>
      <c r="N107" s="187">
        <v>1411</v>
      </c>
      <c r="O107" s="188">
        <v>2816</v>
      </c>
      <c r="P107" s="182">
        <v>1117</v>
      </c>
      <c r="Q107" s="186">
        <v>1416</v>
      </c>
      <c r="R107" s="184">
        <v>1527</v>
      </c>
      <c r="S107" s="185">
        <v>1290</v>
      </c>
      <c r="T107" s="182">
        <v>254</v>
      </c>
      <c r="U107" s="186">
        <v>1347</v>
      </c>
      <c r="V107" s="184">
        <v>726</v>
      </c>
      <c r="W107" s="185">
        <v>2403</v>
      </c>
      <c r="X107" s="182">
        <v>983</v>
      </c>
      <c r="Y107" s="186">
        <v>1575</v>
      </c>
      <c r="Z107" s="184">
        <v>4143</v>
      </c>
      <c r="AA107" s="182">
        <v>2222</v>
      </c>
      <c r="AB107" s="165">
        <f t="shared" si="338"/>
        <v>18182</v>
      </c>
      <c r="AC107" s="166">
        <f t="shared" si="255"/>
        <v>19911</v>
      </c>
      <c r="AE107" t="s">
        <v>88</v>
      </c>
      <c r="BI107" s="138" t="s">
        <v>21</v>
      </c>
      <c r="BJ107" s="130">
        <f>B107/B126</f>
        <v>8.833235552948078E-2</v>
      </c>
      <c r="BK107" s="131">
        <f t="shared" ref="BK107" si="366">C107/C126</f>
        <v>2.6664084188779132E-2</v>
      </c>
      <c r="BL107" s="132">
        <f t="shared" ref="BL107" si="367">D107/D126</f>
        <v>5.6323362362741387E-2</v>
      </c>
      <c r="BM107" s="133">
        <f t="shared" ref="BM107" si="368">E107/E126</f>
        <v>6.6940358079598583E-2</v>
      </c>
      <c r="BN107" s="130">
        <f t="shared" ref="BN107" si="369">F107/F126</f>
        <v>5.0631508974074896E-2</v>
      </c>
      <c r="BO107" s="131">
        <f t="shared" ref="BO107" si="370">G107/G126</f>
        <v>7.4019245003700967E-2</v>
      </c>
      <c r="BP107" s="132">
        <f t="shared" ref="BP107" si="371">H107/H126</f>
        <v>3.6971686499794827E-2</v>
      </c>
      <c r="BQ107" s="133">
        <f t="shared" ref="BQ107" si="372">I107/I126</f>
        <v>4.5681392842964894E-2</v>
      </c>
      <c r="BR107" s="130">
        <f t="shared" ref="BR107" si="373">J107/J126</f>
        <v>5.4452740848661446E-2</v>
      </c>
      <c r="BS107" s="131">
        <f t="shared" ref="BS107" si="374">K107/K126</f>
        <v>0.11084061291708434</v>
      </c>
      <c r="BT107" s="132">
        <f t="shared" ref="BT107" si="375">L107/L126</f>
        <v>3.5320964381387043E-2</v>
      </c>
      <c r="BU107" s="130">
        <f t="shared" ref="BU107" si="376">M107/M126</f>
        <v>9.5161682470216391E-2</v>
      </c>
      <c r="BV107" s="134">
        <f t="shared" ref="BV107" si="377">N107/N126</f>
        <v>5.674643072591997E-2</v>
      </c>
      <c r="BW107" s="135">
        <f t="shared" ref="BW107" si="378">O107/O126</f>
        <v>8.214462821971355E-2</v>
      </c>
      <c r="BX107" s="130">
        <f t="shared" ref="BX107" si="379">P107/P126</f>
        <v>7.3370993168681037E-2</v>
      </c>
      <c r="BY107" s="131">
        <f t="shared" ref="BY107" si="380">Q107/Q126</f>
        <v>7.3611977542108548E-2</v>
      </c>
      <c r="BZ107" s="132">
        <f t="shared" ref="BZ107" si="381">R107/R126</f>
        <v>7.6575898901760198E-2</v>
      </c>
      <c r="CA107" s="133">
        <f t="shared" ref="CA107" si="382">S107/S126</f>
        <v>5.8508708272859214E-2</v>
      </c>
      <c r="CB107" s="130">
        <f t="shared" ref="CB107" si="383">T107/T126</f>
        <v>3.1389026198714781E-2</v>
      </c>
      <c r="CC107" s="131">
        <f t="shared" ref="CC107" si="384">U107/U126</f>
        <v>0.13227928901109692</v>
      </c>
      <c r="CD107" s="132">
        <f t="shared" ref="CD107" si="385">V107/V126</f>
        <v>3.1839312341022719E-2</v>
      </c>
      <c r="CE107" s="133">
        <f t="shared" ref="CE107" si="386">W107/W126</f>
        <v>8.5482551314432068E-2</v>
      </c>
      <c r="CF107" s="130">
        <f t="shared" ref="CF107" si="387">X107/X126</f>
        <v>4.6381051240917244E-2</v>
      </c>
      <c r="CG107" s="131">
        <f t="shared" ref="CG107" si="388">Y107/Y126</f>
        <v>0.1122754491017964</v>
      </c>
      <c r="CH107" s="132">
        <f t="shared" ref="CH107" si="389">Z107/Z126</f>
        <v>7.6118909384875436E-2</v>
      </c>
      <c r="CI107" s="130">
        <f t="shared" ref="CI107" si="390">AA107/AA126</f>
        <v>4.960818021477529E-2</v>
      </c>
      <c r="CJ107" s="136">
        <f t="shared" ref="CJ107" si="391">AB107/AB126</f>
        <v>6.2441617671300624E-2</v>
      </c>
      <c r="CK107" s="137">
        <f t="shared" ref="CK107" si="392">AC107/AC126</f>
        <v>6.847845152237389E-2</v>
      </c>
    </row>
    <row r="108" spans="1:89" ht="15" thickTop="1" thickBot="1">
      <c r="A108" s="147" t="s">
        <v>22</v>
      </c>
      <c r="B108" s="189">
        <v>4186</v>
      </c>
      <c r="C108" s="190">
        <v>782</v>
      </c>
      <c r="D108" s="191">
        <v>1195</v>
      </c>
      <c r="E108" s="192">
        <v>847</v>
      </c>
      <c r="F108" s="189">
        <v>486</v>
      </c>
      <c r="G108" s="193">
        <v>411</v>
      </c>
      <c r="H108" s="191">
        <v>1121</v>
      </c>
      <c r="I108" s="192">
        <v>1546</v>
      </c>
      <c r="J108" s="189">
        <v>256</v>
      </c>
      <c r="K108" s="193">
        <v>765</v>
      </c>
      <c r="L108" s="191">
        <v>314</v>
      </c>
      <c r="M108" s="189">
        <v>1869</v>
      </c>
      <c r="N108" s="194">
        <v>1245</v>
      </c>
      <c r="O108" s="195">
        <v>2531</v>
      </c>
      <c r="P108" s="189">
        <v>892</v>
      </c>
      <c r="Q108" s="193">
        <v>1136</v>
      </c>
      <c r="R108" s="191">
        <v>1412</v>
      </c>
      <c r="S108" s="192">
        <v>1104</v>
      </c>
      <c r="T108" s="189">
        <v>281</v>
      </c>
      <c r="U108" s="193">
        <v>812</v>
      </c>
      <c r="V108" s="191">
        <v>659</v>
      </c>
      <c r="W108" s="192">
        <v>1812</v>
      </c>
      <c r="X108" s="189">
        <v>882</v>
      </c>
      <c r="Y108" s="193">
        <v>1016</v>
      </c>
      <c r="Z108" s="191">
        <v>3368</v>
      </c>
      <c r="AA108" s="189">
        <v>2278</v>
      </c>
      <c r="AB108" s="165">
        <f t="shared" si="338"/>
        <v>16297</v>
      </c>
      <c r="AC108" s="166">
        <f t="shared" si="255"/>
        <v>16909</v>
      </c>
      <c r="AE108" s="314" t="s">
        <v>0</v>
      </c>
      <c r="AF108" s="308" t="s">
        <v>1</v>
      </c>
      <c r="AG108" s="309"/>
      <c r="AH108" s="308" t="s">
        <v>2</v>
      </c>
      <c r="AI108" s="309"/>
      <c r="AJ108" s="308" t="s">
        <v>3</v>
      </c>
      <c r="AK108" s="309"/>
      <c r="AL108" s="308" t="s">
        <v>4</v>
      </c>
      <c r="AM108" s="309"/>
      <c r="AN108" s="308" t="s">
        <v>5</v>
      </c>
      <c r="AO108" s="309"/>
      <c r="AP108" s="308" t="s">
        <v>6</v>
      </c>
      <c r="AQ108" s="309"/>
      <c r="AR108" s="308" t="s">
        <v>7</v>
      </c>
      <c r="AS108" s="309"/>
      <c r="AT108" s="308" t="s">
        <v>8</v>
      </c>
      <c r="AU108" s="309"/>
      <c r="AV108" s="308" t="s">
        <v>9</v>
      </c>
      <c r="AW108" s="309"/>
      <c r="AX108" s="308" t="s">
        <v>10</v>
      </c>
      <c r="AY108" s="309"/>
      <c r="AZ108" s="308" t="s">
        <v>11</v>
      </c>
      <c r="BA108" s="309"/>
      <c r="BB108" s="308" t="s">
        <v>12</v>
      </c>
      <c r="BC108" s="309"/>
      <c r="BD108" s="310" t="s">
        <v>40</v>
      </c>
      <c r="BE108" s="311"/>
      <c r="BF108" s="312" t="s">
        <v>41</v>
      </c>
      <c r="BG108" s="313"/>
      <c r="BI108" s="147" t="s">
        <v>22</v>
      </c>
      <c r="BJ108" s="130">
        <f>B108/B126</f>
        <v>7.6745379876796721E-2</v>
      </c>
      <c r="BK108" s="131">
        <f t="shared" ref="BK108" si="393">C108/C126</f>
        <v>2.5243721350635934E-2</v>
      </c>
      <c r="BL108" s="132">
        <f t="shared" ref="BL108" si="394">D108/D126</f>
        <v>5.6560015145778117E-2</v>
      </c>
      <c r="BM108" s="133">
        <f t="shared" ref="BM108" si="395">E108/E126</f>
        <v>4.8295130573611587E-2</v>
      </c>
      <c r="BN108" s="130">
        <f t="shared" ref="BN108" si="396">F108/F126</f>
        <v>5.3844449368491025E-2</v>
      </c>
      <c r="BO108" s="131">
        <f t="shared" ref="BO108" si="397">G108/G126</f>
        <v>6.0843819393042189E-2</v>
      </c>
      <c r="BP108" s="132">
        <f t="shared" ref="BP108" si="398">H108/H126</f>
        <v>4.5999179318834633E-2</v>
      </c>
      <c r="BQ108" s="133">
        <f t="shared" ref="BQ108" si="399">I108/I126</f>
        <v>4.3838257812056941E-2</v>
      </c>
      <c r="BR108" s="130">
        <f t="shared" ref="BR108" si="400">J108/J126</f>
        <v>4.6621744673101435E-2</v>
      </c>
      <c r="BS108" s="131">
        <f t="shared" ref="BS108" si="401">K108/K126</f>
        <v>0.10955176858083918</v>
      </c>
      <c r="BT108" s="132">
        <f t="shared" ref="BT108" si="402">L108/L126</f>
        <v>3.1153884313920032E-2</v>
      </c>
      <c r="BU108" s="130">
        <f t="shared" ref="BU108" si="403">M108/M126</f>
        <v>9.0882567469000725E-2</v>
      </c>
      <c r="BV108" s="134">
        <f t="shared" ref="BV108" si="404">N108/N126</f>
        <v>5.0070380052282322E-2</v>
      </c>
      <c r="BW108" s="135">
        <f t="shared" ref="BW108" si="405">O108/O126</f>
        <v>7.3830985093783733E-2</v>
      </c>
      <c r="BX108" s="130">
        <f t="shared" ref="BX108" si="406">P108/P126</f>
        <v>5.8591697320021022E-2</v>
      </c>
      <c r="BY108" s="131">
        <f t="shared" ref="BY108" si="407">Q108/Q126</f>
        <v>5.9055936785194427E-2</v>
      </c>
      <c r="BZ108" s="132">
        <f t="shared" ref="BZ108" si="408">R108/R126</f>
        <v>7.0808886214332276E-2</v>
      </c>
      <c r="CA108" s="133">
        <f t="shared" ref="CA108" si="409">S108/S126</f>
        <v>5.0072568940493466E-2</v>
      </c>
      <c r="CB108" s="130">
        <f t="shared" ref="CB108" si="410">T108/T126</f>
        <v>3.4725654967869501E-2</v>
      </c>
      <c r="CC108" s="131">
        <f t="shared" ref="CC108" si="411">U108/U126</f>
        <v>7.9740744377884712E-2</v>
      </c>
      <c r="CD108" s="132">
        <f t="shared" ref="CD108" si="412">V108/V126</f>
        <v>2.8900973598807122E-2</v>
      </c>
      <c r="CE108" s="133">
        <f t="shared" ref="CE108" si="413">W108/W126</f>
        <v>6.4458752801394473E-2</v>
      </c>
      <c r="CF108" s="130">
        <f t="shared" ref="CF108" si="414">X108/X126</f>
        <v>4.1615551571199394E-2</v>
      </c>
      <c r="CG108" s="131">
        <f t="shared" ref="CG108" si="415">Y108/Y126</f>
        <v>7.2426575420587391E-2</v>
      </c>
      <c r="CH108" s="132">
        <f t="shared" ref="CH108" si="416">Z108/Z126</f>
        <v>6.187991474976115E-2</v>
      </c>
      <c r="CI108" s="130">
        <f t="shared" ref="CI108" si="417">AA108/AA126</f>
        <v>5.0858431381304282E-2</v>
      </c>
      <c r="CJ108" s="136">
        <f t="shared" ref="CJ108" si="418">AB108/AB126</f>
        <v>5.5968047694928295E-2</v>
      </c>
      <c r="CK108" s="137">
        <f t="shared" ref="CK108" si="419">AC108/AC126</f>
        <v>5.8153891657466733E-2</v>
      </c>
    </row>
    <row r="109" spans="1:89" ht="15" thickTop="1" thickBot="1">
      <c r="A109" s="138" t="s">
        <v>23</v>
      </c>
      <c r="B109" s="182">
        <v>3498</v>
      </c>
      <c r="C109" s="183">
        <v>1159</v>
      </c>
      <c r="D109" s="184">
        <v>1246</v>
      </c>
      <c r="E109" s="185">
        <v>730</v>
      </c>
      <c r="F109" s="182">
        <v>500</v>
      </c>
      <c r="G109" s="186">
        <v>436</v>
      </c>
      <c r="H109" s="184">
        <v>1319</v>
      </c>
      <c r="I109" s="185">
        <v>1285</v>
      </c>
      <c r="J109" s="182">
        <v>249</v>
      </c>
      <c r="K109" s="186">
        <v>737</v>
      </c>
      <c r="L109" s="184">
        <v>346</v>
      </c>
      <c r="M109" s="182">
        <v>1564</v>
      </c>
      <c r="N109" s="187">
        <v>1352</v>
      </c>
      <c r="O109" s="188">
        <v>2314</v>
      </c>
      <c r="P109" s="182">
        <v>782</v>
      </c>
      <c r="Q109" s="186">
        <v>926</v>
      </c>
      <c r="R109" s="184">
        <v>1372</v>
      </c>
      <c r="S109" s="185">
        <v>1081</v>
      </c>
      <c r="T109" s="182">
        <v>266</v>
      </c>
      <c r="U109" s="186">
        <v>536</v>
      </c>
      <c r="V109" s="184">
        <v>639</v>
      </c>
      <c r="W109" s="185">
        <v>2048</v>
      </c>
      <c r="X109" s="182">
        <v>863</v>
      </c>
      <c r="Y109" s="186">
        <v>849</v>
      </c>
      <c r="Z109" s="184">
        <v>2977</v>
      </c>
      <c r="AA109" s="182">
        <v>2316</v>
      </c>
      <c r="AB109" s="165">
        <f t="shared" si="338"/>
        <v>15409</v>
      </c>
      <c r="AC109" s="166">
        <f t="shared" si="255"/>
        <v>15981</v>
      </c>
      <c r="AE109" s="315"/>
      <c r="AF109" s="230" t="s">
        <v>14</v>
      </c>
      <c r="AG109" s="231" t="s">
        <v>15</v>
      </c>
      <c r="AH109" s="232" t="s">
        <v>14</v>
      </c>
      <c r="AI109" s="233" t="s">
        <v>15</v>
      </c>
      <c r="AJ109" s="230" t="s">
        <v>14</v>
      </c>
      <c r="AK109" s="231" t="s">
        <v>15</v>
      </c>
      <c r="AL109" s="232" t="s">
        <v>14</v>
      </c>
      <c r="AM109" s="233" t="s">
        <v>15</v>
      </c>
      <c r="AN109" s="230" t="s">
        <v>14</v>
      </c>
      <c r="AO109" s="231" t="s">
        <v>15</v>
      </c>
      <c r="AP109" s="232" t="s">
        <v>14</v>
      </c>
      <c r="AQ109" s="230" t="s">
        <v>15</v>
      </c>
      <c r="AR109" s="234" t="s">
        <v>14</v>
      </c>
      <c r="AS109" s="235" t="s">
        <v>15</v>
      </c>
      <c r="AT109" s="230" t="s">
        <v>14</v>
      </c>
      <c r="AU109" s="231" t="s">
        <v>15</v>
      </c>
      <c r="AV109" s="232" t="s">
        <v>14</v>
      </c>
      <c r="AW109" s="233" t="s">
        <v>15</v>
      </c>
      <c r="AX109" s="230" t="s">
        <v>14</v>
      </c>
      <c r="AY109" s="231" t="s">
        <v>15</v>
      </c>
      <c r="AZ109" s="232" t="s">
        <v>14</v>
      </c>
      <c r="BA109" s="233" t="s">
        <v>15</v>
      </c>
      <c r="BB109" s="230" t="s">
        <v>14</v>
      </c>
      <c r="BC109" s="231" t="s">
        <v>15</v>
      </c>
      <c r="BD109" s="236" t="s">
        <v>14</v>
      </c>
      <c r="BE109" s="237" t="s">
        <v>15</v>
      </c>
      <c r="BF109" s="238" t="s">
        <v>14</v>
      </c>
      <c r="BG109" s="239" t="s">
        <v>15</v>
      </c>
      <c r="BI109" s="138" t="s">
        <v>23</v>
      </c>
      <c r="BJ109" s="130">
        <f>B109/B126</f>
        <v>6.4131710178938109E-2</v>
      </c>
      <c r="BK109" s="131">
        <f t="shared" ref="BK109" si="420">C109/C126</f>
        <v>3.7413648395635615E-2</v>
      </c>
      <c r="BL109" s="132">
        <f t="shared" ref="BL109" si="421">D109/D126</f>
        <v>5.8973873532752748E-2</v>
      </c>
      <c r="BM109" s="133">
        <f t="shared" ref="BM109" si="422">E109/E126</f>
        <v>4.1623902383396055E-2</v>
      </c>
      <c r="BN109" s="130">
        <f t="shared" ref="BN109" si="423">F109/F126</f>
        <v>5.5395524041657436E-2</v>
      </c>
      <c r="BO109" s="131">
        <f t="shared" ref="BO109" si="424">G109/G126</f>
        <v>6.4544781643227245E-2</v>
      </c>
      <c r="BP109" s="132">
        <f t="shared" ref="BP109" si="425">H109/H126</f>
        <v>5.4123922855970452E-2</v>
      </c>
      <c r="BQ109" s="133">
        <f t="shared" ref="BQ109" si="426">I109/I126</f>
        <v>3.6437361764872681E-2</v>
      </c>
      <c r="BR109" s="130">
        <f t="shared" ref="BR109" si="427">J109/J126</f>
        <v>4.534693134219632E-2</v>
      </c>
      <c r="BS109" s="131">
        <f t="shared" ref="BS109" si="428">K109/K126</f>
        <v>0.10554203064585421</v>
      </c>
      <c r="BT109" s="132">
        <f t="shared" ref="BT109" si="429">L109/L126</f>
        <v>3.4328802460561567E-2</v>
      </c>
      <c r="BU109" s="130">
        <f t="shared" ref="BU109" si="430">M109/M126</f>
        <v>7.6051543885241921E-2</v>
      </c>
      <c r="BV109" s="134">
        <f t="shared" ref="BV109" si="431">N109/N126</f>
        <v>5.4373617534687314E-2</v>
      </c>
      <c r="BW109" s="135">
        <f t="shared" ref="BW109" si="432">O109/O126</f>
        <v>6.7500948047023127E-2</v>
      </c>
      <c r="BX109" s="130">
        <f t="shared" ref="BX109" si="433">P109/P126</f>
        <v>5.1366263794009458E-2</v>
      </c>
      <c r="BY109" s="131">
        <f t="shared" ref="BY109" si="434">Q109/Q126</f>
        <v>4.8138906217508839E-2</v>
      </c>
      <c r="BZ109" s="132">
        <f t="shared" ref="BZ109" si="435">R109/R126</f>
        <v>6.880296875783562E-2</v>
      </c>
      <c r="CA109" s="133">
        <f t="shared" ref="CA109" si="436">S109/S126</f>
        <v>4.9029390420899856E-2</v>
      </c>
      <c r="CB109" s="130">
        <f t="shared" ref="CB109" si="437">T109/T126</f>
        <v>3.2871972318339097E-2</v>
      </c>
      <c r="CC109" s="131">
        <f t="shared" ref="CC109" si="438">U109/U126</f>
        <v>5.26367475203771E-2</v>
      </c>
      <c r="CD109" s="132">
        <f t="shared" ref="CD109" si="439">V109/V126</f>
        <v>2.8023857556354705E-2</v>
      </c>
      <c r="CE109" s="133">
        <f t="shared" ref="CE109" si="440">W109/W126</f>
        <v>7.2854042901355345E-2</v>
      </c>
      <c r="CF109" s="130">
        <f t="shared" ref="CF109" si="441">X109/X126</f>
        <v>4.0719071435311879E-2</v>
      </c>
      <c r="CG109" s="131">
        <f t="shared" ref="CG109" si="442">Y109/Y126</f>
        <v>6.0521813515825494E-2</v>
      </c>
      <c r="CH109" s="132">
        <f t="shared" ref="CH109" si="443">Z109/Z126</f>
        <v>5.4696112295142207E-2</v>
      </c>
      <c r="CI109" s="130">
        <f t="shared" ref="CI109" si="444">AA109/AA126</f>
        <v>5.1706816101448949E-2</v>
      </c>
      <c r="CJ109" s="136">
        <f t="shared" ref="CJ109" si="445">AB109/AB126</f>
        <v>5.2918429584043081E-2</v>
      </c>
      <c r="CK109" s="137">
        <f t="shared" ref="CK109" si="446">AC109/AC126</f>
        <v>5.4962288874444133E-2</v>
      </c>
    </row>
    <row r="110" spans="1:89" ht="14" thickTop="1">
      <c r="A110" s="147" t="s">
        <v>24</v>
      </c>
      <c r="B110" s="196">
        <v>3386</v>
      </c>
      <c r="C110" s="190">
        <v>1048</v>
      </c>
      <c r="D110" s="191">
        <v>1278</v>
      </c>
      <c r="E110" s="192">
        <v>721</v>
      </c>
      <c r="F110" s="189">
        <v>529</v>
      </c>
      <c r="G110" s="193">
        <v>397</v>
      </c>
      <c r="H110" s="191">
        <v>1404</v>
      </c>
      <c r="I110" s="192">
        <v>1762</v>
      </c>
      <c r="J110" s="189">
        <v>262</v>
      </c>
      <c r="K110" s="193">
        <v>525</v>
      </c>
      <c r="L110" s="191">
        <v>328</v>
      </c>
      <c r="M110" s="189">
        <v>1286</v>
      </c>
      <c r="N110" s="194">
        <v>1167</v>
      </c>
      <c r="O110" s="197">
        <v>2062</v>
      </c>
      <c r="P110" s="189">
        <v>762</v>
      </c>
      <c r="Q110" s="193">
        <v>897</v>
      </c>
      <c r="R110" s="191">
        <v>1226</v>
      </c>
      <c r="S110" s="192">
        <v>1023</v>
      </c>
      <c r="T110" s="189">
        <v>314</v>
      </c>
      <c r="U110" s="193">
        <v>518</v>
      </c>
      <c r="V110" s="191">
        <v>690</v>
      </c>
      <c r="W110" s="198">
        <v>1790</v>
      </c>
      <c r="X110" s="189">
        <v>824</v>
      </c>
      <c r="Y110" s="193">
        <v>654</v>
      </c>
      <c r="Z110" s="191">
        <v>2872</v>
      </c>
      <c r="AA110" s="189">
        <v>2624</v>
      </c>
      <c r="AB110" s="165">
        <f t="shared" si="338"/>
        <v>15042</v>
      </c>
      <c r="AC110" s="166">
        <f t="shared" si="255"/>
        <v>15307</v>
      </c>
      <c r="AE110" s="241" t="str">
        <f>$AE$17</f>
        <v>17:00 - 17:59</v>
      </c>
      <c r="AF110" s="242">
        <f t="shared" ref="AF110:AU112" si="447">SUMIF($A$9:$A$32,$AE110,B$102:B$125)</f>
        <v>2449</v>
      </c>
      <c r="AG110" s="243">
        <f t="shared" si="447"/>
        <v>3091</v>
      </c>
      <c r="AH110" s="244">
        <f t="shared" si="447"/>
        <v>1838</v>
      </c>
      <c r="AI110" s="245">
        <f t="shared" si="447"/>
        <v>1385</v>
      </c>
      <c r="AJ110" s="242">
        <f t="shared" si="447"/>
        <v>1010</v>
      </c>
      <c r="AK110" s="246">
        <f t="shared" si="447"/>
        <v>401</v>
      </c>
      <c r="AL110" s="244">
        <f t="shared" si="447"/>
        <v>2076</v>
      </c>
      <c r="AM110" s="245">
        <f t="shared" si="447"/>
        <v>3358</v>
      </c>
      <c r="AN110" s="242">
        <f t="shared" si="447"/>
        <v>653</v>
      </c>
      <c r="AO110" s="246">
        <f t="shared" si="447"/>
        <v>232</v>
      </c>
      <c r="AP110" s="244">
        <f t="shared" si="447"/>
        <v>1330</v>
      </c>
      <c r="AQ110" s="242">
        <f t="shared" si="447"/>
        <v>910</v>
      </c>
      <c r="AR110" s="247">
        <f t="shared" si="447"/>
        <v>2077</v>
      </c>
      <c r="AS110" s="248">
        <f t="shared" si="447"/>
        <v>2060</v>
      </c>
      <c r="AT110" s="242">
        <f t="shared" si="447"/>
        <v>1209</v>
      </c>
      <c r="AU110" s="246">
        <f t="shared" si="447"/>
        <v>1269</v>
      </c>
      <c r="AV110" s="244">
        <f t="shared" ref="AP110:BE112" si="448">SUMIF($A$9:$A$32,$AE110,R$102:R$125)</f>
        <v>1154</v>
      </c>
      <c r="AW110" s="245">
        <f t="shared" si="448"/>
        <v>1734</v>
      </c>
      <c r="AX110" s="242">
        <f t="shared" si="448"/>
        <v>921</v>
      </c>
      <c r="AY110" s="246">
        <f t="shared" si="448"/>
        <v>336</v>
      </c>
      <c r="AZ110" s="244">
        <f t="shared" si="448"/>
        <v>2130</v>
      </c>
      <c r="BA110" s="245">
        <f t="shared" si="448"/>
        <v>1367</v>
      </c>
      <c r="BB110" s="242">
        <f t="shared" si="448"/>
        <v>2321</v>
      </c>
      <c r="BC110" s="246">
        <f t="shared" si="448"/>
        <v>740</v>
      </c>
      <c r="BD110" s="23">
        <f t="shared" si="448"/>
        <v>4289</v>
      </c>
      <c r="BE110" s="249">
        <f t="shared" si="448"/>
        <v>3689</v>
      </c>
      <c r="BF110" s="250">
        <f>AF110+AH110+AJ110+AL110+AN110+AP110+AR110+AT110+AV110+AX110+AZ110+BB110+BD110</f>
        <v>23457</v>
      </c>
      <c r="BG110" s="251">
        <f>AG110+AI110+AK110+AM110+AO110+AQ110+AS110+AU110+AW110+AY110+BA110+BC110+BE110</f>
        <v>20572</v>
      </c>
      <c r="BI110" s="147" t="s">
        <v>24</v>
      </c>
      <c r="BJ110" s="130">
        <f>B110/B126</f>
        <v>6.207832208858903E-2</v>
      </c>
      <c r="BK110" s="131">
        <f t="shared" ref="BK110" si="449">C110/C126</f>
        <v>3.3830460326683451E-2</v>
      </c>
      <c r="BL110" s="132">
        <f t="shared" ref="BL110" si="450">D110/D126</f>
        <v>6.0488451344187809E-2</v>
      </c>
      <c r="BM110" s="133">
        <f t="shared" ref="BM110" si="451">E110/E126</f>
        <v>4.1110730984148705E-2</v>
      </c>
      <c r="BN110" s="130">
        <f t="shared" ref="BN110" si="452">F110/F126</f>
        <v>5.8608464436073565E-2</v>
      </c>
      <c r="BO110" s="131">
        <f t="shared" ref="BO110" si="453">G110/G126</f>
        <v>5.8771280532938563E-2</v>
      </c>
      <c r="BP110" s="132">
        <f t="shared" ref="BP110" si="454">H110/H126</f>
        <v>5.7611817808781288E-2</v>
      </c>
      <c r="BQ110" s="133">
        <f t="shared" ref="BQ110" si="455">I110/I126</f>
        <v>4.9963137299381843E-2</v>
      </c>
      <c r="BR110" s="130">
        <f t="shared" ref="BR110" si="456">J110/J126</f>
        <v>4.7714441813877254E-2</v>
      </c>
      <c r="BS110" s="131">
        <f t="shared" ref="BS110" si="457">K110/K126</f>
        <v>7.5182586280968064E-2</v>
      </c>
      <c r="BT110" s="132">
        <f t="shared" ref="BT110" si="458">L110/L126</f>
        <v>3.25429110030757E-2</v>
      </c>
      <c r="BU110" s="130">
        <f t="shared" ref="BU110" si="459">M110/M126</f>
        <v>6.2533430585947E-2</v>
      </c>
      <c r="BV110" s="134">
        <f t="shared" ref="BV110" si="460">N110/N126</f>
        <v>4.6933440579127288E-2</v>
      </c>
      <c r="BW110" s="135">
        <f t="shared" ref="BW110" si="461">O110/O126</f>
        <v>6.0149937283043083E-2</v>
      </c>
      <c r="BX110" s="130">
        <f t="shared" ref="BX110" si="462">P110/P126</f>
        <v>5.0052548607461902E-2</v>
      </c>
      <c r="BY110" s="131">
        <f t="shared" ref="BY110" si="463">Q110/Q126</f>
        <v>4.6631316281971306E-2</v>
      </c>
      <c r="BZ110" s="132">
        <f t="shared" ref="BZ110" si="464">R110/R126</f>
        <v>6.1481370041622789E-2</v>
      </c>
      <c r="CA110" s="133">
        <f t="shared" ref="CA110" si="465">S110/S126</f>
        <v>4.6398766328011612E-2</v>
      </c>
      <c r="CB110" s="130">
        <f t="shared" ref="CB110" si="466">T110/T126</f>
        <v>3.8803756796836383E-2</v>
      </c>
      <c r="CC110" s="131">
        <f t="shared" ref="CC110" si="467">U110/U126</f>
        <v>5.0869095551409213E-2</v>
      </c>
      <c r="CD110" s="132">
        <f t="shared" ref="CD110" si="468">V110/V126</f>
        <v>3.0260503464608367E-2</v>
      </c>
      <c r="CE110" s="133">
        <f t="shared" ref="CE110" si="469">W110/W126</f>
        <v>6.3676141012415075E-2</v>
      </c>
      <c r="CF110" s="130">
        <f t="shared" ref="CF110" si="470">X110/X126</f>
        <v>3.8878927998490138E-2</v>
      </c>
      <c r="CG110" s="131">
        <f t="shared" ref="CG110" si="471">Y110/Y126</f>
        <v>4.662104362703165E-2</v>
      </c>
      <c r="CH110" s="132">
        <f t="shared" ref="CH110" si="472">Z110/Z126</f>
        <v>5.2766958183288012E-2</v>
      </c>
      <c r="CI110" s="130">
        <f t="shared" ref="CI110" si="473">AA110/AA126</f>
        <v>5.8583197517358396E-2</v>
      </c>
      <c r="CJ110" s="136">
        <f t="shared" ref="CJ110" si="474">AB110/AB126</f>
        <v>5.1658058135062364E-2</v>
      </c>
      <c r="CK110" s="137">
        <f t="shared" ref="CK110" si="475">AC110/AC126</f>
        <v>5.2644249784188496E-2</v>
      </c>
    </row>
    <row r="111" spans="1:89">
      <c r="A111" s="138" t="s">
        <v>25</v>
      </c>
      <c r="B111" s="199">
        <v>3441</v>
      </c>
      <c r="C111" s="183">
        <v>1189</v>
      </c>
      <c r="D111" s="184">
        <v>1271</v>
      </c>
      <c r="E111" s="185">
        <v>710</v>
      </c>
      <c r="F111" s="182">
        <v>485</v>
      </c>
      <c r="G111" s="186">
        <v>375</v>
      </c>
      <c r="H111" s="184">
        <v>1616</v>
      </c>
      <c r="I111" s="185">
        <v>1736</v>
      </c>
      <c r="J111" s="182">
        <v>277</v>
      </c>
      <c r="K111" s="183">
        <v>411</v>
      </c>
      <c r="L111" s="184">
        <v>461</v>
      </c>
      <c r="M111" s="182">
        <v>1359</v>
      </c>
      <c r="N111" s="187">
        <v>1188</v>
      </c>
      <c r="O111" s="200">
        <v>1934</v>
      </c>
      <c r="P111" s="182">
        <v>816</v>
      </c>
      <c r="Q111" s="183">
        <v>895</v>
      </c>
      <c r="R111" s="184">
        <v>1318</v>
      </c>
      <c r="S111" s="185">
        <v>1141</v>
      </c>
      <c r="T111" s="191">
        <v>370</v>
      </c>
      <c r="U111" s="182">
        <v>537</v>
      </c>
      <c r="V111" s="184">
        <v>836</v>
      </c>
      <c r="W111" s="201">
        <v>1833</v>
      </c>
      <c r="X111" s="182">
        <v>830</v>
      </c>
      <c r="Y111" s="186">
        <v>629</v>
      </c>
      <c r="Z111" s="184">
        <v>3040</v>
      </c>
      <c r="AA111" s="182">
        <v>2114</v>
      </c>
      <c r="AB111" s="165">
        <f t="shared" si="338"/>
        <v>15949</v>
      </c>
      <c r="AC111" s="166">
        <f t="shared" si="255"/>
        <v>14863</v>
      </c>
      <c r="AE111" s="253" t="str">
        <f>$AE$18</f>
        <v>18:00 - 18:59</v>
      </c>
      <c r="AF111" s="242">
        <f t="shared" si="447"/>
        <v>2292</v>
      </c>
      <c r="AG111" s="254">
        <f t="shared" si="447"/>
        <v>4009</v>
      </c>
      <c r="AH111" s="255">
        <f t="shared" si="447"/>
        <v>1558</v>
      </c>
      <c r="AI111" s="256">
        <f t="shared" si="447"/>
        <v>1500</v>
      </c>
      <c r="AJ111" s="257">
        <f t="shared" si="447"/>
        <v>744</v>
      </c>
      <c r="AK111" s="258">
        <f t="shared" si="447"/>
        <v>456</v>
      </c>
      <c r="AL111" s="255">
        <f t="shared" si="447"/>
        <v>2042</v>
      </c>
      <c r="AM111" s="256">
        <f t="shared" si="447"/>
        <v>3246</v>
      </c>
      <c r="AN111" s="257">
        <f t="shared" si="447"/>
        <v>650</v>
      </c>
      <c r="AO111" s="258">
        <f t="shared" si="447"/>
        <v>309</v>
      </c>
      <c r="AP111" s="255">
        <f t="shared" si="448"/>
        <v>1328</v>
      </c>
      <c r="AQ111" s="257">
        <f t="shared" si="448"/>
        <v>990</v>
      </c>
      <c r="AR111" s="259">
        <f t="shared" si="448"/>
        <v>2350</v>
      </c>
      <c r="AS111" s="260">
        <f t="shared" si="448"/>
        <v>2227</v>
      </c>
      <c r="AT111" s="257">
        <f t="shared" si="448"/>
        <v>1312</v>
      </c>
      <c r="AU111" s="258">
        <f t="shared" si="448"/>
        <v>1479</v>
      </c>
      <c r="AV111" s="255">
        <f t="shared" si="448"/>
        <v>1391</v>
      </c>
      <c r="AW111" s="256">
        <f t="shared" si="448"/>
        <v>2079</v>
      </c>
      <c r="AX111" s="257">
        <f t="shared" si="448"/>
        <v>1002</v>
      </c>
      <c r="AY111" s="258">
        <f t="shared" si="448"/>
        <v>432</v>
      </c>
      <c r="AZ111" s="255">
        <f t="shared" si="448"/>
        <v>1873</v>
      </c>
      <c r="BA111" s="256">
        <f t="shared" si="448"/>
        <v>1697</v>
      </c>
      <c r="BB111" s="257">
        <f t="shared" si="448"/>
        <v>2448</v>
      </c>
      <c r="BC111" s="258">
        <f t="shared" si="448"/>
        <v>756</v>
      </c>
      <c r="BD111" s="255">
        <f t="shared" si="448"/>
        <v>3934</v>
      </c>
      <c r="BE111" s="257">
        <f t="shared" si="448"/>
        <v>4291</v>
      </c>
      <c r="BF111" s="261">
        <f>SUM(AF111,AH111,AJ111,AL111,AN111,AP111,AR111,AT111,AV111,AX111,AZ111,BB111,BD111)</f>
        <v>22924</v>
      </c>
      <c r="BG111" s="19">
        <f>SUM(AG111,AI111,AK111,AM111,AO111,AQ111,AS111,AU111,AW111,AY111,BA111,BC111,BE111)</f>
        <v>23471</v>
      </c>
      <c r="BI111" s="138" t="s">
        <v>25</v>
      </c>
      <c r="BJ111" s="130">
        <f>B111/B126</f>
        <v>6.3086682311528308E-2</v>
      </c>
      <c r="BK111" s="131">
        <f t="shared" ref="BK111" si="476">C111/C126</f>
        <v>3.8382077603460518E-2</v>
      </c>
      <c r="BL111" s="132">
        <f t="shared" ref="BL111" si="477">D111/D126</f>
        <v>6.0157137447936389E-2</v>
      </c>
      <c r="BM111" s="133">
        <f t="shared" ref="BM111" si="478">E111/E126</f>
        <v>4.0483521496179724E-2</v>
      </c>
      <c r="BN111" s="130">
        <f t="shared" ref="BN111" si="479">F111/F126</f>
        <v>5.3733658320407711E-2</v>
      </c>
      <c r="BO111" s="131">
        <f t="shared" ref="BO111" si="480">G111/G126</f>
        <v>5.5514433752775719E-2</v>
      </c>
      <c r="BP111" s="132">
        <f t="shared" ref="BP111" si="481">H111/H126</f>
        <v>6.6311038161674191E-2</v>
      </c>
      <c r="BQ111" s="133">
        <f t="shared" ref="BQ111" si="482">I111/I126</f>
        <v>4.9225883287018657E-2</v>
      </c>
      <c r="BR111" s="130">
        <f t="shared" ref="BR111" si="483">J111/J126</f>
        <v>5.0446184665816789E-2</v>
      </c>
      <c r="BS111" s="131">
        <f t="shared" ref="BS111" si="484">K111/K126</f>
        <v>5.8857224688529289E-2</v>
      </c>
      <c r="BT111" s="132">
        <f t="shared" ref="BT111" si="485">L111/L126</f>
        <v>4.573866455005457E-2</v>
      </c>
      <c r="BU111" s="130">
        <f t="shared" ref="BU111" si="486">M111/M126</f>
        <v>6.6083150984682718E-2</v>
      </c>
      <c r="BV111" s="134">
        <f t="shared" ref="BV111" si="487">N111/N126</f>
        <v>4.777800120651518E-2</v>
      </c>
      <c r="BW111" s="135">
        <f t="shared" ref="BW111" si="488">O111/O126</f>
        <v>5.6416090545783379E-2</v>
      </c>
      <c r="BX111" s="130">
        <f t="shared" ref="BX111" si="489">P111/P126</f>
        <v>5.3599579611140306E-2</v>
      </c>
      <c r="BY111" s="131">
        <f t="shared" ref="BY111" si="490">Q111/Q126</f>
        <v>4.6527344562279062E-2</v>
      </c>
      <c r="BZ111" s="132">
        <f t="shared" ref="BZ111" si="491">R111/R126</f>
        <v>6.6094980191565122E-2</v>
      </c>
      <c r="CA111" s="133">
        <f t="shared" ref="CA111" si="492">S111/S126</f>
        <v>5.1750725689404933E-2</v>
      </c>
      <c r="CB111" s="130">
        <f t="shared" ref="CB111" si="493">T111/T126</f>
        <v>4.5724172021749873E-2</v>
      </c>
      <c r="CC111" s="131">
        <f t="shared" ref="CC111" si="494">U111/U126</f>
        <v>5.2734950407541982E-2</v>
      </c>
      <c r="CD111" s="132">
        <f t="shared" ref="CD111" si="495">V111/V126</f>
        <v>3.6663450574511008E-2</v>
      </c>
      <c r="CE111" s="133">
        <f t="shared" ref="CE111" si="496">W111/W126</f>
        <v>6.5205791327238444E-2</v>
      </c>
      <c r="CF111" s="130">
        <f t="shared" ref="CF111" si="497">X111/X126</f>
        <v>3.9162026988770408E-2</v>
      </c>
      <c r="CG111" s="131">
        <f t="shared" ref="CG111" si="498">Y111/Y126</f>
        <v>4.4838893641288853E-2</v>
      </c>
      <c r="CH111" s="132">
        <f t="shared" ref="CH111" si="499">Z111/Z126</f>
        <v>5.5853604762254719E-2</v>
      </c>
      <c r="CI111" s="130">
        <f t="shared" ref="CI111" si="500">AA111/AA126</f>
        <v>4.7196981536469382E-2</v>
      </c>
      <c r="CJ111" s="136">
        <f t="shared" ref="CJ111" si="501">AB111/AB126</f>
        <v>5.4772927083905708E-2</v>
      </c>
      <c r="CK111" s="137">
        <f t="shared" ref="CK111" si="502">AC111/AC126</f>
        <v>5.1117232935414751E-2</v>
      </c>
    </row>
    <row r="112" spans="1:89" ht="14" thickBot="1">
      <c r="A112" s="147" t="s">
        <v>26</v>
      </c>
      <c r="B112" s="196">
        <v>2973</v>
      </c>
      <c r="C112" s="190">
        <v>1382</v>
      </c>
      <c r="D112" s="191">
        <v>1166</v>
      </c>
      <c r="E112" s="192">
        <v>799</v>
      </c>
      <c r="F112" s="189">
        <v>490</v>
      </c>
      <c r="G112" s="193">
        <v>447</v>
      </c>
      <c r="H112" s="191">
        <v>1646</v>
      </c>
      <c r="I112" s="192">
        <v>2053</v>
      </c>
      <c r="J112" s="189">
        <v>280</v>
      </c>
      <c r="K112" s="190">
        <v>401</v>
      </c>
      <c r="L112" s="191">
        <v>443</v>
      </c>
      <c r="M112" s="189">
        <v>1290</v>
      </c>
      <c r="N112" s="194">
        <v>1437</v>
      </c>
      <c r="O112" s="197">
        <v>2115</v>
      </c>
      <c r="P112" s="189">
        <v>762</v>
      </c>
      <c r="Q112" s="190">
        <v>1006</v>
      </c>
      <c r="R112" s="191">
        <v>1234</v>
      </c>
      <c r="S112" s="192">
        <v>1217</v>
      </c>
      <c r="T112" s="189">
        <v>385</v>
      </c>
      <c r="U112" s="193">
        <v>532</v>
      </c>
      <c r="V112" s="191">
        <v>956</v>
      </c>
      <c r="W112" s="198">
        <v>2195</v>
      </c>
      <c r="X112" s="189">
        <v>834</v>
      </c>
      <c r="Y112" s="193">
        <v>760</v>
      </c>
      <c r="Z112" s="191">
        <v>3119</v>
      </c>
      <c r="AA112" s="189">
        <v>2597</v>
      </c>
      <c r="AB112" s="165">
        <f t="shared" si="338"/>
        <v>15725</v>
      </c>
      <c r="AC112" s="166">
        <f t="shared" si="255"/>
        <v>16794</v>
      </c>
      <c r="AE112" s="241" t="str">
        <f>$AE$19</f>
        <v>19:00 - 19:59</v>
      </c>
      <c r="AF112" s="242">
        <f t="shared" si="447"/>
        <v>2641</v>
      </c>
      <c r="AG112" s="262">
        <f t="shared" si="447"/>
        <v>3497</v>
      </c>
      <c r="AH112" s="263">
        <f t="shared" si="447"/>
        <v>1210</v>
      </c>
      <c r="AI112" s="264">
        <f t="shared" si="447"/>
        <v>1676</v>
      </c>
      <c r="AJ112" s="265">
        <f t="shared" si="447"/>
        <v>470</v>
      </c>
      <c r="AK112" s="266">
        <f t="shared" si="447"/>
        <v>538</v>
      </c>
      <c r="AL112" s="263">
        <f t="shared" si="447"/>
        <v>1859</v>
      </c>
      <c r="AM112" s="264">
        <f t="shared" si="447"/>
        <v>3429</v>
      </c>
      <c r="AN112" s="265">
        <f t="shared" si="447"/>
        <v>389</v>
      </c>
      <c r="AO112" s="266">
        <f t="shared" si="447"/>
        <v>221</v>
      </c>
      <c r="AP112" s="263">
        <f t="shared" si="448"/>
        <v>1070</v>
      </c>
      <c r="AQ112" s="265">
        <f t="shared" si="448"/>
        <v>820</v>
      </c>
      <c r="AR112" s="267">
        <f t="shared" si="448"/>
        <v>1926</v>
      </c>
      <c r="AS112" s="268">
        <f t="shared" si="448"/>
        <v>1997</v>
      </c>
      <c r="AT112" s="265">
        <f t="shared" si="448"/>
        <v>1067</v>
      </c>
      <c r="AU112" s="266">
        <f t="shared" si="448"/>
        <v>1696</v>
      </c>
      <c r="AV112" s="263">
        <f t="shared" si="448"/>
        <v>1040</v>
      </c>
      <c r="AW112" s="264">
        <f t="shared" si="448"/>
        <v>1768</v>
      </c>
      <c r="AX112" s="265">
        <f t="shared" si="448"/>
        <v>713</v>
      </c>
      <c r="AY112" s="266">
        <f t="shared" si="448"/>
        <v>354</v>
      </c>
      <c r="AZ112" s="263">
        <f t="shared" si="448"/>
        <v>2509</v>
      </c>
      <c r="BA112" s="264">
        <f t="shared" si="448"/>
        <v>1378</v>
      </c>
      <c r="BB112" s="265">
        <f t="shared" si="448"/>
        <v>1888</v>
      </c>
      <c r="BC112" s="266">
        <f t="shared" si="448"/>
        <v>761</v>
      </c>
      <c r="BD112" s="263">
        <f t="shared" si="448"/>
        <v>3502</v>
      </c>
      <c r="BE112" s="265">
        <f t="shared" si="448"/>
        <v>4373</v>
      </c>
      <c r="BF112" s="261">
        <f>SUM(AF112,AH112,AJ112,AL112,AN112,AP112,AR112,AT112,AV112,AX112,AZ112,BB112,BD112)</f>
        <v>20284</v>
      </c>
      <c r="BG112" s="19">
        <f>SUM(AG112,AI112,AK112,AM112,AO112,AQ112,AS112,AU112,AW112,AY112,BA112,BC112,BE112)</f>
        <v>22508</v>
      </c>
      <c r="BI112" s="147" t="s">
        <v>26</v>
      </c>
      <c r="BJ112" s="130">
        <f>B112/B126</f>
        <v>5.4506453505426815E-2</v>
      </c>
      <c r="BK112" s="131">
        <f t="shared" ref="BK112" si="503">C112/C126</f>
        <v>4.4612305507134097E-2</v>
      </c>
      <c r="BL112" s="132">
        <f t="shared" ref="BL112" si="504">D112/D126</f>
        <v>5.5187429004165088E-2</v>
      </c>
      <c r="BM112" s="133">
        <f t="shared" ref="BM112" si="505">E112/E126</f>
        <v>4.5558216444292393E-2</v>
      </c>
      <c r="BN112" s="130">
        <f t="shared" ref="BN112" si="506">F112/F126</f>
        <v>5.4287613560824288E-2</v>
      </c>
      <c r="BO112" s="131">
        <f t="shared" ref="BO112" si="507">G112/G126</f>
        <v>6.617320503330866E-2</v>
      </c>
      <c r="BP112" s="132">
        <f t="shared" ref="BP112" si="508">H112/H126</f>
        <v>6.7542059909725075E-2</v>
      </c>
      <c r="BQ112" s="133">
        <f t="shared" ref="BQ112" si="509">I112/I126</f>
        <v>5.8214711053139002E-2</v>
      </c>
      <c r="BR112" s="130">
        <f t="shared" ref="BR112" si="510">J112/J126</f>
        <v>5.0992533236204701E-2</v>
      </c>
      <c r="BS112" s="131">
        <f t="shared" ref="BS112" si="511">K112/K126</f>
        <v>5.7425175426034654E-2</v>
      </c>
      <c r="BT112" s="132">
        <f t="shared" ref="BT112" si="512">L112/L126</f>
        <v>4.395277309256871E-2</v>
      </c>
      <c r="BU112" s="130">
        <f t="shared" ref="BU112" si="513">M112/M126</f>
        <v>6.2727935813274988E-2</v>
      </c>
      <c r="BV112" s="134">
        <f t="shared" ref="BV112" si="514">N112/N126</f>
        <v>5.7792077216971646E-2</v>
      </c>
      <c r="BW112" s="135">
        <f t="shared" ref="BW112" si="515">O112/O126</f>
        <v>6.169598319768968E-2</v>
      </c>
      <c r="BX112" s="130">
        <f t="shared" ref="BX112" si="516">P112/P126</f>
        <v>5.0052548607461902E-2</v>
      </c>
      <c r="BY112" s="131">
        <f t="shared" ref="BY112" si="517">Q112/Q126</f>
        <v>5.2297775005198589E-2</v>
      </c>
      <c r="BZ112" s="132">
        <f t="shared" ref="BZ112" si="518">R112/R126</f>
        <v>6.1882553532922123E-2</v>
      </c>
      <c r="CA112" s="133">
        <f t="shared" ref="CA112" si="519">S112/S126</f>
        <v>5.5197750362844702E-2</v>
      </c>
      <c r="CB112" s="130">
        <f t="shared" ref="CB112" si="520">T112/T126</f>
        <v>4.7577854671280277E-2</v>
      </c>
      <c r="CC112" s="131">
        <f t="shared" ref="CC112" si="521">U112/U126</f>
        <v>5.2243935971717566E-2</v>
      </c>
      <c r="CD112" s="132">
        <f t="shared" ref="CD112" si="522">V112/V126</f>
        <v>4.1926146829225505E-2</v>
      </c>
      <c r="CE112" s="133">
        <f t="shared" ref="CE112" si="523">W112/W126</f>
        <v>7.808331258226317E-2</v>
      </c>
      <c r="CF112" s="130">
        <f t="shared" ref="CF112" si="524">X112/X126</f>
        <v>3.9350759648957255E-2</v>
      </c>
      <c r="CG112" s="131">
        <f t="shared" ref="CG112" si="525">Y112/Y126</f>
        <v>5.4177359566581124E-2</v>
      </c>
      <c r="CH112" s="132">
        <f t="shared" ref="CH112" si="526">Z112/Z126</f>
        <v>5.7305063570221207E-2</v>
      </c>
      <c r="CI112" s="130">
        <f t="shared" ref="CI112" si="527">AA112/AA126</f>
        <v>5.7980397847781917E-2</v>
      </c>
      <c r="CJ112" s="136">
        <f t="shared" ref="CJ112" si="528">AB112/AB126</f>
        <v>5.4003654046925656E-2</v>
      </c>
      <c r="CK112" s="137">
        <f t="shared" ref="CK112" si="529">AC112/AC126</f>
        <v>5.7758380536725787E-2</v>
      </c>
    </row>
    <row r="113" spans="1:89" ht="15" thickTop="1" thickBot="1">
      <c r="A113" s="138" t="s">
        <v>27</v>
      </c>
      <c r="B113" s="199">
        <v>2246</v>
      </c>
      <c r="C113" s="183">
        <v>1580</v>
      </c>
      <c r="D113" s="184">
        <v>1135</v>
      </c>
      <c r="E113" s="185">
        <v>913</v>
      </c>
      <c r="F113" s="182">
        <v>533</v>
      </c>
      <c r="G113" s="186">
        <v>344</v>
      </c>
      <c r="H113" s="184">
        <v>1727</v>
      </c>
      <c r="I113" s="185">
        <v>1775</v>
      </c>
      <c r="J113" s="182">
        <v>329</v>
      </c>
      <c r="K113" s="183">
        <v>352</v>
      </c>
      <c r="L113" s="184">
        <v>513</v>
      </c>
      <c r="M113" s="182">
        <v>1137</v>
      </c>
      <c r="N113" s="187">
        <v>1311</v>
      </c>
      <c r="O113" s="200">
        <v>1892</v>
      </c>
      <c r="P113" s="182">
        <v>790</v>
      </c>
      <c r="Q113" s="183">
        <v>872</v>
      </c>
      <c r="R113" s="184">
        <v>1198</v>
      </c>
      <c r="S113" s="185">
        <v>1195</v>
      </c>
      <c r="T113" s="182">
        <v>432</v>
      </c>
      <c r="U113" s="186">
        <v>488</v>
      </c>
      <c r="V113" s="184">
        <v>1350</v>
      </c>
      <c r="W113" s="201">
        <v>1543</v>
      </c>
      <c r="X113" s="182">
        <v>1109</v>
      </c>
      <c r="Y113" s="186">
        <v>628</v>
      </c>
      <c r="Z113" s="184">
        <v>2997</v>
      </c>
      <c r="AA113" s="182">
        <v>2869</v>
      </c>
      <c r="AB113" s="165">
        <f t="shared" si="338"/>
        <v>15670</v>
      </c>
      <c r="AC113" s="166">
        <f t="shared" si="255"/>
        <v>15588</v>
      </c>
      <c r="AE113" s="269" t="s">
        <v>13</v>
      </c>
      <c r="AF113" s="14">
        <f t="shared" ref="AF113:BG113" si="530">SUM(AF110:AF112)</f>
        <v>7382</v>
      </c>
      <c r="AG113" s="1">
        <f t="shared" si="530"/>
        <v>10597</v>
      </c>
      <c r="AH113" s="14">
        <f t="shared" si="530"/>
        <v>4606</v>
      </c>
      <c r="AI113" s="1">
        <f t="shared" si="530"/>
        <v>4561</v>
      </c>
      <c r="AJ113" s="14">
        <f t="shared" si="530"/>
        <v>2224</v>
      </c>
      <c r="AK113" s="1">
        <f t="shared" si="530"/>
        <v>1395</v>
      </c>
      <c r="AL113" s="14">
        <f t="shared" si="530"/>
        <v>5977</v>
      </c>
      <c r="AM113" s="1">
        <f t="shared" si="530"/>
        <v>10033</v>
      </c>
      <c r="AN113" s="14">
        <f t="shared" si="530"/>
        <v>1692</v>
      </c>
      <c r="AO113" s="1">
        <f t="shared" si="530"/>
        <v>762</v>
      </c>
      <c r="AP113" s="14">
        <f t="shared" si="530"/>
        <v>3728</v>
      </c>
      <c r="AQ113" s="1">
        <f t="shared" si="530"/>
        <v>2720</v>
      </c>
      <c r="AR113" s="14">
        <f t="shared" si="530"/>
        <v>6353</v>
      </c>
      <c r="AS113" s="1">
        <f t="shared" si="530"/>
        <v>6284</v>
      </c>
      <c r="AT113" s="14">
        <f t="shared" si="530"/>
        <v>3588</v>
      </c>
      <c r="AU113" s="1">
        <f t="shared" si="530"/>
        <v>4444</v>
      </c>
      <c r="AV113" s="14">
        <f t="shared" si="530"/>
        <v>3585</v>
      </c>
      <c r="AW113" s="1">
        <f t="shared" si="530"/>
        <v>5581</v>
      </c>
      <c r="AX113" s="14">
        <f t="shared" si="530"/>
        <v>2636</v>
      </c>
      <c r="AY113" s="1">
        <f t="shared" si="530"/>
        <v>1122</v>
      </c>
      <c r="AZ113" s="14">
        <f t="shared" si="530"/>
        <v>6512</v>
      </c>
      <c r="BA113" s="1">
        <f t="shared" si="530"/>
        <v>4442</v>
      </c>
      <c r="BB113" s="14">
        <f t="shared" si="530"/>
        <v>6657</v>
      </c>
      <c r="BC113" s="1">
        <f t="shared" si="530"/>
        <v>2257</v>
      </c>
      <c r="BD113" s="14">
        <f t="shared" si="530"/>
        <v>11725</v>
      </c>
      <c r="BE113" s="1">
        <f t="shared" si="530"/>
        <v>12353</v>
      </c>
      <c r="BF113" s="54">
        <f t="shared" si="530"/>
        <v>66665</v>
      </c>
      <c r="BG113" s="50">
        <f t="shared" si="530"/>
        <v>66551</v>
      </c>
      <c r="BI113" s="138" t="s">
        <v>27</v>
      </c>
      <c r="BJ113" s="130">
        <f>B113/B126</f>
        <v>4.1177764740393079E-2</v>
      </c>
      <c r="BK113" s="131">
        <f t="shared" ref="BK113" si="531">C113/C126</f>
        <v>5.1003938278778485E-2</v>
      </c>
      <c r="BL113" s="132">
        <f t="shared" ref="BL113" si="532">D113/D126</f>
        <v>5.3720181749337376E-2</v>
      </c>
      <c r="BM113" s="133">
        <f t="shared" ref="BM113" si="533">E113/E126</f>
        <v>5.2058387501425475E-2</v>
      </c>
      <c r="BN113" s="130">
        <f t="shared" ref="BN113" si="534">F113/F126</f>
        <v>5.9051628628406821E-2</v>
      </c>
      <c r="BO113" s="131">
        <f t="shared" ref="BO113" si="535">G113/G126</f>
        <v>5.0925240562546263E-2</v>
      </c>
      <c r="BP113" s="132">
        <f t="shared" ref="BP113" si="536">H113/H126</f>
        <v>7.0865818629462451E-2</v>
      </c>
      <c r="BQ113" s="133">
        <f t="shared" ref="BQ113" si="537">I113/I126</f>
        <v>5.033176430556343E-2</v>
      </c>
      <c r="BR113" s="130">
        <f t="shared" ref="BR113" si="538">J113/J126</f>
        <v>5.9916226552540523E-2</v>
      </c>
      <c r="BS113" s="131">
        <f t="shared" ref="BS113" si="539">K113/K126</f>
        <v>5.0408134039810967E-2</v>
      </c>
      <c r="BT113" s="132">
        <f t="shared" ref="BT113" si="540">L113/L126</f>
        <v>5.0897906538347061E-2</v>
      </c>
      <c r="BU113" s="130">
        <f t="shared" ref="BU113" si="541">M113/M126</f>
        <v>5.5288110867979579E-2</v>
      </c>
      <c r="BV113" s="134">
        <f t="shared" ref="BV113" si="542">N113/N126</f>
        <v>5.2724713452644276E-2</v>
      </c>
      <c r="BW113" s="135">
        <f t="shared" ref="BW113" si="543">O113/O126</f>
        <v>5.5190922085120039E-2</v>
      </c>
      <c r="BX113" s="130">
        <f t="shared" ref="BX113" si="544">P113/P126</f>
        <v>5.1891749868628483E-2</v>
      </c>
      <c r="BY113" s="131">
        <f t="shared" ref="BY113" si="545">Q113/Q126</f>
        <v>4.5331669785818256E-2</v>
      </c>
      <c r="BZ113" s="132">
        <f t="shared" ref="BZ113" si="546">R113/R126</f>
        <v>6.007722782207512E-2</v>
      </c>
      <c r="CA113" s="133">
        <f t="shared" ref="CA113" si="547">S113/S126</f>
        <v>5.4199927431059509E-2</v>
      </c>
      <c r="CB113" s="130">
        <f t="shared" ref="CB113" si="548">T113/T126</f>
        <v>5.3386060306475532E-2</v>
      </c>
      <c r="CC113" s="131">
        <f t="shared" ref="CC113" si="549">U113/U126</f>
        <v>4.792300893646273E-2</v>
      </c>
      <c r="CD113" s="132">
        <f t="shared" ref="CD113" si="550">V113/V126</f>
        <v>5.9205332865538113E-2</v>
      </c>
      <c r="CE113" s="133">
        <f t="shared" ref="CE113" si="551">W113/W126</f>
        <v>5.4889545017964496E-2</v>
      </c>
      <c r="CF113" s="130">
        <f t="shared" ref="CF113" si="552">X113/X126</f>
        <v>5.2326130036802872E-2</v>
      </c>
      <c r="CG113" s="131">
        <f t="shared" ref="CG113" si="553">Y113/Y126</f>
        <v>4.4767607641859136E-2</v>
      </c>
      <c r="CH113" s="132">
        <f t="shared" ref="CH113" si="554">Z113/Z126</f>
        <v>5.5063570221209675E-2</v>
      </c>
      <c r="CI113" s="130">
        <f t="shared" ref="CI113" si="555">AA113/AA126</f>
        <v>6.4053046370922725E-2</v>
      </c>
      <c r="CJ113" s="136">
        <f t="shared" ref="CJ113" si="556">AB113/AB126</f>
        <v>5.3814770042310014E-2</v>
      </c>
      <c r="CK113" s="137">
        <f t="shared" ref="CK113" si="557">AC113/AC126</f>
        <v>5.3610672609651161E-2</v>
      </c>
    </row>
    <row r="114" spans="1:89" ht="14" thickTop="1">
      <c r="A114" s="147" t="s">
        <v>28</v>
      </c>
      <c r="B114" s="196">
        <v>1991</v>
      </c>
      <c r="C114" s="190">
        <v>1957</v>
      </c>
      <c r="D114" s="191">
        <v>1026</v>
      </c>
      <c r="E114" s="192">
        <v>980</v>
      </c>
      <c r="F114" s="189">
        <v>520</v>
      </c>
      <c r="G114" s="193">
        <v>385</v>
      </c>
      <c r="H114" s="191">
        <v>1723</v>
      </c>
      <c r="I114" s="192">
        <v>2402</v>
      </c>
      <c r="J114" s="189">
        <v>385</v>
      </c>
      <c r="K114" s="190">
        <v>277</v>
      </c>
      <c r="L114" s="191">
        <v>690</v>
      </c>
      <c r="M114" s="189">
        <v>912</v>
      </c>
      <c r="N114" s="194">
        <v>1546</v>
      </c>
      <c r="O114" s="197">
        <v>1817</v>
      </c>
      <c r="P114" s="189">
        <v>791</v>
      </c>
      <c r="Q114" s="190">
        <v>1013</v>
      </c>
      <c r="R114" s="191">
        <v>1177</v>
      </c>
      <c r="S114" s="192">
        <v>1462</v>
      </c>
      <c r="T114" s="189">
        <v>555</v>
      </c>
      <c r="U114" s="193">
        <v>404</v>
      </c>
      <c r="V114" s="191">
        <v>1804</v>
      </c>
      <c r="W114" s="198">
        <v>1300</v>
      </c>
      <c r="X114" s="189">
        <v>1400</v>
      </c>
      <c r="Y114" s="193">
        <v>540</v>
      </c>
      <c r="Z114" s="191">
        <v>3329</v>
      </c>
      <c r="AA114" s="189">
        <v>2718</v>
      </c>
      <c r="AB114" s="165">
        <f t="shared" si="338"/>
        <v>16937</v>
      </c>
      <c r="AC114" s="166">
        <f t="shared" si="255"/>
        <v>16167</v>
      </c>
      <c r="BI114" s="147" t="s">
        <v>28</v>
      </c>
      <c r="BJ114" s="130">
        <f>B114/B126</f>
        <v>3.6502640070401875E-2</v>
      </c>
      <c r="BK114" s="131">
        <f t="shared" ref="BK114" si="558">C114/C126</f>
        <v>6.3173865323778167E-2</v>
      </c>
      <c r="BL114" s="132">
        <f t="shared" ref="BL114" si="559">D114/D126</f>
        <v>4.8561151079136694E-2</v>
      </c>
      <c r="BM114" s="133">
        <f t="shared" ref="BM114" si="560">E114/E126</f>
        <v>5.5878663473600182E-2</v>
      </c>
      <c r="BN114" s="130">
        <f t="shared" ref="BN114" si="561">F114/F126</f>
        <v>5.7611345003323731E-2</v>
      </c>
      <c r="BO114" s="131">
        <f t="shared" ref="BO114" si="562">G114/G126</f>
        <v>5.6994818652849742E-2</v>
      </c>
      <c r="BP114" s="132">
        <f t="shared" ref="BP114" si="563">H114/H126</f>
        <v>7.0701682396389007E-2</v>
      </c>
      <c r="BQ114" s="133">
        <f t="shared" ref="BQ114" si="564">I114/I126</f>
        <v>6.8110928372937113E-2</v>
      </c>
      <c r="BR114" s="130">
        <f t="shared" ref="BR114" si="565">J114/J126</f>
        <v>7.0114733199781454E-2</v>
      </c>
      <c r="BS114" s="131">
        <f t="shared" ref="BS114" si="566">K114/K126</f>
        <v>3.9667764571101244E-2</v>
      </c>
      <c r="BT114" s="132">
        <f t="shared" ref="BT114" si="567">L114/L126</f>
        <v>6.8459172536958032E-2</v>
      </c>
      <c r="BU114" s="130">
        <f t="shared" ref="BU114" si="568">M114/M126</f>
        <v>4.4347191830780452E-2</v>
      </c>
      <c r="BV114" s="134">
        <f t="shared" ref="BV114" si="569">N114/N126</f>
        <v>6.2175749044842146E-2</v>
      </c>
      <c r="BW114" s="135">
        <f t="shared" ref="BW114" si="570">O114/O126</f>
        <v>5.3003121262506926E-2</v>
      </c>
      <c r="BX114" s="130">
        <f t="shared" ref="BX114" si="571">P114/P126</f>
        <v>5.1957435627955857E-2</v>
      </c>
      <c r="BY114" s="131">
        <f t="shared" ref="BY114" si="572">Q114/Q126</f>
        <v>5.2661676024121438E-2</v>
      </c>
      <c r="BZ114" s="132">
        <f t="shared" ref="BZ114" si="573">R114/R126</f>
        <v>5.9024121157414372E-2</v>
      </c>
      <c r="CA114" s="133">
        <f t="shared" ref="CA114" si="574">S114/S126</f>
        <v>6.6309869375907118E-2</v>
      </c>
      <c r="CB114" s="130">
        <f t="shared" ref="CB114" si="575">T114/T126</f>
        <v>6.8586258032624817E-2</v>
      </c>
      <c r="CC114" s="131">
        <f t="shared" ref="CC114" si="576">U114/U126</f>
        <v>3.9673966414612592E-2</v>
      </c>
      <c r="CD114" s="132">
        <f t="shared" ref="CD114" si="577">V114/V126</f>
        <v>7.9115867029207962E-2</v>
      </c>
      <c r="CE114" s="133">
        <f t="shared" ref="CE114" si="578">W114/W126</f>
        <v>4.624524207605564E-2</v>
      </c>
      <c r="CF114" s="130">
        <f t="shared" ref="CF114" si="579">X114/X126</f>
        <v>6.6056431065395868E-2</v>
      </c>
      <c r="CG114" s="131">
        <f t="shared" ref="CG114" si="580">Y114/Y126</f>
        <v>3.8494439692044483E-2</v>
      </c>
      <c r="CH114" s="132">
        <f t="shared" ref="CH114" si="581">Z114/Z126</f>
        <v>6.1163371793929597E-2</v>
      </c>
      <c r="CI114" s="130">
        <f t="shared" ref="CI114" si="582">AA114/AA126</f>
        <v>6.0681833404032062E-2</v>
      </c>
      <c r="CJ114" s="136">
        <f t="shared" ref="CJ114" si="583">AB114/AB126</f>
        <v>5.8165970657728445E-2</v>
      </c>
      <c r="CK114" s="137">
        <f t="shared" ref="CK114" si="584">AC114/AC126</f>
        <v>5.5601985121903404E-2</v>
      </c>
    </row>
    <row r="115" spans="1:89">
      <c r="A115" s="138" t="s">
        <v>29</v>
      </c>
      <c r="B115" s="199">
        <v>2086</v>
      </c>
      <c r="C115" s="183">
        <v>2215</v>
      </c>
      <c r="D115" s="184">
        <v>1283</v>
      </c>
      <c r="E115" s="185">
        <v>1128</v>
      </c>
      <c r="F115" s="182">
        <v>787</v>
      </c>
      <c r="G115" s="186">
        <v>361</v>
      </c>
      <c r="H115" s="184">
        <v>1702</v>
      </c>
      <c r="I115" s="185">
        <v>2564</v>
      </c>
      <c r="J115" s="182">
        <v>426</v>
      </c>
      <c r="K115" s="183">
        <v>272</v>
      </c>
      <c r="L115" s="184">
        <v>883</v>
      </c>
      <c r="M115" s="182">
        <v>967</v>
      </c>
      <c r="N115" s="187">
        <v>1643</v>
      </c>
      <c r="O115" s="200">
        <v>1807</v>
      </c>
      <c r="P115" s="182">
        <v>973</v>
      </c>
      <c r="Q115" s="183">
        <v>1039</v>
      </c>
      <c r="R115" s="184">
        <v>1094</v>
      </c>
      <c r="S115" s="185">
        <v>1452</v>
      </c>
      <c r="T115" s="182">
        <v>781</v>
      </c>
      <c r="U115" s="186">
        <v>330</v>
      </c>
      <c r="V115" s="184">
        <v>2092</v>
      </c>
      <c r="W115" s="201">
        <v>1299</v>
      </c>
      <c r="X115" s="182">
        <v>1699</v>
      </c>
      <c r="Y115" s="186">
        <v>471</v>
      </c>
      <c r="Z115" s="184">
        <v>3898</v>
      </c>
      <c r="AA115" s="182">
        <v>2792</v>
      </c>
      <c r="AB115" s="165">
        <f t="shared" si="338"/>
        <v>19347</v>
      </c>
      <c r="AC115" s="166">
        <f t="shared" si="255"/>
        <v>16697</v>
      </c>
      <c r="BI115" s="138" t="s">
        <v>29</v>
      </c>
      <c r="BJ115" s="130">
        <f>B115/B126</f>
        <v>3.8244353182751538E-2</v>
      </c>
      <c r="BK115" s="131">
        <f t="shared" ref="BK115" si="585">C115/C126</f>
        <v>7.1502356511072368E-2</v>
      </c>
      <c r="BL115" s="132">
        <f t="shared" ref="BL115" si="586">D115/D126</f>
        <v>6.0725104127224538E-2</v>
      </c>
      <c r="BM115" s="133">
        <f t="shared" ref="BM115" si="587">E115/E126</f>
        <v>6.431748203900102E-2</v>
      </c>
      <c r="BN115" s="130">
        <f t="shared" ref="BN115" si="588">F115/F126</f>
        <v>8.7192554841568806E-2</v>
      </c>
      <c r="BO115" s="131">
        <f t="shared" ref="BO115" si="589">G115/G126</f>
        <v>5.3441894892672093E-2</v>
      </c>
      <c r="BP115" s="132">
        <f t="shared" ref="BP115" si="590">H115/H126</f>
        <v>6.9839967172753384E-2</v>
      </c>
      <c r="BQ115" s="133">
        <f t="shared" ref="BQ115" si="591">I115/I126</f>
        <v>7.2704587988430783E-2</v>
      </c>
      <c r="BR115" s="130">
        <f t="shared" ref="BR115" si="592">J115/J126</f>
        <v>7.7581496995082863E-2</v>
      </c>
      <c r="BS115" s="131">
        <f t="shared" ref="BS115" si="593">K115/K126</f>
        <v>3.895173993985393E-2</v>
      </c>
      <c r="BT115" s="132">
        <f t="shared" ref="BT115" si="594">L115/L126</f>
        <v>8.7607897608889776E-2</v>
      </c>
      <c r="BU115" s="130">
        <f t="shared" ref="BU115" si="595">M115/M126</f>
        <v>4.7021638706540241E-2</v>
      </c>
      <c r="BV115" s="134">
        <f t="shared" ref="BV115" si="596">N115/N126</f>
        <v>6.6076814799919559E-2</v>
      </c>
      <c r="BW115" s="135">
        <f t="shared" ref="BW115" si="597">O115/O126</f>
        <v>5.2711414486158514E-2</v>
      </c>
      <c r="BX115" s="130">
        <f t="shared" ref="BX115" si="598">P115/P126</f>
        <v>6.3912243825538617E-2</v>
      </c>
      <c r="BY115" s="131">
        <f t="shared" ref="BY115" si="599">Q115/Q126</f>
        <v>5.4013308380120605E-2</v>
      </c>
      <c r="BZ115" s="132">
        <f t="shared" ref="BZ115" si="600">R115/R126</f>
        <v>5.4861842435183793E-2</v>
      </c>
      <c r="CA115" s="133">
        <f t="shared" ref="CA115" si="601">S115/S126</f>
        <v>6.5856313497822935E-2</v>
      </c>
      <c r="CB115" s="130">
        <f t="shared" ref="CB115" si="602">T115/T126</f>
        <v>9.6515076618882853E-2</v>
      </c>
      <c r="CC115" s="131">
        <f t="shared" ref="CC115" si="603">U115/U126</f>
        <v>3.2406952764411273E-2</v>
      </c>
      <c r="CD115" s="132">
        <f t="shared" ref="CD115" si="604">V115/V126</f>
        <v>9.1746338040522762E-2</v>
      </c>
      <c r="CE115" s="133">
        <f t="shared" ref="CE115" si="605">W115/W126</f>
        <v>4.6209668812920206E-2</v>
      </c>
      <c r="CF115" s="130">
        <f t="shared" ref="CF115" si="606">X115/X126</f>
        <v>8.0164197414362551E-2</v>
      </c>
      <c r="CG115" s="131">
        <f t="shared" ref="CG115" si="607">Y115/Y126</f>
        <v>3.3575705731394352E-2</v>
      </c>
      <c r="CH115" s="132">
        <f t="shared" ref="CH115" si="608">Z115/Z126</f>
        <v>7.1617549790548976E-2</v>
      </c>
      <c r="CI115" s="130">
        <f t="shared" ref="CI115" si="609">AA115/AA126</f>
        <v>6.2333951016945367E-2</v>
      </c>
      <c r="CJ115" s="136">
        <f t="shared" ref="CJ115" si="610">AB115/AB126</f>
        <v>6.6442524314522772E-2</v>
      </c>
      <c r="CK115" s="137">
        <f t="shared" ref="CK115" si="611">AC115/AC126</f>
        <v>5.742477550444864E-2</v>
      </c>
    </row>
    <row r="116" spans="1:89">
      <c r="A116" s="147" t="s">
        <v>30</v>
      </c>
      <c r="B116" s="196">
        <v>2449</v>
      </c>
      <c r="C116" s="190">
        <v>3091</v>
      </c>
      <c r="D116" s="191">
        <v>1838</v>
      </c>
      <c r="E116" s="192">
        <v>1385</v>
      </c>
      <c r="F116" s="189">
        <v>1010</v>
      </c>
      <c r="G116" s="193">
        <v>401</v>
      </c>
      <c r="H116" s="191">
        <v>2076</v>
      </c>
      <c r="I116" s="192">
        <v>3358</v>
      </c>
      <c r="J116" s="189">
        <v>653</v>
      </c>
      <c r="K116" s="190">
        <v>232</v>
      </c>
      <c r="L116" s="191">
        <v>1330</v>
      </c>
      <c r="M116" s="189">
        <v>910</v>
      </c>
      <c r="N116" s="194">
        <v>2077</v>
      </c>
      <c r="O116" s="197">
        <v>2060</v>
      </c>
      <c r="P116" s="189">
        <v>1209</v>
      </c>
      <c r="Q116" s="190">
        <v>1269</v>
      </c>
      <c r="R116" s="191">
        <v>1154</v>
      </c>
      <c r="S116" s="192">
        <v>1734</v>
      </c>
      <c r="T116" s="189">
        <v>921</v>
      </c>
      <c r="U116" s="193">
        <v>336</v>
      </c>
      <c r="V116" s="191">
        <v>2130</v>
      </c>
      <c r="W116" s="198">
        <v>1367</v>
      </c>
      <c r="X116" s="189">
        <v>2321</v>
      </c>
      <c r="Y116" s="193">
        <v>740</v>
      </c>
      <c r="Z116" s="191">
        <v>4289</v>
      </c>
      <c r="AA116" s="189">
        <v>3689</v>
      </c>
      <c r="AB116" s="165">
        <f t="shared" si="338"/>
        <v>23457</v>
      </c>
      <c r="AC116" s="166">
        <f t="shared" si="255"/>
        <v>20572</v>
      </c>
      <c r="BI116" s="147" t="s">
        <v>30</v>
      </c>
      <c r="BJ116" s="130">
        <f>B116/B126</f>
        <v>4.4899530654150775E-2</v>
      </c>
      <c r="BK116" s="131">
        <f t="shared" ref="BK116" si="612">C116/C126</f>
        <v>9.9780489379559689E-2</v>
      </c>
      <c r="BL116" s="132">
        <f t="shared" ref="BL116" si="613">D116/D126</f>
        <v>8.6993563044301406E-2</v>
      </c>
      <c r="BM116" s="133">
        <f t="shared" ref="BM116" si="614">E116/E126</f>
        <v>7.8971376439730873E-2</v>
      </c>
      <c r="BN116" s="130">
        <f t="shared" ref="BN116" si="615">F116/F126</f>
        <v>0.11189895856414801</v>
      </c>
      <c r="BO116" s="131">
        <f t="shared" ref="BO116" si="616">G116/G126</f>
        <v>5.9363434492968173E-2</v>
      </c>
      <c r="BP116" s="132">
        <f t="shared" ref="BP116" si="617">H116/H126</f>
        <v>8.5186704965121055E-2</v>
      </c>
      <c r="BQ116" s="133">
        <f t="shared" ref="BQ116" si="618">I116/I126</f>
        <v>9.5219191289060284E-2</v>
      </c>
      <c r="BR116" s="130">
        <f t="shared" ref="BR116" si="619">J116/J126</f>
        <v>0.11892187215443453</v>
      </c>
      <c r="BS116" s="131">
        <f t="shared" ref="BS116" si="620">K116/K126</f>
        <v>3.3223542889875411E-2</v>
      </c>
      <c r="BT116" s="132">
        <f t="shared" ref="BT116" si="621">L116/L126</f>
        <v>0.13195753546978867</v>
      </c>
      <c r="BU116" s="130">
        <f t="shared" ref="BU116" si="622">M116/M126</f>
        <v>4.4249939217116459E-2</v>
      </c>
      <c r="BV116" s="134">
        <f t="shared" ref="BV116" si="623">N116/N126</f>
        <v>8.3531067765936051E-2</v>
      </c>
      <c r="BW116" s="135">
        <f t="shared" ref="BW116" si="624">O116/O126</f>
        <v>6.0091595927773404E-2</v>
      </c>
      <c r="BX116" s="130">
        <f t="shared" ref="BX116" si="625">P116/P126</f>
        <v>7.9414083026799795E-2</v>
      </c>
      <c r="BY116" s="131">
        <f t="shared" ref="BY116" si="626">Q116/Q126</f>
        <v>6.5970056144728631E-2</v>
      </c>
      <c r="BZ116" s="132">
        <f t="shared" ref="BZ116" si="627">R116/R126</f>
        <v>5.787071861992879E-2</v>
      </c>
      <c r="CA116" s="133">
        <f t="shared" ref="CA116" si="628">S116/S126</f>
        <v>7.8646589259796812E-2</v>
      </c>
      <c r="CB116" s="130">
        <f t="shared" ref="CB116" si="629">T116/T126</f>
        <v>0.11381611468116658</v>
      </c>
      <c r="CC116" s="131">
        <f t="shared" ref="CC116" si="630">U116/U126</f>
        <v>3.2996170087400571E-2</v>
      </c>
      <c r="CD116" s="132">
        <f t="shared" ref="CD116" si="631">V116/V126</f>
        <v>9.3412858521182349E-2</v>
      </c>
      <c r="CE116" s="133">
        <f t="shared" ref="CE116" si="632">W116/W126</f>
        <v>4.8628650706129276E-2</v>
      </c>
      <c r="CF116" s="130">
        <f t="shared" ref="CF116" si="633">X116/X126</f>
        <v>0.10951212607341701</v>
      </c>
      <c r="CG116" s="131">
        <f t="shared" ref="CG116" si="634">Y116/Y126</f>
        <v>5.2751639577986884E-2</v>
      </c>
      <c r="CH116" s="132">
        <f t="shared" ref="CH116" si="635">Z116/Z126</f>
        <v>7.8801352245167933E-2</v>
      </c>
      <c r="CI116" s="130">
        <f t="shared" ref="CI116" si="636">AA116/AA126</f>
        <v>8.2360295595097235E-2</v>
      </c>
      <c r="CJ116" s="136">
        <f t="shared" ref="CJ116" si="637">AB116/AB126</f>
        <v>8.0557310841255017E-2</v>
      </c>
      <c r="CK116" s="137">
        <f t="shared" ref="CK116" si="638">AC116/AC126</f>
        <v>7.0751780659850119E-2</v>
      </c>
    </row>
    <row r="117" spans="1:89">
      <c r="A117" s="138" t="s">
        <v>31</v>
      </c>
      <c r="B117" s="199">
        <v>2292</v>
      </c>
      <c r="C117" s="183">
        <v>4009</v>
      </c>
      <c r="D117" s="184">
        <v>1558</v>
      </c>
      <c r="E117" s="185">
        <v>1500</v>
      </c>
      <c r="F117" s="182">
        <v>744</v>
      </c>
      <c r="G117" s="186">
        <v>456</v>
      </c>
      <c r="H117" s="184">
        <v>2042</v>
      </c>
      <c r="I117" s="185">
        <v>3246</v>
      </c>
      <c r="J117" s="182">
        <v>650</v>
      </c>
      <c r="K117" s="183">
        <v>309</v>
      </c>
      <c r="L117" s="184">
        <v>1328</v>
      </c>
      <c r="M117" s="182">
        <v>990</v>
      </c>
      <c r="N117" s="187">
        <v>2350</v>
      </c>
      <c r="O117" s="200">
        <v>2227</v>
      </c>
      <c r="P117" s="182">
        <v>1312</v>
      </c>
      <c r="Q117" s="183">
        <v>1479</v>
      </c>
      <c r="R117" s="184">
        <v>1391</v>
      </c>
      <c r="S117" s="185">
        <v>2079</v>
      </c>
      <c r="T117" s="182">
        <v>1002</v>
      </c>
      <c r="U117" s="186">
        <v>432</v>
      </c>
      <c r="V117" s="184">
        <v>1873</v>
      </c>
      <c r="W117" s="201">
        <v>1697</v>
      </c>
      <c r="X117" s="182">
        <v>2448</v>
      </c>
      <c r="Y117" s="186">
        <v>756</v>
      </c>
      <c r="Z117" s="184">
        <v>3934</v>
      </c>
      <c r="AA117" s="182">
        <v>4291</v>
      </c>
      <c r="AB117" s="165">
        <f t="shared" si="338"/>
        <v>22924</v>
      </c>
      <c r="AC117" s="166">
        <f t="shared" si="255"/>
        <v>23471</v>
      </c>
      <c r="BI117" s="138" t="s">
        <v>31</v>
      </c>
      <c r="BJ117" s="130">
        <f>B117/B126</f>
        <v>4.2021120563215018E-2</v>
      </c>
      <c r="BK117" s="131">
        <f t="shared" ref="BK117" si="639">C117/C126</f>
        <v>0.12941442313900187</v>
      </c>
      <c r="BL117" s="132">
        <f t="shared" ref="BL117" si="640">D117/D126</f>
        <v>7.3741007194244604E-2</v>
      </c>
      <c r="BM117" s="133">
        <f t="shared" ref="BM117" si="641">E117/E126</f>
        <v>8.5528566541224774E-2</v>
      </c>
      <c r="BN117" s="130">
        <f t="shared" ref="BN117" si="642">F117/F126</f>
        <v>8.2428539773986259E-2</v>
      </c>
      <c r="BO117" s="131">
        <f t="shared" ref="BO117" si="643">G117/G126</f>
        <v>6.7505551443375278E-2</v>
      </c>
      <c r="BP117" s="132">
        <f t="shared" ref="BP117" si="644">H117/H126</f>
        <v>8.3791546983996712E-2</v>
      </c>
      <c r="BQ117" s="133">
        <f t="shared" ref="BQ117" si="645">I117/I126</f>
        <v>9.2043327851188114E-2</v>
      </c>
      <c r="BR117" s="130">
        <f t="shared" ref="BR117" si="646">J117/J126</f>
        <v>0.11837552358404663</v>
      </c>
      <c r="BS117" s="131">
        <f t="shared" ref="BS117" si="647">K117/K126</f>
        <v>4.4250322211084062E-2</v>
      </c>
      <c r="BT117" s="132">
        <f t="shared" ref="BT117" si="648">L117/L126</f>
        <v>0.13175910308562358</v>
      </c>
      <c r="BU117" s="130">
        <f t="shared" ref="BU117" si="649">M117/M126</f>
        <v>4.8140043763676151E-2</v>
      </c>
      <c r="BV117" s="134">
        <f t="shared" ref="BV117" si="650">N117/N126</f>
        <v>9.4510355921978678E-2</v>
      </c>
      <c r="BW117" s="135">
        <f t="shared" ref="BW117" si="651">O117/O126</f>
        <v>6.4963099092791923E-2</v>
      </c>
      <c r="BX117" s="130">
        <f t="shared" ref="BX117" si="652">P117/P126</f>
        <v>8.6179716237519702E-2</v>
      </c>
      <c r="BY117" s="131">
        <f t="shared" ref="BY117" si="653">Q117/Q126</f>
        <v>7.6887086712414218E-2</v>
      </c>
      <c r="BZ117" s="132">
        <f t="shared" ref="BZ117" si="654">R117/R126</f>
        <v>6.9755779549671534E-2</v>
      </c>
      <c r="CA117" s="133">
        <f t="shared" ref="CA117" si="655">S117/S126</f>
        <v>9.4294267053701017E-2</v>
      </c>
      <c r="CB117" s="130">
        <f t="shared" ref="CB117" si="656">T117/T126</f>
        <v>0.12382600098863075</v>
      </c>
      <c r="CC117" s="131">
        <f t="shared" ref="CC117" si="657">U117/U126</f>
        <v>4.2423647255229305E-2</v>
      </c>
      <c r="CD117" s="132">
        <f t="shared" ref="CD117" si="658">V117/V126</f>
        <v>8.2141917375668796E-2</v>
      </c>
      <c r="CE117" s="133">
        <f t="shared" ref="CE117" si="659">W117/W126</f>
        <v>6.0367827540820318E-2</v>
      </c>
      <c r="CF117" s="130">
        <f t="shared" ref="CF117" si="660">X117/X126</f>
        <v>0.11550438803434934</v>
      </c>
      <c r="CG117" s="131">
        <f t="shared" ref="CG117" si="661">Y117/Y126</f>
        <v>5.3892215568862277E-2</v>
      </c>
      <c r="CH117" s="132">
        <f t="shared" ref="CH117" si="662">Z117/Z126</f>
        <v>7.2278974057470413E-2</v>
      </c>
      <c r="CI117" s="130">
        <f t="shared" ref="CI117" si="663">AA117/AA126</f>
        <v>9.580049563528388E-2</v>
      </c>
      <c r="CJ117" s="136">
        <f t="shared" ref="CJ117" si="664">AB117/AB126</f>
        <v>7.8726853123798013E-2</v>
      </c>
      <c r="CK117" s="137">
        <f t="shared" ref="CK117" si="665">AC117/AC126</f>
        <v>8.0722100129658858E-2</v>
      </c>
    </row>
    <row r="118" spans="1:89">
      <c r="A118" s="147" t="s">
        <v>32</v>
      </c>
      <c r="B118" s="196">
        <v>2641</v>
      </c>
      <c r="C118" s="190">
        <v>3497</v>
      </c>
      <c r="D118" s="191">
        <v>1210</v>
      </c>
      <c r="E118" s="192">
        <v>1676</v>
      </c>
      <c r="F118" s="189">
        <v>470</v>
      </c>
      <c r="G118" s="193">
        <v>538</v>
      </c>
      <c r="H118" s="191">
        <v>1859</v>
      </c>
      <c r="I118" s="192">
        <v>3429</v>
      </c>
      <c r="J118" s="189">
        <v>389</v>
      </c>
      <c r="K118" s="190">
        <v>221</v>
      </c>
      <c r="L118" s="191">
        <v>1070</v>
      </c>
      <c r="M118" s="189">
        <v>820</v>
      </c>
      <c r="N118" s="194">
        <v>1926</v>
      </c>
      <c r="O118" s="197">
        <v>1997</v>
      </c>
      <c r="P118" s="189">
        <v>1067</v>
      </c>
      <c r="Q118" s="190">
        <v>1696</v>
      </c>
      <c r="R118" s="191">
        <v>1040</v>
      </c>
      <c r="S118" s="192">
        <v>1768</v>
      </c>
      <c r="T118" s="189">
        <v>713</v>
      </c>
      <c r="U118" s="193">
        <v>354</v>
      </c>
      <c r="V118" s="191">
        <v>2509</v>
      </c>
      <c r="W118" s="198">
        <v>1378</v>
      </c>
      <c r="X118" s="189">
        <v>1888</v>
      </c>
      <c r="Y118" s="193">
        <v>761</v>
      </c>
      <c r="Z118" s="191">
        <v>3502</v>
      </c>
      <c r="AA118" s="189">
        <v>4373</v>
      </c>
      <c r="AB118" s="165">
        <f t="shared" si="338"/>
        <v>20284</v>
      </c>
      <c r="AC118" s="166">
        <f t="shared" si="255"/>
        <v>22508</v>
      </c>
      <c r="BI118" s="147" t="s">
        <v>32</v>
      </c>
      <c r="BJ118" s="130">
        <f>B118/B126</f>
        <v>4.8419624523320624E-2</v>
      </c>
      <c r="BK118" s="131">
        <f t="shared" ref="BK118" si="666">C118/C126</f>
        <v>0.11288656465879011</v>
      </c>
      <c r="BL118" s="132">
        <f t="shared" ref="BL118" si="667">D118/D126</f>
        <v>5.7269973494888299E-2</v>
      </c>
      <c r="BM118" s="133">
        <f t="shared" ref="BM118" si="668">E118/E126</f>
        <v>9.5563918348728474E-2</v>
      </c>
      <c r="BN118" s="130">
        <f t="shared" ref="BN118" si="669">F118/F126</f>
        <v>5.2071792599157986E-2</v>
      </c>
      <c r="BO118" s="131">
        <f t="shared" ref="BO118" si="670">G118/G126</f>
        <v>7.9644707623982236E-2</v>
      </c>
      <c r="BP118" s="132">
        <f t="shared" ref="BP118" si="671">H118/H126</f>
        <v>7.6282314320886335E-2</v>
      </c>
      <c r="BQ118" s="133">
        <f t="shared" ref="BQ118" si="672">I118/I126</f>
        <v>9.7232461861282815E-2</v>
      </c>
      <c r="BR118" s="130">
        <f t="shared" ref="BR118" si="673">J118/J126</f>
        <v>7.0843197960298671E-2</v>
      </c>
      <c r="BS118" s="131">
        <f t="shared" ref="BS118" si="674">K118/K126</f>
        <v>3.1648288701131316E-2</v>
      </c>
      <c r="BT118" s="132">
        <f t="shared" ref="BT118" si="675">L118/L126</f>
        <v>0.10616132552832622</v>
      </c>
      <c r="BU118" s="130">
        <f t="shared" ref="BU118" si="676">M118/M126</f>
        <v>3.9873571602236813E-2</v>
      </c>
      <c r="BV118" s="134">
        <f t="shared" ref="BV118" si="677">N118/N126</f>
        <v>7.7458274683289766E-2</v>
      </c>
      <c r="BW118" s="135">
        <f t="shared" ref="BW118" si="678">O118/O126</f>
        <v>5.8253843236778388E-2</v>
      </c>
      <c r="BX118" s="130">
        <f t="shared" ref="BX118" si="679">P118/P126</f>
        <v>7.0086705202312138E-2</v>
      </c>
      <c r="BY118" s="131">
        <f t="shared" ref="BY118" si="680">Q118/Q126</f>
        <v>8.8168018299022669E-2</v>
      </c>
      <c r="BZ118" s="132">
        <f t="shared" ref="BZ118" si="681">R118/R126</f>
        <v>5.2153853868913295E-2</v>
      </c>
      <c r="CA118" s="133">
        <f t="shared" ref="CA118" si="682">S118/S126</f>
        <v>8.0188679245283015E-2</v>
      </c>
      <c r="CB118" s="130">
        <f t="shared" ref="CB118" si="683">T118/T126</f>
        <v>8.8111715274345026E-2</v>
      </c>
      <c r="CC118" s="131">
        <f t="shared" ref="CC118" si="684">U118/U126</f>
        <v>3.4763822056368458E-2</v>
      </c>
      <c r="CD118" s="132">
        <f t="shared" ref="CD118" si="685">V118/V126</f>
        <v>0.11003420752565564</v>
      </c>
      <c r="CE118" s="133">
        <f t="shared" ref="CE118" si="686">W118/W126</f>
        <v>4.9019956600618975E-2</v>
      </c>
      <c r="CF118" s="130">
        <f t="shared" ref="CF118" si="687">X118/X126</f>
        <v>8.9081815608190992E-2</v>
      </c>
      <c r="CG118" s="131">
        <f t="shared" ref="CG118" si="688">Y118/Y126</f>
        <v>5.4248645566010834E-2</v>
      </c>
      <c r="CH118" s="132">
        <f t="shared" ref="CH118" si="689">Z118/Z126</f>
        <v>6.4341882854413168E-2</v>
      </c>
      <c r="CI118" s="130">
        <f t="shared" ref="CI118" si="690">AA118/AA126</f>
        <v>9.763122055770132E-2</v>
      </c>
      <c r="CJ118" s="136">
        <f t="shared" ref="CJ118" si="691">AB118/AB126</f>
        <v>6.9660420902247375E-2</v>
      </c>
      <c r="CK118" s="137">
        <f t="shared" ref="CK118" si="692">AC118/AC126</f>
        <v>7.7410124396845539E-2</v>
      </c>
    </row>
    <row r="119" spans="1:89">
      <c r="A119" s="138" t="s">
        <v>33</v>
      </c>
      <c r="B119" s="199">
        <v>2338</v>
      </c>
      <c r="C119" s="183">
        <v>3418</v>
      </c>
      <c r="D119" s="184">
        <v>907</v>
      </c>
      <c r="E119" s="185">
        <v>1465</v>
      </c>
      <c r="F119" s="182">
        <v>351</v>
      </c>
      <c r="G119" s="186">
        <v>403</v>
      </c>
      <c r="H119" s="184">
        <v>1517</v>
      </c>
      <c r="I119" s="185">
        <v>2858</v>
      </c>
      <c r="J119" s="182">
        <v>233</v>
      </c>
      <c r="K119" s="183">
        <v>176</v>
      </c>
      <c r="L119" s="184">
        <v>758</v>
      </c>
      <c r="M119" s="182">
        <v>878</v>
      </c>
      <c r="N119" s="187">
        <v>1807</v>
      </c>
      <c r="O119" s="200">
        <v>1879</v>
      </c>
      <c r="P119" s="182">
        <v>788</v>
      </c>
      <c r="Q119" s="183">
        <v>1694</v>
      </c>
      <c r="R119" s="184">
        <v>918</v>
      </c>
      <c r="S119" s="185">
        <v>1465</v>
      </c>
      <c r="T119" s="182">
        <v>675</v>
      </c>
      <c r="U119" s="186">
        <v>392</v>
      </c>
      <c r="V119" s="184">
        <v>2325</v>
      </c>
      <c r="W119" s="201">
        <v>1414</v>
      </c>
      <c r="X119" s="182">
        <v>1454</v>
      </c>
      <c r="Y119" s="186">
        <v>843</v>
      </c>
      <c r="Z119" s="184">
        <v>2835</v>
      </c>
      <c r="AA119" s="182">
        <v>3087</v>
      </c>
      <c r="AB119" s="165">
        <f t="shared" si="338"/>
        <v>16906</v>
      </c>
      <c r="AC119" s="166">
        <f t="shared" si="255"/>
        <v>19972</v>
      </c>
      <c r="BI119" s="138" t="s">
        <v>33</v>
      </c>
      <c r="BJ119" s="130">
        <f>B119/B126</f>
        <v>4.2864476386036958E-2</v>
      </c>
      <c r="BK119" s="131">
        <f t="shared" ref="BK119" si="693">C119/C126</f>
        <v>0.11033636774485119</v>
      </c>
      <c r="BL119" s="132">
        <f t="shared" ref="BL119" si="694">D119/D126</f>
        <v>4.2928814842862553E-2</v>
      </c>
      <c r="BM119" s="133">
        <f t="shared" ref="BM119" si="695">E119/E126</f>
        <v>8.3532899988596185E-2</v>
      </c>
      <c r="BN119" s="130">
        <f t="shared" ref="BN119" si="696">F119/F126</f>
        <v>3.888765787724352E-2</v>
      </c>
      <c r="BO119" s="131">
        <f t="shared" ref="BO119" si="697">G119/G126</f>
        <v>5.9659511472982978E-2</v>
      </c>
      <c r="BP119" s="132">
        <f t="shared" ref="BP119" si="698">H119/H126</f>
        <v>6.2248666393106278E-2</v>
      </c>
      <c r="BQ119" s="133">
        <f t="shared" ref="BQ119" si="699">I119/I126</f>
        <v>8.1041229512845231E-2</v>
      </c>
      <c r="BR119" s="130">
        <f t="shared" ref="BR119" si="700">J119/J126</f>
        <v>4.2433072300127481E-2</v>
      </c>
      <c r="BS119" s="131">
        <f t="shared" ref="BS119" si="701">K119/K126</f>
        <v>2.5204067019905484E-2</v>
      </c>
      <c r="BT119" s="132">
        <f t="shared" ref="BT119" si="702">L119/L126</f>
        <v>7.5205873598571282E-2</v>
      </c>
      <c r="BU119" s="130">
        <f t="shared" ref="BU119" si="703">M119/M126</f>
        <v>4.2693897398492588E-2</v>
      </c>
      <c r="BV119" s="134">
        <f t="shared" ref="BV119" si="704">N119/N126</f>
        <v>7.26724311280917E-2</v>
      </c>
      <c r="BW119" s="135">
        <f t="shared" ref="BW119" si="705">O119/O126</f>
        <v>5.4811703275867096E-2</v>
      </c>
      <c r="BX119" s="130">
        <f t="shared" ref="BX119" si="706">P119/P126</f>
        <v>5.1760378349973726E-2</v>
      </c>
      <c r="BY119" s="131">
        <f t="shared" ref="BY119" si="707">Q119/Q126</f>
        <v>8.8064046579330424E-2</v>
      </c>
      <c r="BZ119" s="132">
        <f t="shared" ref="BZ119" si="708">R119/R126</f>
        <v>4.6035805626598467E-2</v>
      </c>
      <c r="CA119" s="133">
        <f t="shared" ref="CA119" si="709">S119/S126</f>
        <v>6.6445936139332362E-2</v>
      </c>
      <c r="CB119" s="130">
        <f t="shared" ref="CB119" si="710">T119/T126</f>
        <v>8.3415719228868021E-2</v>
      </c>
      <c r="CC119" s="131">
        <f t="shared" ref="CC119" si="711">U119/U126</f>
        <v>3.8495531768633996E-2</v>
      </c>
      <c r="CD119" s="132">
        <f t="shared" ref="CD119" si="712">V119/V126</f>
        <v>0.10196473993509342</v>
      </c>
      <c r="CE119" s="133">
        <f t="shared" ref="CE119" si="713">W119/W126</f>
        <v>5.030059407349436E-2</v>
      </c>
      <c r="CF119" s="130">
        <f t="shared" ref="CF119" si="714">X119/X126</f>
        <v>6.8604321977918284E-2</v>
      </c>
      <c r="CG119" s="131">
        <f t="shared" ref="CG119" si="715">Y119/Y126</f>
        <v>6.0094097519247221E-2</v>
      </c>
      <c r="CH119" s="132">
        <f t="shared" ref="CH119" si="716">Z119/Z126</f>
        <v>5.2087161020063201E-2</v>
      </c>
      <c r="CI119" s="130">
        <f t="shared" ref="CI119" si="717">AA119/AA126</f>
        <v>6.892009555491059E-2</v>
      </c>
      <c r="CJ119" s="136">
        <f t="shared" ref="CJ119" si="718">AB119/AB126</f>
        <v>5.8059508764217817E-2</v>
      </c>
      <c r="CK119" s="137">
        <f t="shared" ref="CK119" si="719">AC119/AC126</f>
        <v>6.8688244377723431E-2</v>
      </c>
    </row>
    <row r="120" spans="1:89">
      <c r="A120" s="147" t="s">
        <v>34</v>
      </c>
      <c r="B120" s="196">
        <v>261</v>
      </c>
      <c r="C120" s="190">
        <v>2004</v>
      </c>
      <c r="D120" s="191">
        <v>164</v>
      </c>
      <c r="E120" s="192">
        <v>1110</v>
      </c>
      <c r="F120" s="189">
        <v>85</v>
      </c>
      <c r="G120" s="193">
        <v>355</v>
      </c>
      <c r="H120" s="191">
        <v>443</v>
      </c>
      <c r="I120" s="192">
        <v>1957</v>
      </c>
      <c r="J120" s="189">
        <v>151</v>
      </c>
      <c r="K120" s="190">
        <v>154</v>
      </c>
      <c r="L120" s="191">
        <v>394</v>
      </c>
      <c r="M120" s="189">
        <v>478</v>
      </c>
      <c r="N120" s="194">
        <v>963</v>
      </c>
      <c r="O120" s="197">
        <v>1382</v>
      </c>
      <c r="P120" s="189">
        <v>476</v>
      </c>
      <c r="Q120" s="190">
        <v>1120</v>
      </c>
      <c r="R120" s="191">
        <v>690</v>
      </c>
      <c r="S120" s="192">
        <v>1071</v>
      </c>
      <c r="T120" s="189">
        <v>501</v>
      </c>
      <c r="U120" s="193">
        <v>283</v>
      </c>
      <c r="V120" s="191">
        <v>2200</v>
      </c>
      <c r="W120" s="198">
        <v>1092</v>
      </c>
      <c r="X120" s="189">
        <v>1063</v>
      </c>
      <c r="Y120" s="193">
        <v>669</v>
      </c>
      <c r="Z120" s="191">
        <v>1969</v>
      </c>
      <c r="AA120" s="189">
        <v>2503</v>
      </c>
      <c r="AB120" s="165">
        <f t="shared" si="338"/>
        <v>9360</v>
      </c>
      <c r="AC120" s="166">
        <f t="shared" si="255"/>
        <v>14178</v>
      </c>
      <c r="BI120" s="147" t="s">
        <v>34</v>
      </c>
      <c r="BJ120" s="130">
        <f>B120/B126</f>
        <v>4.7851276034027576E-3</v>
      </c>
      <c r="BK120" s="131">
        <f t="shared" ref="BK120" si="720">C120/C126</f>
        <v>6.469107108270386E-2</v>
      </c>
      <c r="BL120" s="132">
        <f t="shared" ref="BL120" si="721">D120/D126</f>
        <v>7.762211283604695E-3</v>
      </c>
      <c r="BM120" s="133">
        <f t="shared" ref="BM120" si="722">E120/E126</f>
        <v>6.3291139240506333E-2</v>
      </c>
      <c r="BN120" s="130">
        <f t="shared" ref="BN120" si="723">F120/F126</f>
        <v>9.4172390870817645E-3</v>
      </c>
      <c r="BO120" s="131">
        <f t="shared" ref="BO120" si="724">G120/G126</f>
        <v>5.2553663952627686E-2</v>
      </c>
      <c r="BP120" s="132">
        <f t="shared" ref="BP120" si="725">H120/H126</f>
        <v>1.8178087812884693E-2</v>
      </c>
      <c r="BQ120" s="133">
        <f t="shared" ref="BQ120" si="726">I120/I126</f>
        <v>5.5492542392105708E-2</v>
      </c>
      <c r="BR120" s="130">
        <f t="shared" ref="BR120" si="727">J120/J126</f>
        <v>2.7499544709524676E-2</v>
      </c>
      <c r="BS120" s="131">
        <f t="shared" ref="BS120" si="728">K120/K126</f>
        <v>2.2053558642417301E-2</v>
      </c>
      <c r="BT120" s="132">
        <f t="shared" ref="BT120" si="729">L120/L126</f>
        <v>3.9091179680523863E-2</v>
      </c>
      <c r="BU120" s="130">
        <f t="shared" ref="BU120" si="730">M120/M126</f>
        <v>2.3243374665694139E-2</v>
      </c>
      <c r="BV120" s="134">
        <f t="shared" ref="BV120" si="731">N120/N126</f>
        <v>3.8729137341644883E-2</v>
      </c>
      <c r="BW120" s="135">
        <f t="shared" ref="BW120" si="732">O120/O126</f>
        <v>4.0313876491350896E-2</v>
      </c>
      <c r="BX120" s="130">
        <f t="shared" ref="BX120" si="733">P120/P126</f>
        <v>3.1266421439831847E-2</v>
      </c>
      <c r="BY120" s="131">
        <f t="shared" ref="BY120" si="734">Q120/Q126</f>
        <v>5.8224163027656477E-2</v>
      </c>
      <c r="BZ120" s="132">
        <f t="shared" ref="BZ120" si="735">R120/R126</f>
        <v>3.4602076124567477E-2</v>
      </c>
      <c r="CA120" s="133">
        <f t="shared" ref="CA120" si="736">S120/S126</f>
        <v>4.8575834542815673E-2</v>
      </c>
      <c r="CB120" s="130">
        <f t="shared" ref="CB120" si="737">T120/T126</f>
        <v>6.1913000494315376E-2</v>
      </c>
      <c r="CC120" s="131">
        <f t="shared" ref="CC120" si="738">U120/U126</f>
        <v>2.7791417067661788E-2</v>
      </c>
      <c r="CD120" s="132">
        <f t="shared" ref="CD120" si="739">V120/V126</f>
        <v>9.6482764669765811E-2</v>
      </c>
      <c r="CE120" s="133">
        <f t="shared" ref="CE120" si="740">W120/W126</f>
        <v>3.8846003343886736E-2</v>
      </c>
      <c r="CF120" s="130">
        <f t="shared" ref="CF120" si="741">X120/X126</f>
        <v>5.0155704444654149E-2</v>
      </c>
      <c r="CG120" s="131">
        <f t="shared" ref="CG120" si="742">Y120/Y126</f>
        <v>4.7690333618477333E-2</v>
      </c>
      <c r="CH120" s="132">
        <f t="shared" ref="CH120" si="743">Z120/Z126</f>
        <v>3.6176232821341955E-2</v>
      </c>
      <c r="CI120" s="130">
        <f t="shared" ref="CI120" si="744">AA120/AA126</f>
        <v>5.5881761961108257E-2</v>
      </c>
      <c r="CJ120" s="136">
        <f t="shared" ref="CJ120" si="745">AB120/AB126</f>
        <v>3.2144623330952249E-2</v>
      </c>
      <c r="CK120" s="137">
        <f t="shared" ref="CK120" si="746">AC120/AC126</f>
        <v>4.8761362346653458E-2</v>
      </c>
    </row>
    <row r="121" spans="1:89">
      <c r="A121" s="138" t="s">
        <v>35</v>
      </c>
      <c r="B121" s="199">
        <v>0</v>
      </c>
      <c r="C121" s="183">
        <v>1448</v>
      </c>
      <c r="D121" s="184">
        <v>8</v>
      </c>
      <c r="E121" s="185">
        <v>659</v>
      </c>
      <c r="F121" s="182">
        <v>9</v>
      </c>
      <c r="G121" s="186">
        <v>234</v>
      </c>
      <c r="H121" s="184">
        <v>24</v>
      </c>
      <c r="I121" s="185">
        <v>1299</v>
      </c>
      <c r="J121" s="182">
        <v>52</v>
      </c>
      <c r="K121" s="183">
        <v>63</v>
      </c>
      <c r="L121" s="184">
        <v>88</v>
      </c>
      <c r="M121" s="182">
        <v>143</v>
      </c>
      <c r="N121" s="187">
        <v>207</v>
      </c>
      <c r="O121" s="200">
        <v>294</v>
      </c>
      <c r="P121" s="182">
        <v>199</v>
      </c>
      <c r="Q121" s="183">
        <v>221</v>
      </c>
      <c r="R121" s="184">
        <v>152</v>
      </c>
      <c r="S121" s="185">
        <v>144</v>
      </c>
      <c r="T121" s="182">
        <v>102</v>
      </c>
      <c r="U121" s="186">
        <v>12</v>
      </c>
      <c r="V121" s="184">
        <v>353</v>
      </c>
      <c r="W121" s="201">
        <v>49</v>
      </c>
      <c r="X121" s="182">
        <v>119</v>
      </c>
      <c r="Y121" s="186">
        <v>38</v>
      </c>
      <c r="Z121" s="184">
        <v>66</v>
      </c>
      <c r="AA121" s="182">
        <v>393</v>
      </c>
      <c r="AB121" s="165">
        <f t="shared" si="338"/>
        <v>1379</v>
      </c>
      <c r="AC121" s="166">
        <f t="shared" si="255"/>
        <v>4997</v>
      </c>
      <c r="BI121" s="138" t="s">
        <v>35</v>
      </c>
      <c r="BJ121" s="130">
        <f>B121/B126</f>
        <v>0</v>
      </c>
      <c r="BK121" s="131">
        <f t="shared" ref="BK121" si="747">C121/C126</f>
        <v>4.6742849764348893E-2</v>
      </c>
      <c r="BL121" s="132">
        <f t="shared" ref="BL121" si="748">D121/D126</f>
        <v>3.786444528587656E-4</v>
      </c>
      <c r="BM121" s="133">
        <f t="shared" ref="BM121" si="749">E121/E126</f>
        <v>3.7575550233778079E-2</v>
      </c>
      <c r="BN121" s="130">
        <f t="shared" ref="BN121" si="750">F121/F126</f>
        <v>9.9711943274983388E-4</v>
      </c>
      <c r="BO121" s="131">
        <f t="shared" ref="BO121" si="751">G121/G126</f>
        <v>3.4641006661732053E-2</v>
      </c>
      <c r="BP121" s="132">
        <f t="shared" ref="BP121" si="752">H121/H126</f>
        <v>9.848173984407058E-4</v>
      </c>
      <c r="BQ121" s="133">
        <f t="shared" ref="BQ121" si="753">I121/I126</f>
        <v>3.6834344694606704E-2</v>
      </c>
      <c r="BR121" s="130">
        <f t="shared" ref="BR121" si="754">J121/J126</f>
        <v>9.4700418867237294E-3</v>
      </c>
      <c r="BS121" s="131">
        <f t="shared" ref="BS121" si="755">K121/K126</f>
        <v>9.0219103537161685E-3</v>
      </c>
      <c r="BT121" s="132">
        <f t="shared" ref="BT121" si="756">L121/L126</f>
        <v>8.7310249032642121E-3</v>
      </c>
      <c r="BU121" s="130">
        <f t="shared" ref="BU121" si="757">M121/M126</f>
        <v>6.9535618769754441E-3</v>
      </c>
      <c r="BV121" s="134">
        <f t="shared" ref="BV121" si="758">N121/N126</f>
        <v>8.324954755680675E-3</v>
      </c>
      <c r="BW121" s="135">
        <f t="shared" ref="BW121" si="759">O121/O126</f>
        <v>8.5761792246433887E-3</v>
      </c>
      <c r="BX121" s="130">
        <f t="shared" ref="BX121" si="760">P121/P126</f>
        <v>1.3071466106148188E-2</v>
      </c>
      <c r="BY121" s="131">
        <f t="shared" ref="BY121" si="761">Q121/Q126</f>
        <v>1.1488875025992929E-2</v>
      </c>
      <c r="BZ121" s="132">
        <f t="shared" ref="BZ121" si="762">R121/R126</f>
        <v>7.6224863346873277E-3</v>
      </c>
      <c r="CA121" s="133">
        <f t="shared" ref="CA121" si="763">S121/S126</f>
        <v>6.5312046444121917E-3</v>
      </c>
      <c r="CB121" s="130">
        <f t="shared" ref="CB121" si="764">T121/T126</f>
        <v>1.2605042016806723E-2</v>
      </c>
      <c r="CC121" s="131">
        <f t="shared" ref="CC121" si="765">U121/U126</f>
        <v>1.1784346459785917E-3</v>
      </c>
      <c r="CD121" s="132">
        <f t="shared" ref="CD121" si="766">V121/V126</f>
        <v>1.5481098149285151E-2</v>
      </c>
      <c r="CE121" s="133">
        <f t="shared" ref="CE121" si="767">W121/W126</f>
        <v>1.7430898936359432E-3</v>
      </c>
      <c r="CF121" s="130">
        <f t="shared" ref="CF121" si="768">X121/X126</f>
        <v>5.6147966405586487E-3</v>
      </c>
      <c r="CG121" s="131">
        <f t="shared" ref="CG121" si="769">Y121/Y126</f>
        <v>2.708867978329056E-3</v>
      </c>
      <c r="CH121" s="132">
        <f t="shared" ref="CH121" si="770">Z121/Z126</f>
        <v>1.2126111560226355E-3</v>
      </c>
      <c r="CI121" s="130">
        <f t="shared" ref="CI121" si="771">AA121/AA126</f>
        <v>8.7740840793909484E-3</v>
      </c>
      <c r="CJ121" s="136">
        <f t="shared" ref="CJ121" si="772">AB121/AB126</f>
        <v>4.7358371339084569E-3</v>
      </c>
      <c r="CK121" s="137">
        <f t="shared" ref="CK121" si="773">AC121/AC126</f>
        <v>1.718581800297837E-2</v>
      </c>
    </row>
    <row r="122" spans="1:89">
      <c r="A122" s="147" t="s">
        <v>36</v>
      </c>
      <c r="B122" s="196">
        <v>0</v>
      </c>
      <c r="C122" s="190">
        <v>94</v>
      </c>
      <c r="D122" s="191">
        <v>0</v>
      </c>
      <c r="E122" s="192">
        <v>34</v>
      </c>
      <c r="F122" s="189">
        <v>0</v>
      </c>
      <c r="G122" s="193">
        <v>0</v>
      </c>
      <c r="H122" s="191">
        <v>0</v>
      </c>
      <c r="I122" s="192">
        <v>0</v>
      </c>
      <c r="J122" s="189">
        <v>1</v>
      </c>
      <c r="K122" s="193">
        <v>0</v>
      </c>
      <c r="L122" s="191">
        <v>0</v>
      </c>
      <c r="M122" s="189">
        <v>0</v>
      </c>
      <c r="N122" s="194">
        <v>0</v>
      </c>
      <c r="O122" s="197">
        <v>0</v>
      </c>
      <c r="P122" s="189">
        <v>0</v>
      </c>
      <c r="Q122" s="193">
        <v>0</v>
      </c>
      <c r="R122" s="191">
        <v>0</v>
      </c>
      <c r="S122" s="192">
        <v>0</v>
      </c>
      <c r="T122" s="189">
        <v>0</v>
      </c>
      <c r="U122" s="193">
        <v>0</v>
      </c>
      <c r="V122" s="191">
        <v>0</v>
      </c>
      <c r="W122" s="192">
        <v>0</v>
      </c>
      <c r="X122" s="189">
        <v>0</v>
      </c>
      <c r="Y122" s="193">
        <v>0</v>
      </c>
      <c r="Z122" s="191">
        <v>0</v>
      </c>
      <c r="AA122" s="189">
        <v>0</v>
      </c>
      <c r="AB122" s="165">
        <f t="shared" si="338"/>
        <v>1</v>
      </c>
      <c r="AC122" s="166">
        <f t="shared" si="255"/>
        <v>128</v>
      </c>
      <c r="BI122" s="147" t="s">
        <v>36</v>
      </c>
      <c r="BJ122" s="130">
        <f>B122/B126</f>
        <v>0</v>
      </c>
      <c r="BK122" s="131">
        <f t="shared" ref="BK122" si="774">C122/C126</f>
        <v>3.0344115178513784E-3</v>
      </c>
      <c r="BL122" s="132">
        <f t="shared" ref="BL122" si="775">D122/D126</f>
        <v>0</v>
      </c>
      <c r="BM122" s="133">
        <f t="shared" ref="BM122" si="776">E122/E126</f>
        <v>1.9386475082677614E-3</v>
      </c>
      <c r="BN122" s="130">
        <f t="shared" ref="BN122" si="777">F122/F126</f>
        <v>0</v>
      </c>
      <c r="BO122" s="131">
        <f t="shared" ref="BO122" si="778">G122/G126</f>
        <v>0</v>
      </c>
      <c r="BP122" s="132">
        <f t="shared" ref="BP122" si="779">H122/H126</f>
        <v>0</v>
      </c>
      <c r="BQ122" s="133">
        <f t="shared" ref="BQ122" si="780">I122/I126</f>
        <v>0</v>
      </c>
      <c r="BR122" s="130">
        <f t="shared" ref="BR122" si="781">J122/J126</f>
        <v>1.8211619012930248E-4</v>
      </c>
      <c r="BS122" s="131">
        <f t="shared" ref="BS122" si="782">K122/K126</f>
        <v>0</v>
      </c>
      <c r="BT122" s="132">
        <f t="shared" ref="BT122" si="783">L122/L126</f>
        <v>0</v>
      </c>
      <c r="BU122" s="130">
        <f t="shared" ref="BU122" si="784">M122/M126</f>
        <v>0</v>
      </c>
      <c r="BV122" s="134">
        <f t="shared" ref="BV122" si="785">N122/N126</f>
        <v>0</v>
      </c>
      <c r="BW122" s="135">
        <f t="shared" ref="BW122" si="786">O122/O126</f>
        <v>0</v>
      </c>
      <c r="BX122" s="130">
        <f t="shared" ref="BX122" si="787">P122/P126</f>
        <v>0</v>
      </c>
      <c r="BY122" s="131">
        <f t="shared" ref="BY122" si="788">Q122/Q126</f>
        <v>0</v>
      </c>
      <c r="BZ122" s="132">
        <f t="shared" ref="BZ122" si="789">R122/R126</f>
        <v>0</v>
      </c>
      <c r="CA122" s="133">
        <f t="shared" ref="CA122" si="790">S122/S126</f>
        <v>0</v>
      </c>
      <c r="CB122" s="130">
        <f t="shared" ref="CB122" si="791">T122/T126</f>
        <v>0</v>
      </c>
      <c r="CC122" s="131">
        <f t="shared" ref="CC122" si="792">U122/U126</f>
        <v>0</v>
      </c>
      <c r="CD122" s="132">
        <f t="shared" ref="CD122" si="793">V122/V126</f>
        <v>0</v>
      </c>
      <c r="CE122" s="133">
        <f t="shared" ref="CE122" si="794">W122/W126</f>
        <v>0</v>
      </c>
      <c r="CF122" s="130">
        <f t="shared" ref="CF122" si="795">X122/X126</f>
        <v>0</v>
      </c>
      <c r="CG122" s="131">
        <f t="shared" ref="CG122" si="796">Y122/Y126</f>
        <v>0</v>
      </c>
      <c r="CH122" s="132">
        <f t="shared" ref="CH122" si="797">Z122/Z126</f>
        <v>0</v>
      </c>
      <c r="CI122" s="130">
        <f t="shared" ref="CI122" si="798">AA122/AA126</f>
        <v>0</v>
      </c>
      <c r="CJ122" s="136">
        <f t="shared" ref="CJ122" si="799">AB122/AB126</f>
        <v>3.4342546293752402E-6</v>
      </c>
      <c r="CK122" s="137">
        <f t="shared" ref="CK122" si="800">AC122/AC126</f>
        <v>4.402210735203585E-4</v>
      </c>
    </row>
    <row r="123" spans="1:89">
      <c r="A123" s="138" t="s">
        <v>37</v>
      </c>
      <c r="B123" s="60">
        <v>0</v>
      </c>
      <c r="C123" s="61">
        <v>0</v>
      </c>
      <c r="D123" s="140">
        <v>0</v>
      </c>
      <c r="E123" s="141">
        <v>0</v>
      </c>
      <c r="F123" s="139">
        <v>0</v>
      </c>
      <c r="G123" s="142">
        <v>0</v>
      </c>
      <c r="H123" s="140">
        <v>0</v>
      </c>
      <c r="I123" s="141">
        <v>0</v>
      </c>
      <c r="J123" s="139">
        <v>0</v>
      </c>
      <c r="K123" s="142">
        <v>0</v>
      </c>
      <c r="L123" s="140">
        <v>0</v>
      </c>
      <c r="M123" s="139">
        <v>0</v>
      </c>
      <c r="N123" s="143">
        <v>0</v>
      </c>
      <c r="O123" s="144">
        <v>0</v>
      </c>
      <c r="P123" s="139">
        <v>0</v>
      </c>
      <c r="Q123" s="142">
        <v>0</v>
      </c>
      <c r="R123" s="140">
        <v>0</v>
      </c>
      <c r="S123" s="141">
        <v>0</v>
      </c>
      <c r="T123" s="139">
        <v>0</v>
      </c>
      <c r="U123" s="142">
        <v>0</v>
      </c>
      <c r="V123" s="140">
        <v>0</v>
      </c>
      <c r="W123" s="141">
        <v>0</v>
      </c>
      <c r="X123" s="139">
        <v>0</v>
      </c>
      <c r="Y123" s="142">
        <v>0</v>
      </c>
      <c r="Z123" s="145">
        <v>0</v>
      </c>
      <c r="AA123" s="146">
        <v>0</v>
      </c>
      <c r="AB123" s="165"/>
      <c r="AC123" s="166">
        <f t="shared" si="255"/>
        <v>0</v>
      </c>
      <c r="BI123" s="138" t="s">
        <v>37</v>
      </c>
      <c r="BJ123" s="130">
        <f>B123/B126</f>
        <v>0</v>
      </c>
      <c r="BK123" s="131">
        <f t="shared" ref="BK123" si="801">C123/C126</f>
        <v>0</v>
      </c>
      <c r="BL123" s="132">
        <f t="shared" ref="BL123" si="802">D123/D126</f>
        <v>0</v>
      </c>
      <c r="BM123" s="133">
        <f t="shared" ref="BM123" si="803">E123/E126</f>
        <v>0</v>
      </c>
      <c r="BN123" s="130">
        <f t="shared" ref="BN123" si="804">F123/F126</f>
        <v>0</v>
      </c>
      <c r="BO123" s="131">
        <f t="shared" ref="BO123" si="805">G123/G126</f>
        <v>0</v>
      </c>
      <c r="BP123" s="132">
        <f t="shared" ref="BP123" si="806">H123/H126</f>
        <v>0</v>
      </c>
      <c r="BQ123" s="133">
        <f t="shared" ref="BQ123" si="807">I123/I126</f>
        <v>0</v>
      </c>
      <c r="BR123" s="130">
        <f t="shared" ref="BR123" si="808">J123/J126</f>
        <v>0</v>
      </c>
      <c r="BS123" s="131">
        <f t="shared" ref="BS123" si="809">K123/K126</f>
        <v>0</v>
      </c>
      <c r="BT123" s="132">
        <f t="shared" ref="BT123" si="810">L123/L126</f>
        <v>0</v>
      </c>
      <c r="BU123" s="130">
        <f t="shared" ref="BU123" si="811">M123/M126</f>
        <v>0</v>
      </c>
      <c r="BV123" s="134">
        <f t="shared" ref="BV123" si="812">N123/N126</f>
        <v>0</v>
      </c>
      <c r="BW123" s="135">
        <f t="shared" ref="BW123" si="813">O123/O126</f>
        <v>0</v>
      </c>
      <c r="BX123" s="130">
        <f t="shared" ref="BX123" si="814">P123/P126</f>
        <v>0</v>
      </c>
      <c r="BY123" s="131">
        <f t="shared" ref="BY123" si="815">Q123/Q126</f>
        <v>0</v>
      </c>
      <c r="BZ123" s="132">
        <f t="shared" ref="BZ123" si="816">R123/R126</f>
        <v>0</v>
      </c>
      <c r="CA123" s="133">
        <f t="shared" ref="CA123" si="817">S123/S126</f>
        <v>0</v>
      </c>
      <c r="CB123" s="130">
        <f t="shared" ref="CB123" si="818">T123/T126</f>
        <v>0</v>
      </c>
      <c r="CC123" s="131">
        <f t="shared" ref="CC123" si="819">U123/U126</f>
        <v>0</v>
      </c>
      <c r="CD123" s="132">
        <f t="shared" ref="CD123" si="820">V123/V126</f>
        <v>0</v>
      </c>
      <c r="CE123" s="133">
        <f t="shared" ref="CE123" si="821">W123/W126</f>
        <v>0</v>
      </c>
      <c r="CF123" s="130">
        <f t="shared" ref="CF123" si="822">X123/X126</f>
        <v>0</v>
      </c>
      <c r="CG123" s="131">
        <f t="shared" ref="CG123" si="823">Y123/Y126</f>
        <v>0</v>
      </c>
      <c r="CH123" s="132">
        <f t="shared" ref="CH123" si="824">Z123/Z126</f>
        <v>0</v>
      </c>
      <c r="CI123" s="130">
        <f t="shared" ref="CI123" si="825">AA123/AA126</f>
        <v>0</v>
      </c>
      <c r="CJ123" s="136">
        <f t="shared" ref="CJ123" si="826">AB123/AB126</f>
        <v>0</v>
      </c>
      <c r="CK123" s="137">
        <f t="shared" ref="CK123" si="827">AC123/AC126</f>
        <v>0</v>
      </c>
    </row>
    <row r="124" spans="1:89">
      <c r="A124" s="147" t="s">
        <v>38</v>
      </c>
      <c r="B124" s="58"/>
      <c r="C124" s="59"/>
      <c r="D124" s="153"/>
      <c r="E124" s="150"/>
      <c r="F124" s="151"/>
      <c r="G124" s="152"/>
      <c r="H124" s="153"/>
      <c r="I124" s="150"/>
      <c r="J124" s="151"/>
      <c r="K124" s="152"/>
      <c r="L124" s="153"/>
      <c r="M124" s="151"/>
      <c r="N124" s="155"/>
      <c r="O124" s="154"/>
      <c r="P124" s="151"/>
      <c r="Q124" s="152"/>
      <c r="R124" s="153"/>
      <c r="S124" s="150"/>
      <c r="T124" s="151"/>
      <c r="U124" s="152"/>
      <c r="V124" s="153"/>
      <c r="W124" s="150"/>
      <c r="X124" s="151"/>
      <c r="Y124" s="152"/>
      <c r="Z124" s="149"/>
      <c r="AA124" s="148"/>
      <c r="AB124" s="165"/>
      <c r="AC124" s="166"/>
      <c r="BI124" s="147" t="s">
        <v>38</v>
      </c>
      <c r="BJ124" s="130">
        <f>B124/B126</f>
        <v>0</v>
      </c>
      <c r="BK124" s="131">
        <f t="shared" ref="BK124" si="828">C124/C126</f>
        <v>0</v>
      </c>
      <c r="BL124" s="132">
        <f t="shared" ref="BL124" si="829">D124/D126</f>
        <v>0</v>
      </c>
      <c r="BM124" s="133">
        <f t="shared" ref="BM124" si="830">E124/E126</f>
        <v>0</v>
      </c>
      <c r="BN124" s="130">
        <f t="shared" ref="BN124" si="831">F124/F126</f>
        <v>0</v>
      </c>
      <c r="BO124" s="131">
        <f t="shared" ref="BO124" si="832">G124/G126</f>
        <v>0</v>
      </c>
      <c r="BP124" s="132">
        <f t="shared" ref="BP124" si="833">H124/H126</f>
        <v>0</v>
      </c>
      <c r="BQ124" s="133">
        <f t="shared" ref="BQ124" si="834">I124/I126</f>
        <v>0</v>
      </c>
      <c r="BR124" s="130">
        <f t="shared" ref="BR124" si="835">J124/J126</f>
        <v>0</v>
      </c>
      <c r="BS124" s="131">
        <f t="shared" ref="BS124" si="836">K124/K126</f>
        <v>0</v>
      </c>
      <c r="BT124" s="132">
        <f t="shared" ref="BT124" si="837">L124/L126</f>
        <v>0</v>
      </c>
      <c r="BU124" s="130">
        <f t="shared" ref="BU124" si="838">M124/M126</f>
        <v>0</v>
      </c>
      <c r="BV124" s="134">
        <f t="shared" ref="BV124" si="839">N124/N126</f>
        <v>0</v>
      </c>
      <c r="BW124" s="135">
        <f t="shared" ref="BW124" si="840">O124/O126</f>
        <v>0</v>
      </c>
      <c r="BX124" s="130">
        <f t="shared" ref="BX124" si="841">P124/P126</f>
        <v>0</v>
      </c>
      <c r="BY124" s="131">
        <f t="shared" ref="BY124" si="842">Q124/Q126</f>
        <v>0</v>
      </c>
      <c r="BZ124" s="132">
        <f t="shared" ref="BZ124" si="843">R124/R126</f>
        <v>0</v>
      </c>
      <c r="CA124" s="133">
        <f t="shared" ref="CA124" si="844">S124/S126</f>
        <v>0</v>
      </c>
      <c r="CB124" s="130">
        <f t="shared" ref="CB124" si="845">T124/T126</f>
        <v>0</v>
      </c>
      <c r="CC124" s="131">
        <f t="shared" ref="CC124" si="846">U124/U126</f>
        <v>0</v>
      </c>
      <c r="CD124" s="132">
        <f t="shared" ref="CD124" si="847">V124/V126</f>
        <v>0</v>
      </c>
      <c r="CE124" s="133">
        <f t="shared" ref="CE124" si="848">W124/W126</f>
        <v>0</v>
      </c>
      <c r="CF124" s="130">
        <f t="shared" ref="CF124" si="849">X124/X126</f>
        <v>0</v>
      </c>
      <c r="CG124" s="131">
        <f t="shared" ref="CG124" si="850">Y124/Y126</f>
        <v>0</v>
      </c>
      <c r="CH124" s="132">
        <f t="shared" ref="CH124" si="851">Z124/Z126</f>
        <v>0</v>
      </c>
      <c r="CI124" s="130">
        <f t="shared" ref="CI124" si="852">AA124/AA126</f>
        <v>0</v>
      </c>
      <c r="CJ124" s="136">
        <f t="shared" ref="CJ124" si="853">AB124/AB126</f>
        <v>0</v>
      </c>
      <c r="CK124" s="137">
        <f t="shared" ref="CK124" si="854">AC124/AC126</f>
        <v>0</v>
      </c>
    </row>
    <row r="125" spans="1:89" ht="14" thickBot="1">
      <c r="A125" s="138" t="s">
        <v>39</v>
      </c>
      <c r="B125" s="60"/>
      <c r="C125" s="61"/>
      <c r="D125" s="140"/>
      <c r="E125" s="141"/>
      <c r="F125" s="139"/>
      <c r="G125" s="142"/>
      <c r="H125" s="140"/>
      <c r="I125" s="141"/>
      <c r="J125" s="139"/>
      <c r="K125" s="142"/>
      <c r="L125" s="140"/>
      <c r="M125" s="139"/>
      <c r="N125" s="143"/>
      <c r="O125" s="144"/>
      <c r="P125" s="139"/>
      <c r="Q125" s="142"/>
      <c r="R125" s="140"/>
      <c r="S125" s="141"/>
      <c r="T125" s="139"/>
      <c r="U125" s="142"/>
      <c r="V125" s="140"/>
      <c r="W125" s="141"/>
      <c r="X125" s="139"/>
      <c r="Y125" s="142"/>
      <c r="Z125" s="145"/>
      <c r="AA125" s="146"/>
      <c r="AB125" s="165"/>
      <c r="AC125" s="166"/>
      <c r="BI125" s="138" t="s">
        <v>39</v>
      </c>
      <c r="BJ125" s="130">
        <f>B125/B126</f>
        <v>0</v>
      </c>
      <c r="BK125" s="131">
        <f t="shared" ref="BK125" si="855">C125/C126</f>
        <v>0</v>
      </c>
      <c r="BL125" s="132">
        <f t="shared" ref="BL125" si="856">D125/D126</f>
        <v>0</v>
      </c>
      <c r="BM125" s="133">
        <f t="shared" ref="BM125" si="857">E125/E126</f>
        <v>0</v>
      </c>
      <c r="BN125" s="130">
        <f t="shared" ref="BN125" si="858">F125/F126</f>
        <v>0</v>
      </c>
      <c r="BO125" s="131">
        <f t="shared" ref="BO125" si="859">G125/G126</f>
        <v>0</v>
      </c>
      <c r="BP125" s="132">
        <f t="shared" ref="BP125" si="860">H125/H126</f>
        <v>0</v>
      </c>
      <c r="BQ125" s="133">
        <f t="shared" ref="BQ125" si="861">I125/I126</f>
        <v>0</v>
      </c>
      <c r="BR125" s="130">
        <f t="shared" ref="BR125" si="862">J125/J126</f>
        <v>0</v>
      </c>
      <c r="BS125" s="131">
        <f t="shared" ref="BS125" si="863">K125/K126</f>
        <v>0</v>
      </c>
      <c r="BT125" s="132">
        <f t="shared" ref="BT125" si="864">L125/L126</f>
        <v>0</v>
      </c>
      <c r="BU125" s="130">
        <f t="shared" ref="BU125" si="865">M125/M126</f>
        <v>0</v>
      </c>
      <c r="BV125" s="134">
        <f t="shared" ref="BV125" si="866">N125/N126</f>
        <v>0</v>
      </c>
      <c r="BW125" s="135">
        <f t="shared" ref="BW125" si="867">O125/O126</f>
        <v>0</v>
      </c>
      <c r="BX125" s="130">
        <f t="shared" ref="BX125" si="868">P125/P126</f>
        <v>0</v>
      </c>
      <c r="BY125" s="131">
        <f t="shared" ref="BY125" si="869">Q125/Q126</f>
        <v>0</v>
      </c>
      <c r="BZ125" s="132">
        <f t="shared" ref="BZ125" si="870">R125/R126</f>
        <v>0</v>
      </c>
      <c r="CA125" s="133">
        <f t="shared" ref="CA125" si="871">S125/S126</f>
        <v>0</v>
      </c>
      <c r="CB125" s="130">
        <f t="shared" ref="CB125" si="872">T125/T126</f>
        <v>0</v>
      </c>
      <c r="CC125" s="131">
        <f t="shared" ref="CC125" si="873">U125/U126</f>
        <v>0</v>
      </c>
      <c r="CD125" s="132">
        <f t="shared" ref="CD125" si="874">V125/V126</f>
        <v>0</v>
      </c>
      <c r="CE125" s="133">
        <f t="shared" ref="CE125" si="875">W125/W126</f>
        <v>0</v>
      </c>
      <c r="CF125" s="130">
        <f t="shared" ref="CF125" si="876">X125/X126</f>
        <v>0</v>
      </c>
      <c r="CG125" s="131">
        <f t="shared" ref="CG125" si="877">Y125/Y126</f>
        <v>0</v>
      </c>
      <c r="CH125" s="132">
        <f t="shared" ref="CH125" si="878">Z125/Z126</f>
        <v>0</v>
      </c>
      <c r="CI125" s="130">
        <f t="shared" ref="CI125" si="879">AA125/AA126</f>
        <v>0</v>
      </c>
      <c r="CJ125" s="136">
        <f t="shared" ref="CJ125" si="880">AB125/AB126</f>
        <v>0</v>
      </c>
      <c r="CK125" s="137">
        <f t="shared" ref="CK125" si="881">AC125/AC126</f>
        <v>0</v>
      </c>
    </row>
    <row r="126" spans="1:89" ht="15" thickTop="1" thickBot="1">
      <c r="A126" s="225" t="s">
        <v>13</v>
      </c>
      <c r="B126" s="20">
        <f t="shared" ref="B126" si="882">SUM(B103:B125)</f>
        <v>54544</v>
      </c>
      <c r="C126" s="21">
        <f t="shared" ref="C126" si="883">SUM(C103:C125)</f>
        <v>30978</v>
      </c>
      <c r="D126" s="20">
        <f t="shared" ref="D126" si="884">SUM(D103:D125)</f>
        <v>21128</v>
      </c>
      <c r="E126" s="21">
        <f t="shared" ref="E126" si="885">SUM(E103:E125)</f>
        <v>17538</v>
      </c>
      <c r="F126" s="20">
        <f t="shared" ref="F126" si="886">SUM(F103:F125)</f>
        <v>9026</v>
      </c>
      <c r="G126" s="21">
        <f t="shared" ref="G126" si="887">SUM(G103:G125)</f>
        <v>6755</v>
      </c>
      <c r="H126" s="20">
        <f t="shared" ref="H126" si="888">SUM(H103:H125)</f>
        <v>24370</v>
      </c>
      <c r="I126" s="21">
        <f t="shared" ref="I126" si="889">SUM(I103:I125)</f>
        <v>35266</v>
      </c>
      <c r="J126" s="20">
        <f t="shared" ref="J126" si="890">SUM(J103:J125)</f>
        <v>5491</v>
      </c>
      <c r="K126" s="21">
        <f t="shared" ref="K126" si="891">SUM(K103:K125)</f>
        <v>6983</v>
      </c>
      <c r="L126" s="20">
        <f t="shared" ref="L126" si="892">SUM(L103:L125)</f>
        <v>10079</v>
      </c>
      <c r="M126" s="21">
        <f t="shared" ref="M126" si="893">SUM(M103:M125)</f>
        <v>20565</v>
      </c>
      <c r="N126" s="20">
        <f t="shared" ref="N126" si="894">SUM(N103:N125)</f>
        <v>24865</v>
      </c>
      <c r="O126" s="21">
        <f t="shared" ref="O126" si="895">SUM(O103:O125)</f>
        <v>34281</v>
      </c>
      <c r="P126" s="20">
        <f t="shared" ref="P126" si="896">SUM(P103:P125)</f>
        <v>15224</v>
      </c>
      <c r="Q126" s="21">
        <f t="shared" ref="Q126" si="897">SUM(Q103:Q125)</f>
        <v>19236</v>
      </c>
      <c r="R126" s="20">
        <f t="shared" ref="R126" si="898">SUM(R103:R125)</f>
        <v>19941</v>
      </c>
      <c r="S126" s="21">
        <f t="shared" ref="S126" si="899">SUM(S103:S125)</f>
        <v>22048</v>
      </c>
      <c r="T126" s="20">
        <f t="shared" ref="T126" si="900">SUM(T103:T125)</f>
        <v>8092</v>
      </c>
      <c r="U126" s="21">
        <f t="shared" ref="U126" si="901">SUM(U103:U125)</f>
        <v>10183</v>
      </c>
      <c r="V126" s="20">
        <f t="shared" ref="V126" si="902">SUM(V103:V125)</f>
        <v>22802</v>
      </c>
      <c r="W126" s="21">
        <f t="shared" ref="W126" si="903">SUM(W103:W125)</f>
        <v>28111</v>
      </c>
      <c r="X126" s="20">
        <f t="shared" ref="X126" si="904">SUM(X103:X125)</f>
        <v>21194</v>
      </c>
      <c r="Y126" s="21">
        <f t="shared" ref="Y126" si="905">SUM(Y103:Y125)</f>
        <v>14028</v>
      </c>
      <c r="Z126" s="20">
        <f t="shared" ref="Z126" si="906">SUM(Z103:Z125)</f>
        <v>54428</v>
      </c>
      <c r="AA126" s="21">
        <f t="shared" ref="AA126" si="907">SUM(AA103:AA125)</f>
        <v>44791</v>
      </c>
      <c r="AB126" s="167">
        <f t="shared" ref="AB126:AC126" si="908">SUM(AB102:AB125)</f>
        <v>291184</v>
      </c>
      <c r="AC126" s="168">
        <f t="shared" si="908"/>
        <v>290763</v>
      </c>
      <c r="BI126" s="227" t="s">
        <v>13</v>
      </c>
      <c r="BJ126" s="156">
        <f>SUM(BJ102:BJ125)</f>
        <v>1</v>
      </c>
      <c r="BK126" s="157">
        <f t="shared" ref="BK126:CK126" si="909">SUM(BK102:BK125)</f>
        <v>1</v>
      </c>
      <c r="BL126" s="156">
        <f t="shared" si="909"/>
        <v>0.99999999999999989</v>
      </c>
      <c r="BM126" s="157">
        <f t="shared" si="909"/>
        <v>1</v>
      </c>
      <c r="BN126" s="156">
        <f t="shared" si="909"/>
        <v>1.0000000000000002</v>
      </c>
      <c r="BO126" s="157">
        <f t="shared" si="909"/>
        <v>1</v>
      </c>
      <c r="BP126" s="156">
        <f t="shared" si="909"/>
        <v>1</v>
      </c>
      <c r="BQ126" s="157">
        <f t="shared" si="909"/>
        <v>1</v>
      </c>
      <c r="BR126" s="156">
        <f t="shared" si="909"/>
        <v>1</v>
      </c>
      <c r="BS126" s="157">
        <f t="shared" si="909"/>
        <v>0.99999999999999989</v>
      </c>
      <c r="BT126" s="156">
        <f t="shared" si="909"/>
        <v>0.99999999999999989</v>
      </c>
      <c r="BU126" s="157">
        <f t="shared" si="909"/>
        <v>1</v>
      </c>
      <c r="BV126" s="156">
        <f t="shared" si="909"/>
        <v>0.99999999999999989</v>
      </c>
      <c r="BW126" s="157">
        <f t="shared" si="909"/>
        <v>1.0000000000000002</v>
      </c>
      <c r="BX126" s="156">
        <f t="shared" si="909"/>
        <v>1</v>
      </c>
      <c r="BY126" s="157">
        <f t="shared" si="909"/>
        <v>0.99999999999999989</v>
      </c>
      <c r="BZ126" s="156">
        <f t="shared" si="909"/>
        <v>1</v>
      </c>
      <c r="CA126" s="157">
        <f t="shared" si="909"/>
        <v>1</v>
      </c>
      <c r="CB126" s="156">
        <f t="shared" si="909"/>
        <v>0.99999999999999989</v>
      </c>
      <c r="CC126" s="157">
        <f t="shared" si="909"/>
        <v>0.99999999999999978</v>
      </c>
      <c r="CD126" s="156">
        <f t="shared" si="909"/>
        <v>0.99999999999999978</v>
      </c>
      <c r="CE126" s="157">
        <f t="shared" si="909"/>
        <v>1</v>
      </c>
      <c r="CF126" s="156">
        <f t="shared" si="909"/>
        <v>1</v>
      </c>
      <c r="CG126" s="157">
        <f t="shared" si="909"/>
        <v>0.99999999999999989</v>
      </c>
      <c r="CH126" s="156">
        <f t="shared" si="909"/>
        <v>1</v>
      </c>
      <c r="CI126" s="157">
        <f t="shared" si="909"/>
        <v>1.0000000000000002</v>
      </c>
      <c r="CJ126" s="156">
        <f t="shared" si="909"/>
        <v>1</v>
      </c>
      <c r="CK126" s="157">
        <f t="shared" si="909"/>
        <v>1</v>
      </c>
    </row>
    <row r="127" spans="1:89" ht="14" thickTop="1">
      <c r="A127" s="180"/>
    </row>
    <row r="129" spans="1:89">
      <c r="A129" s="325">
        <f>+A98+1</f>
        <v>43804</v>
      </c>
      <c r="B129" s="325"/>
      <c r="C129" s="325"/>
      <c r="D129" s="325"/>
      <c r="BI129" s="320">
        <f>+BI98+1</f>
        <v>43804</v>
      </c>
      <c r="BJ129" s="320"/>
      <c r="BK129" s="320"/>
      <c r="BL129" s="320"/>
    </row>
    <row r="130" spans="1:89" ht="14" thickBot="1">
      <c r="AE130" t="s">
        <v>87</v>
      </c>
    </row>
    <row r="131" spans="1:89" ht="15" thickTop="1" thickBot="1">
      <c r="A131" s="321" t="s">
        <v>0</v>
      </c>
      <c r="B131" s="316" t="s">
        <v>1</v>
      </c>
      <c r="C131" s="317"/>
      <c r="D131" s="316" t="s">
        <v>2</v>
      </c>
      <c r="E131" s="317"/>
      <c r="F131" s="316" t="s">
        <v>3</v>
      </c>
      <c r="G131" s="317"/>
      <c r="H131" s="316" t="s">
        <v>4</v>
      </c>
      <c r="I131" s="317"/>
      <c r="J131" s="316" t="s">
        <v>5</v>
      </c>
      <c r="K131" s="317"/>
      <c r="L131" s="316" t="s">
        <v>6</v>
      </c>
      <c r="M131" s="317"/>
      <c r="N131" s="316" t="s">
        <v>7</v>
      </c>
      <c r="O131" s="317"/>
      <c r="P131" s="316" t="s">
        <v>8</v>
      </c>
      <c r="Q131" s="317"/>
      <c r="R131" s="316" t="s">
        <v>9</v>
      </c>
      <c r="S131" s="317"/>
      <c r="T131" s="316" t="s">
        <v>10</v>
      </c>
      <c r="U131" s="317"/>
      <c r="V131" s="316" t="s">
        <v>11</v>
      </c>
      <c r="W131" s="317"/>
      <c r="X131" s="316" t="s">
        <v>12</v>
      </c>
      <c r="Y131" s="317"/>
      <c r="Z131" s="318" t="s">
        <v>40</v>
      </c>
      <c r="AA131" s="319"/>
      <c r="AB131" s="323" t="s">
        <v>41</v>
      </c>
      <c r="AC131" s="324"/>
      <c r="AE131" s="314" t="s">
        <v>0</v>
      </c>
      <c r="AF131" s="308" t="s">
        <v>1</v>
      </c>
      <c r="AG131" s="309"/>
      <c r="AH131" s="308" t="s">
        <v>2</v>
      </c>
      <c r="AI131" s="309"/>
      <c r="AJ131" s="308" t="s">
        <v>3</v>
      </c>
      <c r="AK131" s="309"/>
      <c r="AL131" s="308" t="s">
        <v>4</v>
      </c>
      <c r="AM131" s="309"/>
      <c r="AN131" s="308" t="s">
        <v>5</v>
      </c>
      <c r="AO131" s="309"/>
      <c r="AP131" s="308" t="s">
        <v>6</v>
      </c>
      <c r="AQ131" s="309"/>
      <c r="AR131" s="308" t="s">
        <v>7</v>
      </c>
      <c r="AS131" s="309"/>
      <c r="AT131" s="308" t="s">
        <v>8</v>
      </c>
      <c r="AU131" s="309"/>
      <c r="AV131" s="308" t="s">
        <v>9</v>
      </c>
      <c r="AW131" s="309"/>
      <c r="AX131" s="308" t="s">
        <v>10</v>
      </c>
      <c r="AY131" s="309"/>
      <c r="AZ131" s="308" t="s">
        <v>11</v>
      </c>
      <c r="BA131" s="309"/>
      <c r="BB131" s="308" t="s">
        <v>12</v>
      </c>
      <c r="BC131" s="309"/>
      <c r="BD131" s="310" t="s">
        <v>40</v>
      </c>
      <c r="BE131" s="311"/>
      <c r="BF131" s="312" t="s">
        <v>41</v>
      </c>
      <c r="BG131" s="313"/>
      <c r="BI131" s="321" t="s">
        <v>0</v>
      </c>
      <c r="BJ131" s="316" t="s">
        <v>1</v>
      </c>
      <c r="BK131" s="317"/>
      <c r="BL131" s="316" t="s">
        <v>2</v>
      </c>
      <c r="BM131" s="317"/>
      <c r="BN131" s="316" t="s">
        <v>3</v>
      </c>
      <c r="BO131" s="317"/>
      <c r="BP131" s="316" t="s">
        <v>4</v>
      </c>
      <c r="BQ131" s="317"/>
      <c r="BR131" s="316" t="s">
        <v>5</v>
      </c>
      <c r="BS131" s="317"/>
      <c r="BT131" s="316" t="s">
        <v>6</v>
      </c>
      <c r="BU131" s="317"/>
      <c r="BV131" s="316" t="s">
        <v>7</v>
      </c>
      <c r="BW131" s="317"/>
      <c r="BX131" s="316" t="s">
        <v>8</v>
      </c>
      <c r="BY131" s="317"/>
      <c r="BZ131" s="316" t="s">
        <v>9</v>
      </c>
      <c r="CA131" s="317"/>
      <c r="CB131" s="316" t="s">
        <v>10</v>
      </c>
      <c r="CC131" s="317"/>
      <c r="CD131" s="316" t="s">
        <v>11</v>
      </c>
      <c r="CE131" s="317"/>
      <c r="CF131" s="316" t="s">
        <v>12</v>
      </c>
      <c r="CG131" s="317"/>
      <c r="CH131" s="318" t="s">
        <v>40</v>
      </c>
      <c r="CI131" s="319"/>
      <c r="CJ131" s="316" t="s">
        <v>41</v>
      </c>
      <c r="CK131" s="317"/>
    </row>
    <row r="132" spans="1:89" ht="15" thickTop="1" thickBot="1">
      <c r="A132" s="322"/>
      <c r="B132" s="117" t="s">
        <v>14</v>
      </c>
      <c r="C132" s="118" t="s">
        <v>15</v>
      </c>
      <c r="D132" s="119" t="s">
        <v>14</v>
      </c>
      <c r="E132" s="120" t="s">
        <v>15</v>
      </c>
      <c r="F132" s="117" t="s">
        <v>14</v>
      </c>
      <c r="G132" s="118" t="s">
        <v>15</v>
      </c>
      <c r="H132" s="119" t="s">
        <v>14</v>
      </c>
      <c r="I132" s="120" t="s">
        <v>15</v>
      </c>
      <c r="J132" s="117" t="s">
        <v>14</v>
      </c>
      <c r="K132" s="118" t="s">
        <v>15</v>
      </c>
      <c r="L132" s="119" t="s">
        <v>14</v>
      </c>
      <c r="M132" s="117" t="s">
        <v>15</v>
      </c>
      <c r="N132" s="121" t="s">
        <v>14</v>
      </c>
      <c r="O132" s="122" t="s">
        <v>15</v>
      </c>
      <c r="P132" s="117" t="s">
        <v>14</v>
      </c>
      <c r="Q132" s="118" t="s">
        <v>15</v>
      </c>
      <c r="R132" s="119" t="s">
        <v>14</v>
      </c>
      <c r="S132" s="120" t="s">
        <v>15</v>
      </c>
      <c r="T132" s="117" t="s">
        <v>14</v>
      </c>
      <c r="U132" s="118" t="s">
        <v>15</v>
      </c>
      <c r="V132" s="119" t="s">
        <v>14</v>
      </c>
      <c r="W132" s="120" t="s">
        <v>15</v>
      </c>
      <c r="X132" s="117" t="s">
        <v>14</v>
      </c>
      <c r="Y132" s="118" t="s">
        <v>15</v>
      </c>
      <c r="Z132" s="28" t="s">
        <v>14</v>
      </c>
      <c r="AA132" s="123" t="s">
        <v>15</v>
      </c>
      <c r="AB132" s="169" t="s">
        <v>14</v>
      </c>
      <c r="AC132" s="170" t="s">
        <v>15</v>
      </c>
      <c r="AE132" s="315"/>
      <c r="AF132" s="230" t="s">
        <v>14</v>
      </c>
      <c r="AG132" s="231" t="s">
        <v>15</v>
      </c>
      <c r="AH132" s="232" t="s">
        <v>14</v>
      </c>
      <c r="AI132" s="233" t="s">
        <v>15</v>
      </c>
      <c r="AJ132" s="230" t="s">
        <v>14</v>
      </c>
      <c r="AK132" s="231" t="s">
        <v>15</v>
      </c>
      <c r="AL132" s="232" t="s">
        <v>14</v>
      </c>
      <c r="AM132" s="233" t="s">
        <v>15</v>
      </c>
      <c r="AN132" s="230" t="s">
        <v>14</v>
      </c>
      <c r="AO132" s="231" t="s">
        <v>15</v>
      </c>
      <c r="AP132" s="232" t="s">
        <v>14</v>
      </c>
      <c r="AQ132" s="230" t="s">
        <v>15</v>
      </c>
      <c r="AR132" s="234" t="s">
        <v>14</v>
      </c>
      <c r="AS132" s="235" t="s">
        <v>15</v>
      </c>
      <c r="AT132" s="230" t="s">
        <v>14</v>
      </c>
      <c r="AU132" s="231" t="s">
        <v>15</v>
      </c>
      <c r="AV132" s="232" t="s">
        <v>14</v>
      </c>
      <c r="AW132" s="233" t="s">
        <v>15</v>
      </c>
      <c r="AX132" s="230" t="s">
        <v>14</v>
      </c>
      <c r="AY132" s="231" t="s">
        <v>15</v>
      </c>
      <c r="AZ132" s="232" t="s">
        <v>14</v>
      </c>
      <c r="BA132" s="233" t="s">
        <v>15</v>
      </c>
      <c r="BB132" s="230" t="s">
        <v>14</v>
      </c>
      <c r="BC132" s="231" t="s">
        <v>15</v>
      </c>
      <c r="BD132" s="236" t="s">
        <v>14</v>
      </c>
      <c r="BE132" s="237" t="s">
        <v>15</v>
      </c>
      <c r="BF132" s="238" t="s">
        <v>14</v>
      </c>
      <c r="BG132" s="239" t="s">
        <v>15</v>
      </c>
      <c r="BI132" s="322"/>
      <c r="BJ132" s="117" t="s">
        <v>14</v>
      </c>
      <c r="BK132" s="118" t="s">
        <v>15</v>
      </c>
      <c r="BL132" s="119" t="s">
        <v>14</v>
      </c>
      <c r="BM132" s="120" t="s">
        <v>15</v>
      </c>
      <c r="BN132" s="117" t="s">
        <v>14</v>
      </c>
      <c r="BO132" s="118" t="s">
        <v>15</v>
      </c>
      <c r="BP132" s="119" t="s">
        <v>14</v>
      </c>
      <c r="BQ132" s="120" t="s">
        <v>15</v>
      </c>
      <c r="BR132" s="117" t="s">
        <v>14</v>
      </c>
      <c r="BS132" s="118" t="s">
        <v>15</v>
      </c>
      <c r="BT132" s="119" t="s">
        <v>14</v>
      </c>
      <c r="BU132" s="117" t="s">
        <v>15</v>
      </c>
      <c r="BV132" s="121" t="s">
        <v>14</v>
      </c>
      <c r="BW132" s="122" t="s">
        <v>15</v>
      </c>
      <c r="BX132" s="117" t="s">
        <v>14</v>
      </c>
      <c r="BY132" s="118" t="s">
        <v>15</v>
      </c>
      <c r="BZ132" s="119" t="s">
        <v>14</v>
      </c>
      <c r="CA132" s="120" t="s">
        <v>15</v>
      </c>
      <c r="CB132" s="117" t="s">
        <v>14</v>
      </c>
      <c r="CC132" s="118" t="s">
        <v>15</v>
      </c>
      <c r="CD132" s="119" t="s">
        <v>14</v>
      </c>
      <c r="CE132" s="120" t="s">
        <v>15</v>
      </c>
      <c r="CF132" s="117" t="s">
        <v>14</v>
      </c>
      <c r="CG132" s="118" t="s">
        <v>15</v>
      </c>
      <c r="CH132" s="28" t="s">
        <v>14</v>
      </c>
      <c r="CI132" s="123" t="s">
        <v>15</v>
      </c>
      <c r="CJ132" s="121" t="s">
        <v>14</v>
      </c>
      <c r="CK132" s="122" t="s">
        <v>15</v>
      </c>
    </row>
    <row r="133" spans="1:89" ht="14" thickTop="1">
      <c r="A133" s="126" t="s">
        <v>16</v>
      </c>
      <c r="B133" s="127"/>
      <c r="C133" s="179"/>
      <c r="D133" s="128"/>
      <c r="E133" s="173"/>
      <c r="F133" s="127"/>
      <c r="G133" s="129"/>
      <c r="H133" s="128"/>
      <c r="I133" s="173"/>
      <c r="J133" s="127"/>
      <c r="K133" s="129"/>
      <c r="L133" s="128"/>
      <c r="M133" s="127"/>
      <c r="N133" s="172"/>
      <c r="O133" s="174"/>
      <c r="P133" s="127"/>
      <c r="Q133" s="129"/>
      <c r="R133" s="128"/>
      <c r="S133" s="173"/>
      <c r="T133" s="127"/>
      <c r="U133" s="129"/>
      <c r="V133" s="128"/>
      <c r="W133" s="173"/>
      <c r="X133" s="127"/>
      <c r="Y133" s="129"/>
      <c r="Z133" s="177"/>
      <c r="AA133" s="178"/>
      <c r="AB133" s="163">
        <f>B133+D133+F133+H133+J133+L133+N133+P133+R133+T133+V133+X133+Z133</f>
        <v>0</v>
      </c>
      <c r="AC133" s="164">
        <f>C133+E133+G133+I133+K133+M133+O133+Q133+S133+U133+W133+Y133+AA133</f>
        <v>0</v>
      </c>
      <c r="AE133" s="241" t="str">
        <f>$AE$9</f>
        <v>07:00 - 07:59</v>
      </c>
      <c r="AF133" s="242">
        <f>SUMIF($A$9:$A$32,$AE133,B$133:B$156)</f>
        <v>6393</v>
      </c>
      <c r="AG133" s="243">
        <f t="shared" ref="AG133:AV135" si="910">SUMIF($A$9:$A$32,$AE133,C$133:C$156)</f>
        <v>937</v>
      </c>
      <c r="AH133" s="244">
        <f t="shared" si="910"/>
        <v>1532</v>
      </c>
      <c r="AI133" s="245">
        <f t="shared" si="910"/>
        <v>1288</v>
      </c>
      <c r="AJ133" s="242">
        <f t="shared" si="910"/>
        <v>651</v>
      </c>
      <c r="AK133" s="246">
        <f t="shared" si="910"/>
        <v>566</v>
      </c>
      <c r="AL133" s="244">
        <f t="shared" si="910"/>
        <v>952</v>
      </c>
      <c r="AM133" s="245">
        <f t="shared" si="910"/>
        <v>1457</v>
      </c>
      <c r="AN133" s="242">
        <f t="shared" si="910"/>
        <v>359</v>
      </c>
      <c r="AO133" s="246">
        <f t="shared" si="910"/>
        <v>897</v>
      </c>
      <c r="AP133" s="244">
        <f t="shared" si="910"/>
        <v>423</v>
      </c>
      <c r="AQ133" s="242">
        <f t="shared" si="910"/>
        <v>2112</v>
      </c>
      <c r="AR133" s="247">
        <f t="shared" si="910"/>
        <v>1672</v>
      </c>
      <c r="AS133" s="248">
        <f t="shared" si="910"/>
        <v>2930</v>
      </c>
      <c r="AT133" s="242">
        <f t="shared" si="910"/>
        <v>1422</v>
      </c>
      <c r="AU133" s="246">
        <f t="shared" si="910"/>
        <v>1416</v>
      </c>
      <c r="AV133" s="244">
        <f t="shared" si="910"/>
        <v>1687</v>
      </c>
      <c r="AW133" s="245">
        <f t="shared" ref="AW133:BE135" si="911">SUMIF($A$9:$A$32,$AE133,S$133:S$156)</f>
        <v>1306</v>
      </c>
      <c r="AX133" s="242">
        <f t="shared" si="911"/>
        <v>317</v>
      </c>
      <c r="AY133" s="246">
        <f t="shared" si="911"/>
        <v>1618</v>
      </c>
      <c r="AZ133" s="244">
        <f t="shared" si="911"/>
        <v>1020</v>
      </c>
      <c r="BA133" s="245">
        <f t="shared" si="911"/>
        <v>2696</v>
      </c>
      <c r="BB133" s="242">
        <f t="shared" si="911"/>
        <v>1273</v>
      </c>
      <c r="BC133" s="246">
        <f t="shared" si="911"/>
        <v>1638</v>
      </c>
      <c r="BD133" s="23">
        <f t="shared" si="911"/>
        <v>4633</v>
      </c>
      <c r="BE133" s="249">
        <f t="shared" si="911"/>
        <v>2216</v>
      </c>
      <c r="BF133" s="250">
        <f>AF133+AH133+AJ133+AL133+AN133+AP133+AR133+AT133+AV133+AX133+AZ133+BB133+BD133</f>
        <v>22334</v>
      </c>
      <c r="BG133" s="251">
        <f>AG133+AI133+AK133+AM133+AO133+AQ133+AS133+AU133+AW133+AY133+BA133+BC133+BE133</f>
        <v>21077</v>
      </c>
      <c r="BI133" s="126" t="s">
        <v>16</v>
      </c>
      <c r="BJ133" s="130">
        <f>B133/B157</f>
        <v>0</v>
      </c>
      <c r="BK133" s="131">
        <f t="shared" ref="BK133" si="912">C133/C157</f>
        <v>0</v>
      </c>
      <c r="BL133" s="132">
        <f t="shared" ref="BL133" si="913">D133/D157</f>
        <v>0</v>
      </c>
      <c r="BM133" s="133">
        <f t="shared" ref="BM133" si="914">E133/E157</f>
        <v>0</v>
      </c>
      <c r="BN133" s="130">
        <f t="shared" ref="BN133" si="915">F133/F157</f>
        <v>0</v>
      </c>
      <c r="BO133" s="131">
        <f t="shared" ref="BO133" si="916">G133/G157</f>
        <v>0</v>
      </c>
      <c r="BP133" s="132">
        <f t="shared" ref="BP133" si="917">H133/H157</f>
        <v>0</v>
      </c>
      <c r="BQ133" s="133">
        <f t="shared" ref="BQ133" si="918">I133/I157</f>
        <v>0</v>
      </c>
      <c r="BR133" s="130">
        <f t="shared" ref="BR133" si="919">J133/J157</f>
        <v>0</v>
      </c>
      <c r="BS133" s="131">
        <f t="shared" ref="BS133" si="920">K133/K157</f>
        <v>0</v>
      </c>
      <c r="BT133" s="132">
        <f t="shared" ref="BT133" si="921">L133/L157</f>
        <v>0</v>
      </c>
      <c r="BU133" s="130">
        <f t="shared" ref="BU133" si="922">M133/M157</f>
        <v>0</v>
      </c>
      <c r="BV133" s="134">
        <f t="shared" ref="BV133" si="923">N133/N157</f>
        <v>0</v>
      </c>
      <c r="BW133" s="135">
        <f t="shared" ref="BW133" si="924">O133/O157</f>
        <v>0</v>
      </c>
      <c r="BX133" s="130">
        <f t="shared" ref="BX133" si="925">P133/P157</f>
        <v>0</v>
      </c>
      <c r="BY133" s="131">
        <f t="shared" ref="BY133" si="926">Q133/Q157</f>
        <v>0</v>
      </c>
      <c r="BZ133" s="132">
        <f t="shared" ref="BZ133" si="927">R133/R157</f>
        <v>0</v>
      </c>
      <c r="CA133" s="133">
        <f t="shared" ref="CA133" si="928">S133/S157</f>
        <v>0</v>
      </c>
      <c r="CB133" s="130">
        <f t="shared" ref="CB133" si="929">T133/T157</f>
        <v>0</v>
      </c>
      <c r="CC133" s="131">
        <f t="shared" ref="CC133" si="930">U133/U157</f>
        <v>0</v>
      </c>
      <c r="CD133" s="132">
        <f t="shared" ref="CD133" si="931">V133/V157</f>
        <v>0</v>
      </c>
      <c r="CE133" s="133">
        <f t="shared" ref="CE133" si="932">W133/W157</f>
        <v>0</v>
      </c>
      <c r="CF133" s="130">
        <f t="shared" ref="CF133" si="933">X133/X157</f>
        <v>0</v>
      </c>
      <c r="CG133" s="131">
        <f t="shared" ref="CG133" si="934">Y133/Y157</f>
        <v>0</v>
      </c>
      <c r="CH133" s="132">
        <f t="shared" ref="CH133" si="935">Z133/Z157</f>
        <v>0</v>
      </c>
      <c r="CI133" s="130">
        <f t="shared" ref="CI133" si="936">AA133/AA157</f>
        <v>0</v>
      </c>
      <c r="CJ133" s="136">
        <f t="shared" ref="CJ133" si="937">AB133/AB157</f>
        <v>0</v>
      </c>
      <c r="CK133" s="137">
        <f t="shared" ref="CK133" si="938">AC133/AC157</f>
        <v>0</v>
      </c>
    </row>
    <row r="134" spans="1:89">
      <c r="A134" s="138" t="s">
        <v>17</v>
      </c>
      <c r="B134" s="127">
        <v>546</v>
      </c>
      <c r="C134" s="179">
        <v>1</v>
      </c>
      <c r="D134" s="128">
        <v>155</v>
      </c>
      <c r="E134" s="173">
        <v>0</v>
      </c>
      <c r="F134" s="127">
        <v>43</v>
      </c>
      <c r="G134" s="129">
        <v>0</v>
      </c>
      <c r="H134" s="128">
        <v>243</v>
      </c>
      <c r="I134" s="173">
        <v>3</v>
      </c>
      <c r="J134" s="127">
        <v>6</v>
      </c>
      <c r="K134" s="129">
        <v>1</v>
      </c>
      <c r="L134" s="128">
        <v>3</v>
      </c>
      <c r="M134" s="127">
        <v>0</v>
      </c>
      <c r="N134" s="172">
        <v>41</v>
      </c>
      <c r="O134" s="174">
        <v>0</v>
      </c>
      <c r="P134" s="127">
        <v>6</v>
      </c>
      <c r="Q134" s="129">
        <v>0</v>
      </c>
      <c r="R134" s="128">
        <v>0</v>
      </c>
      <c r="S134" s="173">
        <v>0</v>
      </c>
      <c r="T134" s="127">
        <v>0</v>
      </c>
      <c r="U134" s="129">
        <v>0</v>
      </c>
      <c r="V134" s="128">
        <v>0</v>
      </c>
      <c r="W134" s="173">
        <v>0</v>
      </c>
      <c r="X134" s="127">
        <v>0</v>
      </c>
      <c r="Y134" s="129">
        <v>0</v>
      </c>
      <c r="Z134" s="177">
        <v>0</v>
      </c>
      <c r="AA134" s="178">
        <v>0</v>
      </c>
      <c r="AB134" s="165">
        <f t="shared" ref="AB134:AB135" si="939">B134+D134+F134+H134+J134+L134+N134+P134+R134+T134+V134+X134+Z134</f>
        <v>1043</v>
      </c>
      <c r="AC134" s="166">
        <f t="shared" ref="AC134:AC154" si="940">C134+E134+G134+I134+K134+M134+O134+Q134+S134+U134+W134+Y134+AA134</f>
        <v>5</v>
      </c>
      <c r="AE134" s="253" t="str">
        <f>$AE$10</f>
        <v>08:00 - 08:59</v>
      </c>
      <c r="AF134" s="242">
        <f>SUMIF($A$9:$A$32,$AE134,B$133:B$156)</f>
        <v>5401</v>
      </c>
      <c r="AG134" s="254">
        <f t="shared" si="910"/>
        <v>1057</v>
      </c>
      <c r="AH134" s="255">
        <f t="shared" si="910"/>
        <v>1319</v>
      </c>
      <c r="AI134" s="256">
        <f t="shared" si="910"/>
        <v>1225</v>
      </c>
      <c r="AJ134" s="257">
        <f t="shared" si="910"/>
        <v>506</v>
      </c>
      <c r="AK134" s="258">
        <f t="shared" si="910"/>
        <v>533</v>
      </c>
      <c r="AL134" s="255">
        <f t="shared" si="910"/>
        <v>1090</v>
      </c>
      <c r="AM134" s="256">
        <f t="shared" si="910"/>
        <v>1951</v>
      </c>
      <c r="AN134" s="257">
        <f t="shared" si="910"/>
        <v>391</v>
      </c>
      <c r="AO134" s="258">
        <f t="shared" si="910"/>
        <v>905</v>
      </c>
      <c r="AP134" s="255">
        <f t="shared" si="910"/>
        <v>415</v>
      </c>
      <c r="AQ134" s="257">
        <f t="shared" si="910"/>
        <v>2754</v>
      </c>
      <c r="AR134" s="259">
        <f t="shared" si="910"/>
        <v>1571</v>
      </c>
      <c r="AS134" s="260">
        <f t="shared" si="910"/>
        <v>3272</v>
      </c>
      <c r="AT134" s="257">
        <f t="shared" si="910"/>
        <v>1190</v>
      </c>
      <c r="AU134" s="258">
        <f t="shared" si="910"/>
        <v>1691</v>
      </c>
      <c r="AV134" s="255">
        <f t="shared" si="910"/>
        <v>1682</v>
      </c>
      <c r="AW134" s="256">
        <f t="shared" si="911"/>
        <v>1523</v>
      </c>
      <c r="AX134" s="257">
        <f t="shared" si="911"/>
        <v>322</v>
      </c>
      <c r="AY134" s="258">
        <f t="shared" si="911"/>
        <v>1566</v>
      </c>
      <c r="AZ134" s="255">
        <f t="shared" si="911"/>
        <v>910</v>
      </c>
      <c r="BA134" s="256">
        <f t="shared" si="911"/>
        <v>2480</v>
      </c>
      <c r="BB134" s="257">
        <f t="shared" si="911"/>
        <v>1184</v>
      </c>
      <c r="BC134" s="258">
        <f t="shared" si="911"/>
        <v>1778</v>
      </c>
      <c r="BD134" s="255">
        <f t="shared" si="911"/>
        <v>4472</v>
      </c>
      <c r="BE134" s="257">
        <f t="shared" si="911"/>
        <v>2064</v>
      </c>
      <c r="BF134" s="261">
        <f>SUM(AF134,AH134,AJ134,AL134,AN134,AP134,AR134,AT134,AV134,AX134,AZ134,BB134,BD134)</f>
        <v>20453</v>
      </c>
      <c r="BG134" s="19">
        <f>SUM(AG134,AI134,AK134,AM134,AO134,AQ134,AS134,AU134,AW134,AY134,BA134,BC134,BE134)</f>
        <v>22799</v>
      </c>
      <c r="BI134" s="138" t="s">
        <v>17</v>
      </c>
      <c r="BJ134" s="130">
        <f>B134/B157</f>
        <v>9.4555278470490438E-3</v>
      </c>
      <c r="BK134" s="131">
        <f t="shared" ref="BK134" si="941">C134/C157</f>
        <v>3.0187767916440259E-5</v>
      </c>
      <c r="BL134" s="132">
        <f t="shared" ref="BL134" si="942">D134/D157</f>
        <v>6.8526460055705384E-3</v>
      </c>
      <c r="BM134" s="133">
        <f t="shared" ref="BM134" si="943">E134/E157</f>
        <v>0</v>
      </c>
      <c r="BN134" s="130">
        <f t="shared" ref="BN134" si="944">F134/F157</f>
        <v>4.1175907306329595E-3</v>
      </c>
      <c r="BO134" s="131">
        <f t="shared" ref="BO134" si="945">G134/G157</f>
        <v>0</v>
      </c>
      <c r="BP134" s="132">
        <f t="shared" ref="BP134" si="946">H134/H157</f>
        <v>9.2797678148629041E-3</v>
      </c>
      <c r="BQ134" s="133">
        <f t="shared" ref="BQ134" si="947">I134/I157</f>
        <v>7.990624334114639E-5</v>
      </c>
      <c r="BR134" s="130">
        <f t="shared" ref="BR134" si="948">J134/J157</f>
        <v>9.7640358014646053E-4</v>
      </c>
      <c r="BS134" s="131">
        <f t="shared" ref="BS134" si="949">K134/K157</f>
        <v>1.3042911177774878E-4</v>
      </c>
      <c r="BT134" s="132">
        <f t="shared" ref="BT134" si="950">L134/L157</f>
        <v>2.6795284030010718E-4</v>
      </c>
      <c r="BU134" s="130">
        <f t="shared" ref="BU134" si="951">M134/M157</f>
        <v>0</v>
      </c>
      <c r="BV134" s="134">
        <f t="shared" ref="BV134" si="952">N134/N157</f>
        <v>1.5755293394305039E-3</v>
      </c>
      <c r="BW134" s="135">
        <f t="shared" ref="BW134" si="953">O134/O157</f>
        <v>0</v>
      </c>
      <c r="BX134" s="130">
        <f t="shared" ref="BX134" si="954">P134/P157</f>
        <v>3.6879955744053108E-4</v>
      </c>
      <c r="BY134" s="131">
        <f t="shared" ref="BY134" si="955">Q134/Q157</f>
        <v>0</v>
      </c>
      <c r="BZ134" s="132">
        <f t="shared" ref="BZ134" si="956">R134/R157</f>
        <v>0</v>
      </c>
      <c r="CA134" s="133">
        <f t="shared" ref="CA134" si="957">S134/S157</f>
        <v>0</v>
      </c>
      <c r="CB134" s="130">
        <f t="shared" ref="CB134" si="958">T134/T157</f>
        <v>0</v>
      </c>
      <c r="CC134" s="131">
        <f t="shared" ref="CC134" si="959">U134/U157</f>
        <v>0</v>
      </c>
      <c r="CD134" s="132">
        <f t="shared" ref="CD134" si="960">V134/V157</f>
        <v>0</v>
      </c>
      <c r="CE134" s="133">
        <f t="shared" ref="CE134" si="961">W134/W157</f>
        <v>0</v>
      </c>
      <c r="CF134" s="130">
        <f t="shared" ref="CF134" si="962">X134/X157</f>
        <v>0</v>
      </c>
      <c r="CG134" s="131">
        <f t="shared" ref="CG134" si="963">Y134/Y157</f>
        <v>0</v>
      </c>
      <c r="CH134" s="132">
        <f t="shared" ref="CH134" si="964">Z134/Z157</f>
        <v>0</v>
      </c>
      <c r="CI134" s="130">
        <f t="shared" ref="CI134" si="965">AA134/AA157</f>
        <v>0</v>
      </c>
      <c r="CJ134" s="136">
        <f t="shared" ref="CJ134" si="966">AB134/AB157</f>
        <v>3.3613716200973282E-3</v>
      </c>
      <c r="CK134" s="137">
        <f t="shared" ref="CK134" si="967">AC134/AC157</f>
        <v>1.6139340611099993E-5</v>
      </c>
    </row>
    <row r="135" spans="1:89" ht="14" thickBot="1">
      <c r="A135" s="147" t="s">
        <v>18</v>
      </c>
      <c r="B135" s="182">
        <v>3314</v>
      </c>
      <c r="C135" s="183">
        <v>1</v>
      </c>
      <c r="D135" s="184">
        <v>1064</v>
      </c>
      <c r="E135" s="185">
        <v>1</v>
      </c>
      <c r="F135" s="182">
        <v>327</v>
      </c>
      <c r="G135" s="186">
        <v>4</v>
      </c>
      <c r="H135" s="184">
        <v>1120</v>
      </c>
      <c r="I135" s="185">
        <v>100</v>
      </c>
      <c r="J135" s="182">
        <v>65</v>
      </c>
      <c r="K135" s="186">
        <v>46</v>
      </c>
      <c r="L135" s="184">
        <v>75</v>
      </c>
      <c r="M135" s="182">
        <v>390</v>
      </c>
      <c r="N135" s="187">
        <v>388</v>
      </c>
      <c r="O135" s="188">
        <v>594</v>
      </c>
      <c r="P135" s="182">
        <v>238</v>
      </c>
      <c r="Q135" s="186">
        <v>300</v>
      </c>
      <c r="R135" s="184">
        <v>314</v>
      </c>
      <c r="S135" s="185">
        <v>325</v>
      </c>
      <c r="T135" s="182">
        <v>44</v>
      </c>
      <c r="U135" s="186">
        <v>235</v>
      </c>
      <c r="V135" s="184">
        <v>162</v>
      </c>
      <c r="W135" s="185">
        <v>602</v>
      </c>
      <c r="X135" s="182">
        <v>324</v>
      </c>
      <c r="Y135" s="186">
        <v>472</v>
      </c>
      <c r="Z135" s="184">
        <v>991</v>
      </c>
      <c r="AA135" s="182">
        <v>383</v>
      </c>
      <c r="AB135" s="165">
        <f t="shared" si="939"/>
        <v>8426</v>
      </c>
      <c r="AC135" s="166">
        <f t="shared" si="940"/>
        <v>3453</v>
      </c>
      <c r="AE135" s="241" t="str">
        <f>$AE$11</f>
        <v>09:00 - 09:59</v>
      </c>
      <c r="AF135" s="242">
        <f>SUMIF($A$9:$A$32,$AE135,B$133:B$156)</f>
        <v>4863</v>
      </c>
      <c r="AG135" s="262">
        <f t="shared" si="910"/>
        <v>1027</v>
      </c>
      <c r="AH135" s="263">
        <f t="shared" si="910"/>
        <v>1431</v>
      </c>
      <c r="AI135" s="264">
        <f t="shared" si="910"/>
        <v>1034</v>
      </c>
      <c r="AJ135" s="265">
        <f t="shared" si="910"/>
        <v>567</v>
      </c>
      <c r="AK135" s="266">
        <f t="shared" si="910"/>
        <v>583</v>
      </c>
      <c r="AL135" s="263">
        <f t="shared" si="910"/>
        <v>1198</v>
      </c>
      <c r="AM135" s="264">
        <f t="shared" si="910"/>
        <v>1653</v>
      </c>
      <c r="AN135" s="265">
        <f t="shared" si="910"/>
        <v>311</v>
      </c>
      <c r="AO135" s="266">
        <f t="shared" si="910"/>
        <v>834</v>
      </c>
      <c r="AP135" s="263">
        <f t="shared" si="910"/>
        <v>405</v>
      </c>
      <c r="AQ135" s="265">
        <f t="shared" si="910"/>
        <v>1936</v>
      </c>
      <c r="AR135" s="267">
        <f t="shared" si="910"/>
        <v>1340</v>
      </c>
      <c r="AS135" s="268">
        <f t="shared" si="910"/>
        <v>2671</v>
      </c>
      <c r="AT135" s="265">
        <f t="shared" si="910"/>
        <v>979</v>
      </c>
      <c r="AU135" s="266">
        <f t="shared" si="910"/>
        <v>1296</v>
      </c>
      <c r="AV135" s="263">
        <f t="shared" si="910"/>
        <v>1428</v>
      </c>
      <c r="AW135" s="264">
        <f t="shared" si="911"/>
        <v>1119</v>
      </c>
      <c r="AX135" s="265">
        <f t="shared" si="911"/>
        <v>292</v>
      </c>
      <c r="AY135" s="266">
        <f t="shared" si="911"/>
        <v>930</v>
      </c>
      <c r="AZ135" s="263">
        <f t="shared" si="911"/>
        <v>772</v>
      </c>
      <c r="BA135" s="264">
        <f t="shared" si="911"/>
        <v>2114</v>
      </c>
      <c r="BB135" s="265">
        <f t="shared" si="911"/>
        <v>1018</v>
      </c>
      <c r="BC135" s="266">
        <f t="shared" si="911"/>
        <v>1120</v>
      </c>
      <c r="BD135" s="263">
        <f t="shared" si="911"/>
        <v>3783</v>
      </c>
      <c r="BE135" s="265">
        <f t="shared" si="911"/>
        <v>2211</v>
      </c>
      <c r="BF135" s="261">
        <f>SUM(AF135,AH135,AJ135,AL135,AN135,AP135,AR135,AT135,AV135,AX135,AZ135,BB135,BD135)</f>
        <v>18387</v>
      </c>
      <c r="BG135" s="19">
        <f>SUM(AG135,AI135,AK135,AM135,AO135,AQ135,AS135,AU135,AW135,AY135,BA135,BC135,BE135)</f>
        <v>18528</v>
      </c>
      <c r="BI135" s="147" t="s">
        <v>18</v>
      </c>
      <c r="BJ135" s="130">
        <f>B135/B157</f>
        <v>5.7391244111942366E-2</v>
      </c>
      <c r="BK135" s="131">
        <f t="shared" ref="BK135" si="968">C135/C157</f>
        <v>3.0187767916440259E-5</v>
      </c>
      <c r="BL135" s="132">
        <f t="shared" ref="BL135" si="969">D135/D157</f>
        <v>4.7040099031787436E-2</v>
      </c>
      <c r="BM135" s="133">
        <f t="shared" ref="BM135" si="970">E135/E157</f>
        <v>5.3030704778066499E-5</v>
      </c>
      <c r="BN135" s="130">
        <f t="shared" ref="BN135" si="971">F135/F157</f>
        <v>3.1312841137604137E-2</v>
      </c>
      <c r="BO135" s="131">
        <f t="shared" ref="BO135" si="972">G135/G157</f>
        <v>5.2493438320209973E-4</v>
      </c>
      <c r="BP135" s="132">
        <f t="shared" ref="BP135" si="973">H135/H157</f>
        <v>4.2770946307187044E-2</v>
      </c>
      <c r="BQ135" s="133">
        <f t="shared" ref="BQ135" si="974">I135/I157</f>
        <v>2.6635414447048794E-3</v>
      </c>
      <c r="BR135" s="130">
        <f t="shared" ref="BR135" si="975">J135/J157</f>
        <v>1.0577705451586655E-2</v>
      </c>
      <c r="BS135" s="131">
        <f t="shared" ref="BS135" si="976">K135/K157</f>
        <v>5.9997391417764443E-3</v>
      </c>
      <c r="BT135" s="132">
        <f t="shared" ref="BT135" si="977">L135/L157</f>
        <v>6.6988210075026797E-3</v>
      </c>
      <c r="BU135" s="130">
        <f t="shared" ref="BU135" si="978">M135/M157</f>
        <v>1.7255873633910002E-2</v>
      </c>
      <c r="BV135" s="134">
        <f t="shared" ref="BV135" si="979">N135/N157</f>
        <v>1.4909887407293548E-2</v>
      </c>
      <c r="BW135" s="135">
        <f t="shared" ref="BW135" si="980">O135/O157</f>
        <v>1.6061433631668603E-2</v>
      </c>
      <c r="BX135" s="130">
        <f t="shared" ref="BX135" si="981">P135/P157</f>
        <v>1.4629049111807733E-2</v>
      </c>
      <c r="BY135" s="131">
        <f t="shared" ref="BY135" si="982">Q135/Q157</f>
        <v>1.4602803738317757E-2</v>
      </c>
      <c r="BZ135" s="132">
        <f t="shared" ref="BZ135" si="983">R135/R157</f>
        <v>1.5346268510825474E-2</v>
      </c>
      <c r="CA135" s="133">
        <f t="shared" ref="CA135" si="984">S135/S157</f>
        <v>1.4168628476763449E-2</v>
      </c>
      <c r="CB135" s="130">
        <f t="shared" ref="CB135" si="985">T135/T157</f>
        <v>5.018820577164366E-3</v>
      </c>
      <c r="CC135" s="131">
        <f t="shared" ref="CC135" si="986">U135/U157</f>
        <v>2.152014652014652E-2</v>
      </c>
      <c r="CD135" s="132">
        <f t="shared" ref="CD135" si="987">V135/V157</f>
        <v>6.5987780040733194E-3</v>
      </c>
      <c r="CE135" s="133">
        <f t="shared" ref="CE135" si="988">W135/W157</f>
        <v>2.016210060955188E-2</v>
      </c>
      <c r="CF135" s="130">
        <f t="shared" ref="CF135" si="989">X135/X157</f>
        <v>1.3639808032331396E-2</v>
      </c>
      <c r="CG135" s="131">
        <f t="shared" ref="CG135" si="990">Y135/Y157</f>
        <v>3.1289360291680481E-2</v>
      </c>
      <c r="CH135" s="132">
        <f t="shared" ref="CH135" si="991">Z135/Z157</f>
        <v>1.7654499135980616E-2</v>
      </c>
      <c r="CI135" s="130">
        <f t="shared" ref="CI135" si="992">AA135/AA157</f>
        <v>8.3154215245663174E-3</v>
      </c>
      <c r="CJ135" s="136">
        <f t="shared" ref="CJ135" si="993">AB135/AB157</f>
        <v>2.7155241870508235E-2</v>
      </c>
      <c r="CK135" s="137">
        <f t="shared" ref="CK135" si="994">AC135/AC157</f>
        <v>1.1145828626025655E-2</v>
      </c>
    </row>
    <row r="136" spans="1:89" ht="15" thickTop="1" thickBot="1">
      <c r="A136" s="138" t="s">
        <v>19</v>
      </c>
      <c r="B136" s="189">
        <v>5889</v>
      </c>
      <c r="C136" s="190">
        <v>402</v>
      </c>
      <c r="D136" s="191">
        <v>1938</v>
      </c>
      <c r="E136" s="192">
        <v>583</v>
      </c>
      <c r="F136" s="189">
        <v>710</v>
      </c>
      <c r="G136" s="193">
        <v>287</v>
      </c>
      <c r="H136" s="191">
        <v>1097</v>
      </c>
      <c r="I136" s="192">
        <v>950</v>
      </c>
      <c r="J136" s="189">
        <v>220</v>
      </c>
      <c r="K136" s="193">
        <v>369</v>
      </c>
      <c r="L136" s="191">
        <v>303</v>
      </c>
      <c r="M136" s="189">
        <v>1090</v>
      </c>
      <c r="N136" s="194">
        <v>1207</v>
      </c>
      <c r="O136" s="195">
        <v>1626</v>
      </c>
      <c r="P136" s="189">
        <v>959</v>
      </c>
      <c r="Q136" s="193">
        <v>969</v>
      </c>
      <c r="R136" s="191">
        <v>1265</v>
      </c>
      <c r="S136" s="192">
        <v>1060</v>
      </c>
      <c r="T136" s="189">
        <v>224</v>
      </c>
      <c r="U136" s="193">
        <v>935</v>
      </c>
      <c r="V136" s="191">
        <v>629</v>
      </c>
      <c r="W136" s="192">
        <v>1723</v>
      </c>
      <c r="X136" s="189">
        <v>1006</v>
      </c>
      <c r="Y136" s="193">
        <v>1029</v>
      </c>
      <c r="Z136" s="191">
        <v>3086</v>
      </c>
      <c r="AA136" s="189">
        <v>1517</v>
      </c>
      <c r="AB136" s="165">
        <f>B136+D136+F136+H136+J136+L136+N136+P136+R136+T136+V136+X136+Z136</f>
        <v>18533</v>
      </c>
      <c r="AC136" s="166">
        <f t="shared" si="940"/>
        <v>12540</v>
      </c>
      <c r="AE136" s="269" t="s">
        <v>13</v>
      </c>
      <c r="AF136" s="14">
        <f t="shared" ref="AF136:BG136" si="995">SUM(AF133:AF135)</f>
        <v>16657</v>
      </c>
      <c r="AG136" s="1">
        <f t="shared" si="995"/>
        <v>3021</v>
      </c>
      <c r="AH136" s="14">
        <f t="shared" si="995"/>
        <v>4282</v>
      </c>
      <c r="AI136" s="1">
        <f t="shared" si="995"/>
        <v>3547</v>
      </c>
      <c r="AJ136" s="14">
        <f t="shared" si="995"/>
        <v>1724</v>
      </c>
      <c r="AK136" s="1">
        <f t="shared" si="995"/>
        <v>1682</v>
      </c>
      <c r="AL136" s="14">
        <f t="shared" si="995"/>
        <v>3240</v>
      </c>
      <c r="AM136" s="1">
        <f t="shared" si="995"/>
        <v>5061</v>
      </c>
      <c r="AN136" s="14">
        <f t="shared" si="995"/>
        <v>1061</v>
      </c>
      <c r="AO136" s="1">
        <f t="shared" si="995"/>
        <v>2636</v>
      </c>
      <c r="AP136" s="14">
        <f t="shared" si="995"/>
        <v>1243</v>
      </c>
      <c r="AQ136" s="1">
        <f t="shared" si="995"/>
        <v>6802</v>
      </c>
      <c r="AR136" s="14">
        <f t="shared" si="995"/>
        <v>4583</v>
      </c>
      <c r="AS136" s="1">
        <f t="shared" si="995"/>
        <v>8873</v>
      </c>
      <c r="AT136" s="14">
        <f t="shared" si="995"/>
        <v>3591</v>
      </c>
      <c r="AU136" s="1">
        <f t="shared" si="995"/>
        <v>4403</v>
      </c>
      <c r="AV136" s="14">
        <f t="shared" si="995"/>
        <v>4797</v>
      </c>
      <c r="AW136" s="1">
        <f t="shared" si="995"/>
        <v>3948</v>
      </c>
      <c r="AX136" s="14">
        <f t="shared" si="995"/>
        <v>931</v>
      </c>
      <c r="AY136" s="1">
        <f t="shared" si="995"/>
        <v>4114</v>
      </c>
      <c r="AZ136" s="14">
        <f t="shared" si="995"/>
        <v>2702</v>
      </c>
      <c r="BA136" s="1">
        <f t="shared" si="995"/>
        <v>7290</v>
      </c>
      <c r="BB136" s="14">
        <f t="shared" si="995"/>
        <v>3475</v>
      </c>
      <c r="BC136" s="1">
        <f t="shared" si="995"/>
        <v>4536</v>
      </c>
      <c r="BD136" s="14">
        <f t="shared" si="995"/>
        <v>12888</v>
      </c>
      <c r="BE136" s="1">
        <f t="shared" si="995"/>
        <v>6491</v>
      </c>
      <c r="BF136" s="54">
        <f t="shared" si="995"/>
        <v>61174</v>
      </c>
      <c r="BG136" s="50">
        <f t="shared" si="995"/>
        <v>62404</v>
      </c>
      <c r="BI136" s="138" t="s">
        <v>19</v>
      </c>
      <c r="BJ136" s="130">
        <f>B136/B157</f>
        <v>0.10198462177888612</v>
      </c>
      <c r="BK136" s="131">
        <f t="shared" ref="BK136" si="996">C136/C157</f>
        <v>1.2135482702408985E-2</v>
      </c>
      <c r="BL136" s="132">
        <f t="shared" ref="BL136" si="997">D136/D157</f>
        <v>8.568018037932712E-2</v>
      </c>
      <c r="BM136" s="133">
        <f t="shared" ref="BM136" si="998">E136/E157</f>
        <v>3.0916900885612771E-2</v>
      </c>
      <c r="BN136" s="130">
        <f t="shared" ref="BN136" si="999">F136/F157</f>
        <v>6.7988126017427944E-2</v>
      </c>
      <c r="BO136" s="131">
        <f t="shared" ref="BO136" si="1000">G136/G157</f>
        <v>3.7664041994750659E-2</v>
      </c>
      <c r="BP136" s="132">
        <f t="shared" ref="BP136" si="1001">H136/H157</f>
        <v>4.1892614374093029E-2</v>
      </c>
      <c r="BQ136" s="133">
        <f t="shared" ref="BQ136" si="1002">I136/I157</f>
        <v>2.5303643724696356E-2</v>
      </c>
      <c r="BR136" s="130">
        <f t="shared" ref="BR136" si="1003">J136/J157</f>
        <v>3.5801464605370217E-2</v>
      </c>
      <c r="BS136" s="131">
        <f t="shared" ref="BS136" si="1004">K136/K157</f>
        <v>4.8128342245989303E-2</v>
      </c>
      <c r="BT136" s="132">
        <f t="shared" ref="BT136" si="1005">L136/L157</f>
        <v>2.7063236870310824E-2</v>
      </c>
      <c r="BU136" s="130">
        <f t="shared" ref="BU136" si="1006">M136/M157</f>
        <v>4.8227954515286935E-2</v>
      </c>
      <c r="BV136" s="134">
        <f t="shared" ref="BV136" si="1007">N136/N157</f>
        <v>4.6382046651039469E-2</v>
      </c>
      <c r="BW136" s="135">
        <f t="shared" ref="BW136" si="1008">O136/O157</f>
        <v>4.3966146607900929E-2</v>
      </c>
      <c r="BX136" s="130">
        <f t="shared" ref="BX136" si="1009">P136/P157</f>
        <v>5.8946462597578214E-2</v>
      </c>
      <c r="BY136" s="131">
        <f t="shared" ref="BY136" si="1010">Q136/Q157</f>
        <v>4.7167056074766352E-2</v>
      </c>
      <c r="BZ136" s="132">
        <f t="shared" ref="BZ136" si="1011">R136/R157</f>
        <v>6.182493524265676E-2</v>
      </c>
      <c r="CA136" s="133">
        <f t="shared" ref="CA136" si="1012">S136/S157</f>
        <v>4.6211526724213095E-2</v>
      </c>
      <c r="CB136" s="130">
        <f t="shared" ref="CB136" si="1013">T136/T157</f>
        <v>2.5550359301927682E-2</v>
      </c>
      <c r="CC136" s="131">
        <f t="shared" ref="CC136" si="1014">U136/U157</f>
        <v>8.5622710622710624E-2</v>
      </c>
      <c r="CD136" s="132">
        <f t="shared" ref="CD136" si="1015">V136/V157</f>
        <v>2.5621181262729123E-2</v>
      </c>
      <c r="CE136" s="133">
        <f t="shared" ref="CE136" si="1016">W136/W157</f>
        <v>5.7706477326009781E-2</v>
      </c>
      <c r="CF136" s="130">
        <f t="shared" ref="CF136" si="1017">X136/X157</f>
        <v>4.2350761976930204E-2</v>
      </c>
      <c r="CG136" s="131">
        <f t="shared" ref="CG136" si="1018">Y136/Y157</f>
        <v>6.821345707656612E-2</v>
      </c>
      <c r="CH136" s="132">
        <f t="shared" ref="CH136" si="1019">Z136/Z157</f>
        <v>5.4976573495092017E-2</v>
      </c>
      <c r="CI136" s="130">
        <f t="shared" ref="CI136" si="1020">AA136/AA157</f>
        <v>3.2936016847955885E-2</v>
      </c>
      <c r="CJ136" s="136">
        <f t="shared" ref="CJ136" si="1021">AB136/AB157</f>
        <v>5.972799639047343E-2</v>
      </c>
      <c r="CK136" s="137">
        <f t="shared" ref="CK136" si="1022">AC136/AC157</f>
        <v>4.0477466252638782E-2</v>
      </c>
    </row>
    <row r="137" spans="1:89" ht="14" thickTop="1">
      <c r="A137" s="147" t="s">
        <v>20</v>
      </c>
      <c r="B137" s="182">
        <v>6393</v>
      </c>
      <c r="C137" s="183">
        <v>937</v>
      </c>
      <c r="D137" s="184">
        <v>1532</v>
      </c>
      <c r="E137" s="185">
        <v>1288</v>
      </c>
      <c r="F137" s="182">
        <v>651</v>
      </c>
      <c r="G137" s="186">
        <v>566</v>
      </c>
      <c r="H137" s="184">
        <v>952</v>
      </c>
      <c r="I137" s="185">
        <v>1457</v>
      </c>
      <c r="J137" s="182">
        <v>359</v>
      </c>
      <c r="K137" s="186">
        <v>897</v>
      </c>
      <c r="L137" s="184">
        <v>423</v>
      </c>
      <c r="M137" s="182">
        <v>2112</v>
      </c>
      <c r="N137" s="187">
        <v>1672</v>
      </c>
      <c r="O137" s="188">
        <v>2930</v>
      </c>
      <c r="P137" s="182">
        <v>1422</v>
      </c>
      <c r="Q137" s="186">
        <v>1416</v>
      </c>
      <c r="R137" s="184">
        <v>1687</v>
      </c>
      <c r="S137" s="185">
        <v>1306</v>
      </c>
      <c r="T137" s="182">
        <v>317</v>
      </c>
      <c r="U137" s="186">
        <v>1618</v>
      </c>
      <c r="V137" s="184">
        <v>1020</v>
      </c>
      <c r="W137" s="185">
        <v>2696</v>
      </c>
      <c r="X137" s="182">
        <v>1273</v>
      </c>
      <c r="Y137" s="186">
        <v>1638</v>
      </c>
      <c r="Z137" s="184">
        <v>4633</v>
      </c>
      <c r="AA137" s="182">
        <v>2216</v>
      </c>
      <c r="AB137" s="165">
        <f t="shared" ref="AB137:AB153" si="1023">B137+D137+F137+H137+J137+L137+N137+P137+R137+T137+V137+X137+Z137</f>
        <v>22334</v>
      </c>
      <c r="AC137" s="166">
        <f t="shared" si="940"/>
        <v>21077</v>
      </c>
      <c r="BI137" s="147" t="s">
        <v>20</v>
      </c>
      <c r="BJ137" s="130">
        <f>B137/B157</f>
        <v>0.11071280133000831</v>
      </c>
      <c r="BK137" s="131">
        <f t="shared" ref="BK137" si="1024">C137/C157</f>
        <v>2.8285938537704523E-2</v>
      </c>
      <c r="BL137" s="132">
        <f t="shared" ref="BL137" si="1025">D137/D157</f>
        <v>6.7730668906671385E-2</v>
      </c>
      <c r="BM137" s="133">
        <f t="shared" ref="BM137" si="1026">E137/E157</f>
        <v>6.8303547754149652E-2</v>
      </c>
      <c r="BN137" s="130">
        <f t="shared" ref="BN137" si="1027">F137/F157</f>
        <v>6.2338408503303647E-2</v>
      </c>
      <c r="BO137" s="131">
        <f t="shared" ref="BO137" si="1028">G137/G157</f>
        <v>7.4278215223097119E-2</v>
      </c>
      <c r="BP137" s="132">
        <f t="shared" ref="BP137" si="1029">H137/H157</f>
        <v>3.6355304361108988E-2</v>
      </c>
      <c r="BQ137" s="133">
        <f t="shared" ref="BQ137" si="1030">I137/I157</f>
        <v>3.8807798849350095E-2</v>
      </c>
      <c r="BR137" s="130">
        <f t="shared" ref="BR137" si="1031">J137/J157</f>
        <v>5.842148087876322E-2</v>
      </c>
      <c r="BS137" s="131">
        <f t="shared" ref="BS137" si="1032">K137/K157</f>
        <v>0.11699491326464066</v>
      </c>
      <c r="BT137" s="132">
        <f t="shared" ref="BT137" si="1033">L137/L157</f>
        <v>3.778135048231511E-2</v>
      </c>
      <c r="BU137" s="130">
        <f t="shared" ref="BU137" si="1034">M137/M157</f>
        <v>9.3447192602097245E-2</v>
      </c>
      <c r="BV137" s="134">
        <f t="shared" ref="BV137" si="1035">N137/N157</f>
        <v>6.4250855012873226E-2</v>
      </c>
      <c r="BW137" s="135">
        <f t="shared" ref="BW137" si="1036">O137/O157</f>
        <v>7.9225590136008439E-2</v>
      </c>
      <c r="BX137" s="130">
        <f t="shared" ref="BX137" si="1037">P137/P157</f>
        <v>8.7405495113405868E-2</v>
      </c>
      <c r="BY137" s="131">
        <f t="shared" ref="BY137" si="1038">Q137/Q157</f>
        <v>6.8925233644859807E-2</v>
      </c>
      <c r="BZ137" s="132">
        <f t="shared" ref="BZ137" si="1039">R137/R157</f>
        <v>8.2449538145740672E-2</v>
      </c>
      <c r="CA137" s="133">
        <f t="shared" ref="CA137" si="1040">S137/S157</f>
        <v>5.6936088586624814E-2</v>
      </c>
      <c r="CB137" s="130">
        <f t="shared" ref="CB137" si="1041">T137/T157</f>
        <v>3.6158320976388728E-2</v>
      </c>
      <c r="CC137" s="131">
        <f t="shared" ref="CC137" si="1042">U137/U157</f>
        <v>0.14816849816849817</v>
      </c>
      <c r="CD137" s="132">
        <f t="shared" ref="CD137" si="1043">V137/V157</f>
        <v>4.154786150712831E-2</v>
      </c>
      <c r="CE137" s="133">
        <f t="shared" ref="CE137" si="1044">W137/W157</f>
        <v>9.029405854377387E-2</v>
      </c>
      <c r="CF137" s="130">
        <f t="shared" ref="CF137" si="1045">X137/X157</f>
        <v>5.3590974151721815E-2</v>
      </c>
      <c r="CG137" s="131">
        <f t="shared" ref="CG137" si="1046">Y137/Y157</f>
        <v>0.108584686774942</v>
      </c>
      <c r="CH137" s="132">
        <f t="shared" ref="CH137" si="1047">Z137/Z157</f>
        <v>8.2536119573156611E-2</v>
      </c>
      <c r="CI137" s="130">
        <f t="shared" ref="CI137" si="1048">AA137/AA157</f>
        <v>4.8112203912373259E-2</v>
      </c>
      <c r="CJ137" s="136">
        <f t="shared" ref="CJ137" si="1049">AB137/AB157</f>
        <v>7.1977827193915364E-2</v>
      </c>
      <c r="CK137" s="137">
        <f t="shared" ref="CK137" si="1050">AC137/AC157</f>
        <v>6.8033776412030914E-2</v>
      </c>
    </row>
    <row r="138" spans="1:89" ht="14" thickBot="1">
      <c r="A138" s="138" t="s">
        <v>21</v>
      </c>
      <c r="B138" s="189">
        <v>5401</v>
      </c>
      <c r="C138" s="190">
        <v>1057</v>
      </c>
      <c r="D138" s="191">
        <v>1319</v>
      </c>
      <c r="E138" s="192">
        <v>1225</v>
      </c>
      <c r="F138" s="189">
        <v>506</v>
      </c>
      <c r="G138" s="193">
        <v>533</v>
      </c>
      <c r="H138" s="191">
        <v>1090</v>
      </c>
      <c r="I138" s="192">
        <v>1951</v>
      </c>
      <c r="J138" s="189">
        <v>391</v>
      </c>
      <c r="K138" s="193">
        <v>905</v>
      </c>
      <c r="L138" s="191">
        <v>415</v>
      </c>
      <c r="M138" s="189">
        <v>2754</v>
      </c>
      <c r="N138" s="194">
        <v>1571</v>
      </c>
      <c r="O138" s="195">
        <v>3272</v>
      </c>
      <c r="P138" s="189">
        <v>1190</v>
      </c>
      <c r="Q138" s="193">
        <v>1691</v>
      </c>
      <c r="R138" s="191">
        <v>1682</v>
      </c>
      <c r="S138" s="192">
        <v>1523</v>
      </c>
      <c r="T138" s="189">
        <v>322</v>
      </c>
      <c r="U138" s="193">
        <v>1566</v>
      </c>
      <c r="V138" s="191">
        <v>910</v>
      </c>
      <c r="W138" s="192">
        <v>2480</v>
      </c>
      <c r="X138" s="189">
        <v>1184</v>
      </c>
      <c r="Y138" s="193">
        <v>1778</v>
      </c>
      <c r="Z138" s="191">
        <v>4472</v>
      </c>
      <c r="AA138" s="189">
        <v>2064</v>
      </c>
      <c r="AB138" s="165">
        <f t="shared" si="1023"/>
        <v>20453</v>
      </c>
      <c r="AC138" s="166">
        <f t="shared" si="940"/>
        <v>22799</v>
      </c>
      <c r="AE138" t="s">
        <v>88</v>
      </c>
      <c r="BI138" s="138" t="s">
        <v>21</v>
      </c>
      <c r="BJ138" s="130">
        <f>B138/B157</f>
        <v>9.3533527292878921E-2</v>
      </c>
      <c r="BK138" s="131">
        <f t="shared" ref="BK138" si="1051">C138/C157</f>
        <v>3.1908470687677354E-2</v>
      </c>
      <c r="BL138" s="132">
        <f t="shared" ref="BL138" si="1052">D138/D157</f>
        <v>5.8313806976435741E-2</v>
      </c>
      <c r="BM138" s="133">
        <f t="shared" ref="BM138" si="1053">E138/E157</f>
        <v>6.4962613353131457E-2</v>
      </c>
      <c r="BN138" s="130">
        <f t="shared" ref="BN138" si="1054">F138/F157</f>
        <v>4.8453509527913434E-2</v>
      </c>
      <c r="BO138" s="131">
        <f t="shared" ref="BO138" si="1055">G138/G157</f>
        <v>6.9947506561679793E-2</v>
      </c>
      <c r="BP138" s="132">
        <f t="shared" ref="BP138" si="1056">H138/H157</f>
        <v>4.1625295959673105E-2</v>
      </c>
      <c r="BQ138" s="133">
        <f t="shared" ref="BQ138" si="1057">I138/I157</f>
        <v>5.1965693586192199E-2</v>
      </c>
      <c r="BR138" s="130">
        <f t="shared" ref="BR138" si="1058">J138/J157</f>
        <v>6.3628966639544343E-2</v>
      </c>
      <c r="BS138" s="131">
        <f t="shared" ref="BS138" si="1059">K138/K157</f>
        <v>0.11803834615886266</v>
      </c>
      <c r="BT138" s="132">
        <f t="shared" ref="BT138" si="1060">L138/L157</f>
        <v>3.7066809574848161E-2</v>
      </c>
      <c r="BU138" s="130">
        <f t="shared" ref="BU138" si="1061">M138/M157</f>
        <v>0.12185301535330295</v>
      </c>
      <c r="BV138" s="134">
        <f t="shared" ref="BV138" si="1062">N138/N157</f>
        <v>6.0369672981593209E-2</v>
      </c>
      <c r="BW138" s="135">
        <f t="shared" ref="BW138" si="1063">O138/O157</f>
        <v>8.8473082226969146E-2</v>
      </c>
      <c r="BX138" s="130">
        <f t="shared" ref="BX138" si="1064">P138/P157</f>
        <v>7.314524555903866E-2</v>
      </c>
      <c r="BY138" s="131">
        <f t="shared" ref="BY138" si="1065">Q138/Q157</f>
        <v>8.2311137071651094E-2</v>
      </c>
      <c r="BZ138" s="132">
        <f t="shared" ref="BZ138" si="1066">R138/R157</f>
        <v>8.2205170812765752E-2</v>
      </c>
      <c r="CA138" s="133">
        <f t="shared" ref="CA138" si="1067">S138/S157</f>
        <v>6.6396372831109954E-2</v>
      </c>
      <c r="CB138" s="130">
        <f t="shared" ref="CB138" si="1068">T138/T157</f>
        <v>3.6728641496521046E-2</v>
      </c>
      <c r="CC138" s="131">
        <f t="shared" ref="CC138" si="1069">U138/U157</f>
        <v>0.1434065934065934</v>
      </c>
      <c r="CD138" s="132">
        <f t="shared" ref="CD138" si="1070">V138/V157</f>
        <v>3.7067209775967412E-2</v>
      </c>
      <c r="CE138" s="133">
        <f t="shared" ref="CE138" si="1071">W138/W157</f>
        <v>8.3059816464599104E-2</v>
      </c>
      <c r="CF138" s="130">
        <f t="shared" ref="CF138" si="1072">X138/X157</f>
        <v>4.9844236760124609E-2</v>
      </c>
      <c r="CG138" s="131">
        <f t="shared" ref="CG138" si="1073">Y138/Y157</f>
        <v>0.11786542923433875</v>
      </c>
      <c r="CH138" s="132">
        <f t="shared" ref="CH138" si="1074">Z138/Z157</f>
        <v>7.9667931519783367E-2</v>
      </c>
      <c r="CI138" s="130">
        <f t="shared" ref="CI138" si="1075">AA138/AA157</f>
        <v>4.4812088842571485E-2</v>
      </c>
      <c r="CJ138" s="136">
        <f t="shared" ref="CJ138" si="1076">AB138/AB157</f>
        <v>6.5915756228044728E-2</v>
      </c>
      <c r="CK138" s="137">
        <f t="shared" ref="CK138" si="1077">AC138/AC157</f>
        <v>7.3592165318493746E-2</v>
      </c>
    </row>
    <row r="139" spans="1:89" ht="15" thickTop="1" thickBot="1">
      <c r="A139" s="147" t="s">
        <v>22</v>
      </c>
      <c r="B139" s="182">
        <v>4863</v>
      </c>
      <c r="C139" s="183">
        <v>1027</v>
      </c>
      <c r="D139" s="184">
        <v>1431</v>
      </c>
      <c r="E139" s="185">
        <v>1034</v>
      </c>
      <c r="F139" s="182">
        <v>567</v>
      </c>
      <c r="G139" s="186">
        <v>583</v>
      </c>
      <c r="H139" s="184">
        <v>1198</v>
      </c>
      <c r="I139" s="185">
        <v>1653</v>
      </c>
      <c r="J139" s="182">
        <v>311</v>
      </c>
      <c r="K139" s="186">
        <v>834</v>
      </c>
      <c r="L139" s="184">
        <v>405</v>
      </c>
      <c r="M139" s="182">
        <v>1936</v>
      </c>
      <c r="N139" s="187">
        <v>1340</v>
      </c>
      <c r="O139" s="188">
        <v>2671</v>
      </c>
      <c r="P139" s="182">
        <v>979</v>
      </c>
      <c r="Q139" s="186">
        <v>1296</v>
      </c>
      <c r="R139" s="184">
        <v>1428</v>
      </c>
      <c r="S139" s="185">
        <v>1119</v>
      </c>
      <c r="T139" s="182">
        <v>292</v>
      </c>
      <c r="U139" s="186">
        <v>930</v>
      </c>
      <c r="V139" s="184">
        <v>772</v>
      </c>
      <c r="W139" s="185">
        <v>2114</v>
      </c>
      <c r="X139" s="182">
        <v>1018</v>
      </c>
      <c r="Y139" s="186">
        <v>1120</v>
      </c>
      <c r="Z139" s="184">
        <v>3783</v>
      </c>
      <c r="AA139" s="182">
        <v>2211</v>
      </c>
      <c r="AB139" s="165">
        <f t="shared" si="1023"/>
        <v>18387</v>
      </c>
      <c r="AC139" s="166">
        <f t="shared" si="940"/>
        <v>18528</v>
      </c>
      <c r="AE139" s="314" t="s">
        <v>0</v>
      </c>
      <c r="AF139" s="308" t="s">
        <v>1</v>
      </c>
      <c r="AG139" s="309"/>
      <c r="AH139" s="308" t="s">
        <v>2</v>
      </c>
      <c r="AI139" s="309"/>
      <c r="AJ139" s="308" t="s">
        <v>3</v>
      </c>
      <c r="AK139" s="309"/>
      <c r="AL139" s="308" t="s">
        <v>4</v>
      </c>
      <c r="AM139" s="309"/>
      <c r="AN139" s="308" t="s">
        <v>5</v>
      </c>
      <c r="AO139" s="309"/>
      <c r="AP139" s="308" t="s">
        <v>6</v>
      </c>
      <c r="AQ139" s="309"/>
      <c r="AR139" s="308" t="s">
        <v>7</v>
      </c>
      <c r="AS139" s="309"/>
      <c r="AT139" s="308" t="s">
        <v>8</v>
      </c>
      <c r="AU139" s="309"/>
      <c r="AV139" s="308" t="s">
        <v>9</v>
      </c>
      <c r="AW139" s="309"/>
      <c r="AX139" s="308" t="s">
        <v>10</v>
      </c>
      <c r="AY139" s="309"/>
      <c r="AZ139" s="308" t="s">
        <v>11</v>
      </c>
      <c r="BA139" s="309"/>
      <c r="BB139" s="308" t="s">
        <v>12</v>
      </c>
      <c r="BC139" s="309"/>
      <c r="BD139" s="310" t="s">
        <v>40</v>
      </c>
      <c r="BE139" s="311"/>
      <c r="BF139" s="312" t="s">
        <v>41</v>
      </c>
      <c r="BG139" s="313"/>
      <c r="BI139" s="147" t="s">
        <v>22</v>
      </c>
      <c r="BJ139" s="130">
        <f>B139/B157</f>
        <v>8.4216541978387363E-2</v>
      </c>
      <c r="BK139" s="131">
        <f t="shared" ref="BK139" si="1078">C139/C157</f>
        <v>3.1002837650184144E-2</v>
      </c>
      <c r="BL139" s="132">
        <f t="shared" ref="BL139" si="1079">D139/D157</f>
        <v>6.3265396348202843E-2</v>
      </c>
      <c r="BM139" s="133">
        <f t="shared" ref="BM139" si="1080">E139/E157</f>
        <v>5.4833748740520764E-2</v>
      </c>
      <c r="BN139" s="130">
        <f t="shared" ref="BN139" si="1081">F139/F157</f>
        <v>5.4294742889974143E-2</v>
      </c>
      <c r="BO139" s="131">
        <f t="shared" ref="BO139" si="1082">G139/G157</f>
        <v>7.6509186351706032E-2</v>
      </c>
      <c r="BP139" s="132">
        <f t="shared" ref="BP139" si="1083">H139/H157</f>
        <v>4.5749637210723289E-2</v>
      </c>
      <c r="BQ139" s="133">
        <f t="shared" ref="BQ139" si="1084">I139/I157</f>
        <v>4.4028340080971659E-2</v>
      </c>
      <c r="BR139" s="130">
        <f t="shared" ref="BR139" si="1085">J139/J157</f>
        <v>5.0610252237591538E-2</v>
      </c>
      <c r="BS139" s="131">
        <f t="shared" ref="BS139" si="1086">K139/K157</f>
        <v>0.1087778792226425</v>
      </c>
      <c r="BT139" s="132">
        <f t="shared" ref="BT139" si="1087">L139/L157</f>
        <v>3.6173633440514469E-2</v>
      </c>
      <c r="BU139" s="130">
        <f t="shared" ref="BU139" si="1088">M139/M157</f>
        <v>8.5659926551922477E-2</v>
      </c>
      <c r="BV139" s="134">
        <f t="shared" ref="BV139" si="1089">N139/N157</f>
        <v>5.1492910117972565E-2</v>
      </c>
      <c r="BW139" s="135">
        <f t="shared" ref="BW139" si="1090">O139/O157</f>
        <v>7.2222372441391985E-2</v>
      </c>
      <c r="BX139" s="130">
        <f t="shared" ref="BX139" si="1091">P139/P157</f>
        <v>6.0175794455713319E-2</v>
      </c>
      <c r="BY139" s="131">
        <f t="shared" ref="BY139" si="1092">Q139/Q157</f>
        <v>6.3084112149532703E-2</v>
      </c>
      <c r="BZ139" s="132">
        <f t="shared" ref="BZ139" si="1093">R139/R157</f>
        <v>6.9791310297639408E-2</v>
      </c>
      <c r="CA139" s="133">
        <f t="shared" ref="CA139" si="1094">S139/S157</f>
        <v>4.8783677739994771E-2</v>
      </c>
      <c r="CB139" s="130">
        <f t="shared" ref="CB139" si="1095">T139/T157</f>
        <v>3.3306718375727157E-2</v>
      </c>
      <c r="CC139" s="131">
        <f t="shared" ref="CC139" si="1096">U139/U157</f>
        <v>8.5164835164835168E-2</v>
      </c>
      <c r="CD139" s="132">
        <f t="shared" ref="CD139" si="1097">V139/V157</f>
        <v>3.1446028513238286E-2</v>
      </c>
      <c r="CE139" s="133">
        <f t="shared" ref="CE139" si="1098">W139/W157</f>
        <v>7.0801795163775202E-2</v>
      </c>
      <c r="CF139" s="130">
        <f t="shared" ref="CF139" si="1099">X139/X157</f>
        <v>4.2855940052201731E-2</v>
      </c>
      <c r="CG139" s="131">
        <f t="shared" ref="CG139" si="1100">Y139/Y157</f>
        <v>7.4245939675174011E-2</v>
      </c>
      <c r="CH139" s="132">
        <f t="shared" ref="CH139" si="1101">Z139/Z157</f>
        <v>6.7393511837956277E-2</v>
      </c>
      <c r="CI139" s="130">
        <f t="shared" ref="CI139" si="1102">AA139/AA157</f>
        <v>4.8003647495603465E-2</v>
      </c>
      <c r="CJ139" s="136">
        <f t="shared" ref="CJ139" si="1103">AB139/AB157</f>
        <v>5.9257468819491441E-2</v>
      </c>
      <c r="CK139" s="137">
        <f t="shared" ref="CK139" si="1104">AC139/AC157</f>
        <v>5.980594056849213E-2</v>
      </c>
    </row>
    <row r="140" spans="1:89" ht="15" thickTop="1" thickBot="1">
      <c r="A140" s="138" t="s">
        <v>23</v>
      </c>
      <c r="B140" s="189">
        <v>3980</v>
      </c>
      <c r="C140" s="190">
        <v>1162</v>
      </c>
      <c r="D140" s="191">
        <v>1402</v>
      </c>
      <c r="E140" s="192">
        <v>801</v>
      </c>
      <c r="F140" s="189">
        <v>610</v>
      </c>
      <c r="G140" s="193">
        <v>455</v>
      </c>
      <c r="H140" s="191">
        <v>1121</v>
      </c>
      <c r="I140" s="192">
        <v>1780</v>
      </c>
      <c r="J140" s="189">
        <v>313</v>
      </c>
      <c r="K140" s="193">
        <v>823</v>
      </c>
      <c r="L140" s="191">
        <v>399</v>
      </c>
      <c r="M140" s="189">
        <v>1760</v>
      </c>
      <c r="N140" s="194">
        <v>1425</v>
      </c>
      <c r="O140" s="195">
        <v>2648</v>
      </c>
      <c r="P140" s="189">
        <v>836</v>
      </c>
      <c r="Q140" s="193">
        <v>1100</v>
      </c>
      <c r="R140" s="191">
        <v>1325</v>
      </c>
      <c r="S140" s="192">
        <v>1149</v>
      </c>
      <c r="T140" s="189">
        <v>313</v>
      </c>
      <c r="U140" s="193">
        <v>691</v>
      </c>
      <c r="V140" s="191">
        <v>750</v>
      </c>
      <c r="W140" s="192">
        <v>2168</v>
      </c>
      <c r="X140" s="189">
        <v>1007</v>
      </c>
      <c r="Y140" s="193">
        <v>958</v>
      </c>
      <c r="Z140" s="191">
        <v>3266</v>
      </c>
      <c r="AA140" s="189">
        <v>2189</v>
      </c>
      <c r="AB140" s="165">
        <f t="shared" si="1023"/>
        <v>16747</v>
      </c>
      <c r="AC140" s="166">
        <f t="shared" si="940"/>
        <v>17684</v>
      </c>
      <c r="AE140" s="315"/>
      <c r="AF140" s="230" t="s">
        <v>14</v>
      </c>
      <c r="AG140" s="231" t="s">
        <v>15</v>
      </c>
      <c r="AH140" s="232" t="s">
        <v>14</v>
      </c>
      <c r="AI140" s="233" t="s">
        <v>15</v>
      </c>
      <c r="AJ140" s="230" t="s">
        <v>14</v>
      </c>
      <c r="AK140" s="231" t="s">
        <v>15</v>
      </c>
      <c r="AL140" s="232" t="s">
        <v>14</v>
      </c>
      <c r="AM140" s="233" t="s">
        <v>15</v>
      </c>
      <c r="AN140" s="230" t="s">
        <v>14</v>
      </c>
      <c r="AO140" s="231" t="s">
        <v>15</v>
      </c>
      <c r="AP140" s="232" t="s">
        <v>14</v>
      </c>
      <c r="AQ140" s="230" t="s">
        <v>15</v>
      </c>
      <c r="AR140" s="234" t="s">
        <v>14</v>
      </c>
      <c r="AS140" s="235" t="s">
        <v>15</v>
      </c>
      <c r="AT140" s="230" t="s">
        <v>14</v>
      </c>
      <c r="AU140" s="231" t="s">
        <v>15</v>
      </c>
      <c r="AV140" s="232" t="s">
        <v>14</v>
      </c>
      <c r="AW140" s="233" t="s">
        <v>15</v>
      </c>
      <c r="AX140" s="230" t="s">
        <v>14</v>
      </c>
      <c r="AY140" s="231" t="s">
        <v>15</v>
      </c>
      <c r="AZ140" s="232" t="s">
        <v>14</v>
      </c>
      <c r="BA140" s="233" t="s">
        <v>15</v>
      </c>
      <c r="BB140" s="230" t="s">
        <v>14</v>
      </c>
      <c r="BC140" s="231" t="s">
        <v>15</v>
      </c>
      <c r="BD140" s="236" t="s">
        <v>14</v>
      </c>
      <c r="BE140" s="237" t="s">
        <v>15</v>
      </c>
      <c r="BF140" s="238" t="s">
        <v>14</v>
      </c>
      <c r="BG140" s="239" t="s">
        <v>15</v>
      </c>
      <c r="BI140" s="138" t="s">
        <v>23</v>
      </c>
      <c r="BJ140" s="130">
        <f>B140/B157</f>
        <v>6.8924909947353841E-2</v>
      </c>
      <c r="BK140" s="131">
        <f t="shared" ref="BK140" si="1105">C140/C157</f>
        <v>3.5078186318903581E-2</v>
      </c>
      <c r="BL140" s="132">
        <f t="shared" ref="BL140" si="1106">D140/D157</f>
        <v>6.1983288385870285E-2</v>
      </c>
      <c r="BM140" s="133">
        <f t="shared" ref="BM140" si="1107">E140/E157</f>
        <v>4.2477594527231266E-2</v>
      </c>
      <c r="BN140" s="130">
        <f t="shared" ref="BN140" si="1108">F140/F157</f>
        <v>5.8412333620607104E-2</v>
      </c>
      <c r="BO140" s="131">
        <f t="shared" ref="BO140" si="1109">G140/G157</f>
        <v>5.9711286089238848E-2</v>
      </c>
      <c r="BP140" s="132">
        <f t="shared" ref="BP140" si="1110">H140/H157</f>
        <v>4.2809134652104175E-2</v>
      </c>
      <c r="BQ140" s="133">
        <f t="shared" ref="BQ140" si="1111">I140/I157</f>
        <v>4.7411037715746854E-2</v>
      </c>
      <c r="BR140" s="130">
        <f t="shared" ref="BR140" si="1112">J140/J157</f>
        <v>5.0935720097640358E-2</v>
      </c>
      <c r="BS140" s="131">
        <f t="shared" ref="BS140" si="1113">K140/K157</f>
        <v>0.10734315899308726</v>
      </c>
      <c r="BT140" s="132">
        <f t="shared" ref="BT140" si="1114">L140/L157</f>
        <v>3.5637727759914258E-2</v>
      </c>
      <c r="BU140" s="130">
        <f t="shared" ref="BU140" si="1115">M140/M157</f>
        <v>7.7872660501747709E-2</v>
      </c>
      <c r="BV140" s="134">
        <f t="shared" ref="BV140" si="1116">N140/N157</f>
        <v>5.475925143142605E-2</v>
      </c>
      <c r="BW140" s="135">
        <f t="shared" ref="BW140" si="1117">O140/O157</f>
        <v>7.1600465078549599E-2</v>
      </c>
      <c r="BX140" s="130">
        <f t="shared" ref="BX140" si="1118">P140/P157</f>
        <v>5.1386071670047329E-2</v>
      </c>
      <c r="BY140" s="131">
        <f t="shared" ref="BY140" si="1119">Q140/Q157</f>
        <v>5.3543613707165108E-2</v>
      </c>
      <c r="BZ140" s="132">
        <f t="shared" ref="BZ140" si="1120">R140/R157</f>
        <v>6.4757343238355899E-2</v>
      </c>
      <c r="CA140" s="133">
        <f t="shared" ref="CA140" si="1121">S140/S157</f>
        <v>5.0091551137849855E-2</v>
      </c>
      <c r="CB140" s="130">
        <f t="shared" ref="CB140" si="1122">T140/T157</f>
        <v>3.5702064560282881E-2</v>
      </c>
      <c r="CC140" s="131">
        <f t="shared" ref="CC140" si="1123">U140/U157</f>
        <v>6.3278388278388276E-2</v>
      </c>
      <c r="CD140" s="132">
        <f t="shared" ref="CD140" si="1124">V140/V157</f>
        <v>3.0549898167006109E-2</v>
      </c>
      <c r="CE140" s="133">
        <f t="shared" ref="CE140" si="1125">W140/W157</f>
        <v>7.2610355683568897E-2</v>
      </c>
      <c r="CF140" s="130">
        <f t="shared" ref="CF140" si="1126">X140/X157</f>
        <v>4.2392860149869496E-2</v>
      </c>
      <c r="CG140" s="131">
        <f t="shared" ref="CG140" si="1127">Y140/Y157</f>
        <v>6.3506794829300633E-2</v>
      </c>
      <c r="CH140" s="132">
        <f t="shared" ref="CH140" si="1128">Z140/Z157</f>
        <v>5.8183243368428554E-2</v>
      </c>
      <c r="CI140" s="130">
        <f t="shared" ref="CI140" si="1129">AA140/AA157</f>
        <v>4.7525999261816367E-2</v>
      </c>
      <c r="CJ140" s="136">
        <f t="shared" ref="CJ140" si="1130">AB140/AB157</f>
        <v>5.3972090624899285E-2</v>
      </c>
      <c r="CK140" s="137">
        <f t="shared" ref="CK140" si="1131">AC140/AC157</f>
        <v>5.7081619873338457E-2</v>
      </c>
    </row>
    <row r="141" spans="1:89" ht="14" thickTop="1">
      <c r="A141" s="147" t="s">
        <v>24</v>
      </c>
      <c r="B141" s="182">
        <v>3431</v>
      </c>
      <c r="C141" s="183">
        <v>1104</v>
      </c>
      <c r="D141" s="184">
        <v>1464</v>
      </c>
      <c r="E141" s="185">
        <v>870</v>
      </c>
      <c r="F141" s="182">
        <v>643</v>
      </c>
      <c r="G141" s="186">
        <v>418</v>
      </c>
      <c r="H141" s="184">
        <v>1599</v>
      </c>
      <c r="I141" s="185">
        <v>1864</v>
      </c>
      <c r="J141" s="182">
        <v>358</v>
      </c>
      <c r="K141" s="186">
        <v>649</v>
      </c>
      <c r="L141" s="184">
        <v>386</v>
      </c>
      <c r="M141" s="182">
        <v>1533</v>
      </c>
      <c r="N141" s="187">
        <v>1190</v>
      </c>
      <c r="O141" s="188">
        <v>2351</v>
      </c>
      <c r="P141" s="182">
        <v>794</v>
      </c>
      <c r="Q141" s="186">
        <v>1003</v>
      </c>
      <c r="R141" s="184">
        <v>1252</v>
      </c>
      <c r="S141" s="185">
        <v>1231</v>
      </c>
      <c r="T141" s="182">
        <v>382</v>
      </c>
      <c r="U141" s="186">
        <v>622</v>
      </c>
      <c r="V141" s="184">
        <v>926</v>
      </c>
      <c r="W141" s="185">
        <v>1874</v>
      </c>
      <c r="X141" s="182">
        <v>967</v>
      </c>
      <c r="Y141" s="186">
        <v>777</v>
      </c>
      <c r="Z141" s="184">
        <v>3009</v>
      </c>
      <c r="AA141" s="182">
        <v>2503</v>
      </c>
      <c r="AB141" s="165">
        <f t="shared" si="1023"/>
        <v>16401</v>
      </c>
      <c r="AC141" s="166">
        <f t="shared" si="940"/>
        <v>16799</v>
      </c>
      <c r="AE141" s="241" t="str">
        <f>$AE$17</f>
        <v>17:00 - 17:59</v>
      </c>
      <c r="AF141" s="242">
        <f t="shared" ref="AF141:AU143" si="1132">SUMIF($A$9:$A$32,$AE141,B$133:B$156)</f>
        <v>2387</v>
      </c>
      <c r="AG141" s="243">
        <f t="shared" si="1132"/>
        <v>3355</v>
      </c>
      <c r="AH141" s="244">
        <f t="shared" si="1132"/>
        <v>1889</v>
      </c>
      <c r="AI141" s="245">
        <f t="shared" si="1132"/>
        <v>1453</v>
      </c>
      <c r="AJ141" s="242">
        <f t="shared" si="1132"/>
        <v>1065</v>
      </c>
      <c r="AK141" s="246">
        <f t="shared" si="1132"/>
        <v>465</v>
      </c>
      <c r="AL141" s="244">
        <f t="shared" si="1132"/>
        <v>2189</v>
      </c>
      <c r="AM141" s="245">
        <f t="shared" si="1132"/>
        <v>3125</v>
      </c>
      <c r="AN141" s="242">
        <f t="shared" si="1132"/>
        <v>689</v>
      </c>
      <c r="AO141" s="246">
        <f t="shared" si="1132"/>
        <v>274</v>
      </c>
      <c r="AP141" s="244">
        <f t="shared" si="1132"/>
        <v>1476</v>
      </c>
      <c r="AQ141" s="242">
        <f t="shared" si="1132"/>
        <v>1135</v>
      </c>
      <c r="AR141" s="247">
        <f t="shared" si="1132"/>
        <v>2079</v>
      </c>
      <c r="AS141" s="248">
        <f t="shared" si="1132"/>
        <v>2192</v>
      </c>
      <c r="AT141" s="242">
        <f t="shared" si="1132"/>
        <v>1323</v>
      </c>
      <c r="AU141" s="246">
        <f t="shared" si="1132"/>
        <v>1218</v>
      </c>
      <c r="AV141" s="244">
        <f t="shared" ref="AP141:BE143" si="1133">SUMIF($A$9:$A$32,$AE141,R$133:R$156)</f>
        <v>1263</v>
      </c>
      <c r="AW141" s="245">
        <f t="shared" si="1133"/>
        <v>1900</v>
      </c>
      <c r="AX141" s="242">
        <f t="shared" si="1133"/>
        <v>975</v>
      </c>
      <c r="AY141" s="246">
        <f t="shared" si="1133"/>
        <v>414</v>
      </c>
      <c r="AZ141" s="244">
        <f t="shared" si="1133"/>
        <v>1889</v>
      </c>
      <c r="BA141" s="245">
        <f t="shared" si="1133"/>
        <v>1688</v>
      </c>
      <c r="BB141" s="242">
        <f t="shared" si="1133"/>
        <v>2529</v>
      </c>
      <c r="BC141" s="246">
        <f t="shared" si="1133"/>
        <v>803</v>
      </c>
      <c r="BD141" s="23">
        <f t="shared" si="1133"/>
        <v>4187</v>
      </c>
      <c r="BE141" s="249">
        <f t="shared" si="1133"/>
        <v>3623</v>
      </c>
      <c r="BF141" s="250">
        <f>AF141+AH141+AJ141+AL141+AN141+AP141+AR141+AT141+AV141+AX141+AZ141+BB141+BD141</f>
        <v>23940</v>
      </c>
      <c r="BG141" s="251">
        <f>AG141+AI141+AK141+AM141+AO141+AQ141+AS141+AU141+AW141+AY141+BA141+BC141+BE141</f>
        <v>21645</v>
      </c>
      <c r="BI141" s="147" t="s">
        <v>24</v>
      </c>
      <c r="BJ141" s="130">
        <f>B141/B157</f>
        <v>5.9417428650595731E-2</v>
      </c>
      <c r="BK141" s="131">
        <f t="shared" ref="BK141" si="1134">C141/C157</f>
        <v>3.3327295779750042E-2</v>
      </c>
      <c r="BL141" s="132">
        <f t="shared" ref="BL141" si="1135">D141/D157</f>
        <v>6.4724346788098505E-2</v>
      </c>
      <c r="BM141" s="133">
        <f t="shared" ref="BM141" si="1136">E141/E157</f>
        <v>4.6136713156917857E-2</v>
      </c>
      <c r="BN141" s="130">
        <f t="shared" ref="BN141" si="1137">F141/F157</f>
        <v>6.1572345111557979E-2</v>
      </c>
      <c r="BO141" s="131">
        <f t="shared" ref="BO141" si="1138">G141/G157</f>
        <v>5.4855643044619422E-2</v>
      </c>
      <c r="BP141" s="132">
        <f t="shared" ref="BP141" si="1139">H141/H157</f>
        <v>6.1063163522492934E-2</v>
      </c>
      <c r="BQ141" s="133">
        <f t="shared" ref="BQ141" si="1140">I141/I157</f>
        <v>4.9648412529298955E-2</v>
      </c>
      <c r="BR141" s="130">
        <f t="shared" ref="BR141" si="1141">J141/J157</f>
        <v>5.825874694873881E-2</v>
      </c>
      <c r="BS141" s="131">
        <f t="shared" ref="BS141" si="1142">K141/K157</f>
        <v>8.4648493543758974E-2</v>
      </c>
      <c r="BT141" s="132">
        <f t="shared" ref="BT141" si="1143">L141/L157</f>
        <v>3.4476598785280456E-2</v>
      </c>
      <c r="BU141" s="130">
        <f t="shared" ref="BU141" si="1144">M141/M157</f>
        <v>6.7828857130215484E-2</v>
      </c>
      <c r="BV141" s="134">
        <f t="shared" ref="BV141" si="1145">N141/N157</f>
        <v>4.5728778388348768E-2</v>
      </c>
      <c r="BW141" s="135">
        <f t="shared" ref="BW141" si="1146">O141/O157</f>
        <v>6.3569748262715303E-2</v>
      </c>
      <c r="BX141" s="130">
        <f t="shared" ref="BX141" si="1147">P141/P157</f>
        <v>4.880447476796361E-2</v>
      </c>
      <c r="BY141" s="131">
        <f t="shared" ref="BY141" si="1148">Q141/Q157</f>
        <v>4.8822040498442368E-2</v>
      </c>
      <c r="BZ141" s="132">
        <f t="shared" ref="BZ141" si="1149">R141/R157</f>
        <v>6.118958017692195E-2</v>
      </c>
      <c r="CA141" s="133">
        <f t="shared" ref="CA141" si="1150">S141/S157</f>
        <v>5.3666405091987099E-2</v>
      </c>
      <c r="CB141" s="130">
        <f t="shared" ref="CB141" si="1151">T141/T157</f>
        <v>4.3572487738108817E-2</v>
      </c>
      <c r="CC141" s="131">
        <f t="shared" ref="CC141" si="1152">U141/U157</f>
        <v>5.6959706959706959E-2</v>
      </c>
      <c r="CD141" s="132">
        <f t="shared" ref="CD141" si="1153">V141/V157</f>
        <v>3.7718940936863544E-2</v>
      </c>
      <c r="CE141" s="133">
        <f t="shared" ref="CE141" si="1154">W141/W157</f>
        <v>6.276374840913658E-2</v>
      </c>
      <c r="CF141" s="130">
        <f t="shared" ref="CF141" si="1155">X141/X157</f>
        <v>4.0708933232297718E-2</v>
      </c>
      <c r="CG141" s="131">
        <f t="shared" ref="CG141" si="1156">Y141/Y157</f>
        <v>5.1508120649651976E-2</v>
      </c>
      <c r="CH141" s="132">
        <f t="shared" ref="CH141" si="1157">Z141/Z157</f>
        <v>5.3604831382609158E-2</v>
      </c>
      <c r="CI141" s="130">
        <f t="shared" ref="CI141" si="1158">AA141/AA157</f>
        <v>5.4343342234959506E-2</v>
      </c>
      <c r="CJ141" s="136">
        <f t="shared" ref="CJ141" si="1159">AB141/AB157</f>
        <v>5.2857004737503627E-2</v>
      </c>
      <c r="CK141" s="137">
        <f t="shared" ref="CK141" si="1160">AC141/AC157</f>
        <v>5.4224956585173754E-2</v>
      </c>
    </row>
    <row r="142" spans="1:89">
      <c r="A142" s="138" t="s">
        <v>25</v>
      </c>
      <c r="B142" s="196">
        <v>3563</v>
      </c>
      <c r="C142" s="190">
        <v>1292</v>
      </c>
      <c r="D142" s="191">
        <v>1413</v>
      </c>
      <c r="E142" s="192">
        <v>740</v>
      </c>
      <c r="F142" s="189">
        <v>732</v>
      </c>
      <c r="G142" s="193">
        <v>400</v>
      </c>
      <c r="H142" s="191">
        <v>1804</v>
      </c>
      <c r="I142" s="192">
        <v>2047</v>
      </c>
      <c r="J142" s="189">
        <v>350</v>
      </c>
      <c r="K142" s="193">
        <v>447</v>
      </c>
      <c r="L142" s="191">
        <v>494</v>
      </c>
      <c r="M142" s="189">
        <v>1484</v>
      </c>
      <c r="N142" s="194">
        <v>1366</v>
      </c>
      <c r="O142" s="197">
        <v>2123</v>
      </c>
      <c r="P142" s="189">
        <v>853</v>
      </c>
      <c r="Q142" s="193">
        <v>991</v>
      </c>
      <c r="R142" s="191">
        <v>1238</v>
      </c>
      <c r="S142" s="192">
        <v>1200</v>
      </c>
      <c r="T142" s="189">
        <v>414</v>
      </c>
      <c r="U142" s="193">
        <v>576</v>
      </c>
      <c r="V142" s="191">
        <v>975</v>
      </c>
      <c r="W142" s="198">
        <v>2117</v>
      </c>
      <c r="X142" s="189">
        <v>1010</v>
      </c>
      <c r="Y142" s="193">
        <v>753</v>
      </c>
      <c r="Z142" s="191">
        <v>3159</v>
      </c>
      <c r="AA142" s="189">
        <v>2778</v>
      </c>
      <c r="AB142" s="165">
        <f t="shared" si="1023"/>
        <v>17371</v>
      </c>
      <c r="AC142" s="166">
        <f t="shared" si="940"/>
        <v>16948</v>
      </c>
      <c r="AE142" s="253" t="str">
        <f>$AE$18</f>
        <v>18:00 - 18:59</v>
      </c>
      <c r="AF142" s="242">
        <f t="shared" si="1132"/>
        <v>2427</v>
      </c>
      <c r="AG142" s="254">
        <f t="shared" si="1132"/>
        <v>4466</v>
      </c>
      <c r="AH142" s="255">
        <f t="shared" si="1132"/>
        <v>1646</v>
      </c>
      <c r="AI142" s="256">
        <f t="shared" si="1132"/>
        <v>1736</v>
      </c>
      <c r="AJ142" s="257">
        <f t="shared" si="1132"/>
        <v>803</v>
      </c>
      <c r="AK142" s="258">
        <f t="shared" si="1132"/>
        <v>612</v>
      </c>
      <c r="AL142" s="255">
        <f t="shared" si="1132"/>
        <v>2245</v>
      </c>
      <c r="AM142" s="256">
        <f t="shared" si="1132"/>
        <v>3982</v>
      </c>
      <c r="AN142" s="257">
        <f t="shared" si="1132"/>
        <v>622</v>
      </c>
      <c r="AO142" s="258">
        <f t="shared" si="1132"/>
        <v>297</v>
      </c>
      <c r="AP142" s="255">
        <f t="shared" si="1133"/>
        <v>1500</v>
      </c>
      <c r="AQ142" s="257">
        <f t="shared" si="1133"/>
        <v>992</v>
      </c>
      <c r="AR142" s="259">
        <f t="shared" si="1133"/>
        <v>2371</v>
      </c>
      <c r="AS142" s="260">
        <f t="shared" si="1133"/>
        <v>2290</v>
      </c>
      <c r="AT142" s="257">
        <f t="shared" si="1133"/>
        <v>1280</v>
      </c>
      <c r="AU142" s="258">
        <f t="shared" si="1133"/>
        <v>1754</v>
      </c>
      <c r="AV142" s="255">
        <f t="shared" si="1133"/>
        <v>1407</v>
      </c>
      <c r="AW142" s="256">
        <f t="shared" si="1133"/>
        <v>1981</v>
      </c>
      <c r="AX142" s="257">
        <f t="shared" si="1133"/>
        <v>1021</v>
      </c>
      <c r="AY142" s="258">
        <f t="shared" si="1133"/>
        <v>399</v>
      </c>
      <c r="AZ142" s="255">
        <f t="shared" si="1133"/>
        <v>2590</v>
      </c>
      <c r="BA142" s="256">
        <f t="shared" si="1133"/>
        <v>1612</v>
      </c>
      <c r="BB142" s="257">
        <f t="shared" si="1133"/>
        <v>2420</v>
      </c>
      <c r="BC142" s="258">
        <f t="shared" si="1133"/>
        <v>707</v>
      </c>
      <c r="BD142" s="255">
        <f t="shared" si="1133"/>
        <v>3856</v>
      </c>
      <c r="BE142" s="257">
        <f t="shared" si="1133"/>
        <v>4146</v>
      </c>
      <c r="BF142" s="261">
        <f>SUM(AF142,AH142,AJ142,AL142,AN142,AP142,AR142,AT142,AV142,AX142,AZ142,BB142,BD142)</f>
        <v>24188</v>
      </c>
      <c r="BG142" s="19">
        <f>SUM(AG142,AI142,AK142,AM142,AO142,AQ142,AS142,AU142,AW142,AY142,BA142,BC142,BE142)</f>
        <v>24974</v>
      </c>
      <c r="BI142" s="138" t="s">
        <v>25</v>
      </c>
      <c r="BJ142" s="130">
        <f>B142/B157</f>
        <v>6.17033804377944E-2</v>
      </c>
      <c r="BK142" s="131">
        <f t="shared" ref="BK142" si="1161">C142/C157</f>
        <v>3.9002596148040816E-2</v>
      </c>
      <c r="BL142" s="132">
        <f t="shared" ref="BL142" si="1162">D142/D157</f>
        <v>6.2469605199168839E-2</v>
      </c>
      <c r="BM142" s="133">
        <f t="shared" ref="BM142" si="1163">E142/E157</f>
        <v>3.9242721535769208E-2</v>
      </c>
      <c r="BN142" s="130">
        <f t="shared" ref="BN142" si="1164">F142/F157</f>
        <v>7.0094800344728522E-2</v>
      </c>
      <c r="BO142" s="131">
        <f t="shared" ref="BO142" si="1165">G142/G157</f>
        <v>5.2493438320209973E-2</v>
      </c>
      <c r="BP142" s="132">
        <f t="shared" ref="BP142" si="1166">H142/H157</f>
        <v>6.8891774230504854E-2</v>
      </c>
      <c r="BQ142" s="133">
        <f t="shared" ref="BQ142" si="1167">I142/I157</f>
        <v>5.4522693373108888E-2</v>
      </c>
      <c r="BR142" s="130">
        <f t="shared" ref="BR142" si="1168">J142/J157</f>
        <v>5.6956875508543531E-2</v>
      </c>
      <c r="BS142" s="131">
        <f t="shared" ref="BS142" si="1169">K142/K157</f>
        <v>5.8301812964653713E-2</v>
      </c>
      <c r="BT142" s="132">
        <f t="shared" ref="BT142" si="1170">L142/L157</f>
        <v>4.4122901036084315E-2</v>
      </c>
      <c r="BU142" s="130">
        <f t="shared" ref="BU142" si="1171">M142/M157</f>
        <v>6.5660811468519098E-2</v>
      </c>
      <c r="BV142" s="134">
        <f t="shared" ref="BV142" si="1172">N142/N157</f>
        <v>5.249202628444069E-2</v>
      </c>
      <c r="BW142" s="135">
        <f t="shared" ref="BW142" si="1173">O142/O157</f>
        <v>5.7404753535408158E-2</v>
      </c>
      <c r="BX142" s="130">
        <f t="shared" ref="BX142" si="1174">P142/P157</f>
        <v>5.243100374946217E-2</v>
      </c>
      <c r="BY142" s="131">
        <f t="shared" ref="BY142" si="1175">Q142/Q157</f>
        <v>4.8237928348909657E-2</v>
      </c>
      <c r="BZ142" s="132">
        <f t="shared" ref="BZ142" si="1176">R142/R157</f>
        <v>6.0505351644592149E-2</v>
      </c>
      <c r="CA142" s="133">
        <f t="shared" ref="CA142" si="1177">S142/S157</f>
        <v>5.2314935914203504E-2</v>
      </c>
      <c r="CB142" s="130">
        <f t="shared" ref="CB142" si="1178">T142/T157</f>
        <v>4.7222539066955629E-2</v>
      </c>
      <c r="CC142" s="131">
        <f t="shared" ref="CC142" si="1179">U142/U157</f>
        <v>5.2747252747252747E-2</v>
      </c>
      <c r="CD142" s="132">
        <f t="shared" ref="CD142" si="1180">V142/V157</f>
        <v>3.9714867617107942E-2</v>
      </c>
      <c r="CE142" s="133">
        <f t="shared" ref="CE142" si="1181">W142/W157</f>
        <v>7.0902270748208179E-2</v>
      </c>
      <c r="CF142" s="130">
        <f t="shared" ref="CF142" si="1182">X142/X157</f>
        <v>4.251915466868738E-2</v>
      </c>
      <c r="CG142" s="131">
        <f t="shared" ref="CG142" si="1183">Y142/Y157</f>
        <v>4.9917136228041101E-2</v>
      </c>
      <c r="CH142" s="132">
        <f t="shared" ref="CH142" si="1184">Z142/Z157</f>
        <v>5.627705627705628E-2</v>
      </c>
      <c r="CI142" s="130">
        <f t="shared" ref="CI142" si="1185">AA142/AA157</f>
        <v>6.0313945157298245E-2</v>
      </c>
      <c r="CJ142" s="136">
        <f t="shared" ref="CJ142" si="1186">AB142/AB157</f>
        <v>5.5983112572109965E-2</v>
      </c>
      <c r="CK142" s="137">
        <f t="shared" ref="CK142" si="1187">AC142/AC157</f>
        <v>5.4705908935384538E-2</v>
      </c>
    </row>
    <row r="143" spans="1:89" ht="14" thickBot="1">
      <c r="A143" s="147" t="s">
        <v>26</v>
      </c>
      <c r="B143" s="199">
        <v>3398</v>
      </c>
      <c r="C143" s="183">
        <v>1271</v>
      </c>
      <c r="D143" s="184">
        <v>1293</v>
      </c>
      <c r="E143" s="185">
        <v>839</v>
      </c>
      <c r="F143" s="182">
        <v>654</v>
      </c>
      <c r="G143" s="186">
        <v>492</v>
      </c>
      <c r="H143" s="184">
        <v>1803</v>
      </c>
      <c r="I143" s="185">
        <v>2075</v>
      </c>
      <c r="J143" s="182">
        <v>317</v>
      </c>
      <c r="K143" s="183">
        <v>477</v>
      </c>
      <c r="L143" s="184">
        <v>545</v>
      </c>
      <c r="M143" s="182">
        <v>1542</v>
      </c>
      <c r="N143" s="187">
        <v>1392</v>
      </c>
      <c r="O143" s="200">
        <v>2362</v>
      </c>
      <c r="P143" s="182">
        <v>834</v>
      </c>
      <c r="Q143" s="183">
        <v>1024</v>
      </c>
      <c r="R143" s="184">
        <v>1241</v>
      </c>
      <c r="S143" s="185">
        <v>1331</v>
      </c>
      <c r="T143" s="191">
        <v>400</v>
      </c>
      <c r="U143" s="182">
        <v>616</v>
      </c>
      <c r="V143" s="184">
        <v>1137</v>
      </c>
      <c r="W143" s="201">
        <v>2327</v>
      </c>
      <c r="X143" s="182">
        <v>1100</v>
      </c>
      <c r="Y143" s="186">
        <v>862</v>
      </c>
      <c r="Z143" s="184">
        <v>3057</v>
      </c>
      <c r="AA143" s="182">
        <v>2849</v>
      </c>
      <c r="AB143" s="165">
        <f t="shared" si="1023"/>
        <v>17171</v>
      </c>
      <c r="AC143" s="166">
        <f t="shared" si="940"/>
        <v>18067</v>
      </c>
      <c r="AE143" s="241" t="str">
        <f>$AE$19</f>
        <v>19:00 - 19:59</v>
      </c>
      <c r="AF143" s="242">
        <f t="shared" si="1132"/>
        <v>2633</v>
      </c>
      <c r="AG143" s="262">
        <f t="shared" si="1132"/>
        <v>4293</v>
      </c>
      <c r="AH143" s="263">
        <f t="shared" si="1132"/>
        <v>1324</v>
      </c>
      <c r="AI143" s="264">
        <f t="shared" si="1132"/>
        <v>1539</v>
      </c>
      <c r="AJ143" s="265">
        <f t="shared" si="1132"/>
        <v>553</v>
      </c>
      <c r="AK143" s="266">
        <f t="shared" si="1132"/>
        <v>523</v>
      </c>
      <c r="AL143" s="263">
        <f t="shared" si="1132"/>
        <v>1879</v>
      </c>
      <c r="AM143" s="264">
        <f t="shared" si="1132"/>
        <v>3188</v>
      </c>
      <c r="AN143" s="265">
        <f t="shared" si="1132"/>
        <v>402</v>
      </c>
      <c r="AO143" s="266">
        <f t="shared" si="1132"/>
        <v>232</v>
      </c>
      <c r="AP143" s="263">
        <f t="shared" si="1133"/>
        <v>1151</v>
      </c>
      <c r="AQ143" s="265">
        <f t="shared" si="1133"/>
        <v>932</v>
      </c>
      <c r="AR143" s="267">
        <f t="shared" si="1133"/>
        <v>1982</v>
      </c>
      <c r="AS143" s="268">
        <f t="shared" si="1133"/>
        <v>1977</v>
      </c>
      <c r="AT143" s="265">
        <f t="shared" si="1133"/>
        <v>1153</v>
      </c>
      <c r="AU143" s="266">
        <f t="shared" si="1133"/>
        <v>1592</v>
      </c>
      <c r="AV143" s="263">
        <f t="shared" si="1133"/>
        <v>1123</v>
      </c>
      <c r="AW143" s="264">
        <f t="shared" si="1133"/>
        <v>1799</v>
      </c>
      <c r="AX143" s="265">
        <f t="shared" si="1133"/>
        <v>833</v>
      </c>
      <c r="AY143" s="266">
        <f t="shared" si="1133"/>
        <v>385</v>
      </c>
      <c r="AZ143" s="263">
        <f t="shared" si="1133"/>
        <v>2422</v>
      </c>
      <c r="BA143" s="264">
        <f t="shared" si="1133"/>
        <v>1549</v>
      </c>
      <c r="BB143" s="265">
        <f t="shared" si="1133"/>
        <v>2132</v>
      </c>
      <c r="BC143" s="266">
        <f t="shared" si="1133"/>
        <v>905</v>
      </c>
      <c r="BD143" s="263">
        <f t="shared" si="1133"/>
        <v>3382</v>
      </c>
      <c r="BE143" s="265">
        <f t="shared" si="1133"/>
        <v>4555</v>
      </c>
      <c r="BF143" s="261">
        <f>SUM(AF143,AH143,AJ143,AL143,AN143,AP143,AR143,AT143,AV143,AX143,AZ143,BB143,BD143)</f>
        <v>20969</v>
      </c>
      <c r="BG143" s="19">
        <f>SUM(AG143,AI143,AK143,AM143,AO143,AQ143,AS143,AU143,AW143,AY143,BA143,BC143,BE143)</f>
        <v>23469</v>
      </c>
      <c r="BI143" s="147" t="s">
        <v>26</v>
      </c>
      <c r="BJ143" s="130">
        <f>B143/B157</f>
        <v>5.8845940703796062E-2</v>
      </c>
      <c r="BK143" s="131">
        <f t="shared" ref="BK143" si="1188">C143/C157</f>
        <v>3.8368653021795568E-2</v>
      </c>
      <c r="BL143" s="132">
        <f t="shared" ref="BL143" si="1189">D143/D157</f>
        <v>5.7164330872275522E-2</v>
      </c>
      <c r="BM143" s="133">
        <f t="shared" ref="BM143" si="1190">E143/E157</f>
        <v>4.4492761308797792E-2</v>
      </c>
      <c r="BN143" s="130">
        <f t="shared" ref="BN143" si="1191">F143/F157</f>
        <v>6.2625682275208275E-2</v>
      </c>
      <c r="BO143" s="131">
        <f t="shared" ref="BO143" si="1192">G143/G157</f>
        <v>6.4566929133858267E-2</v>
      </c>
      <c r="BP143" s="132">
        <f t="shared" ref="BP143" si="1193">H143/H157</f>
        <v>6.8853585885587723E-2</v>
      </c>
      <c r="BQ143" s="133">
        <f t="shared" ref="BQ143" si="1194">I143/I157</f>
        <v>5.526848497762625E-2</v>
      </c>
      <c r="BR143" s="130">
        <f t="shared" ref="BR143" si="1195">J143/J157</f>
        <v>5.1586655817737997E-2</v>
      </c>
      <c r="BS143" s="131">
        <f t="shared" ref="BS143" si="1196">K143/K157</f>
        <v>6.2214686317986177E-2</v>
      </c>
      <c r="BT143" s="132">
        <f t="shared" ref="BT143" si="1197">L143/L157</f>
        <v>4.8678099321186136E-2</v>
      </c>
      <c r="BU143" s="130">
        <f t="shared" ref="BU143" si="1198">M143/M157</f>
        <v>6.8227069598690321E-2</v>
      </c>
      <c r="BV143" s="134">
        <f t="shared" ref="BV143" si="1199">N143/N157</f>
        <v>5.3491142450908809E-2</v>
      </c>
      <c r="BW143" s="135">
        <f t="shared" ref="BW143" si="1200">O143/O157</f>
        <v>6.3867182218857316E-2</v>
      </c>
      <c r="BX143" s="130">
        <f t="shared" ref="BX143" si="1201">P143/P157</f>
        <v>5.1263138484233819E-2</v>
      </c>
      <c r="BY143" s="131">
        <f t="shared" ref="BY143" si="1202">Q143/Q157</f>
        <v>4.9844236760124609E-2</v>
      </c>
      <c r="BZ143" s="132">
        <f t="shared" ref="BZ143" si="1203">R143/R157</f>
        <v>6.0651972044377105E-2</v>
      </c>
      <c r="CA143" s="133">
        <f t="shared" ref="CA143" si="1204">S143/S157</f>
        <v>5.802598308483739E-2</v>
      </c>
      <c r="CB143" s="130">
        <f t="shared" ref="CB143" si="1205">T143/T157</f>
        <v>4.5625641610585146E-2</v>
      </c>
      <c r="CC143" s="131">
        <f t="shared" ref="CC143" si="1206">U143/U157</f>
        <v>5.6410256410256411E-2</v>
      </c>
      <c r="CD143" s="132">
        <f t="shared" ref="CD143" si="1207">V143/V157</f>
        <v>4.631364562118126E-2</v>
      </c>
      <c r="CE143" s="133">
        <f t="shared" ref="CE143" si="1208">W143/W157</f>
        <v>7.7935561658516977E-2</v>
      </c>
      <c r="CF143" s="130">
        <f t="shared" ref="CF143" si="1209">X143/X157</f>
        <v>4.6307990233223878E-2</v>
      </c>
      <c r="CG143" s="131">
        <f t="shared" ref="CG143" si="1210">Y143/Y157</f>
        <v>5.7142857142857141E-2</v>
      </c>
      <c r="CH143" s="132">
        <f t="shared" ref="CH143" si="1211">Z143/Z157</f>
        <v>5.4459943348832238E-2</v>
      </c>
      <c r="CI143" s="130">
        <f t="shared" ref="CI143" si="1212">AA143/AA157</f>
        <v>6.185544627542934E-2</v>
      </c>
      <c r="CJ143" s="136">
        <f t="shared" ref="CJ143" si="1213">AB143/AB157</f>
        <v>5.5338554255696282E-2</v>
      </c>
      <c r="CK143" s="137">
        <f t="shared" ref="CK143" si="1214">AC143/AC157</f>
        <v>5.8317893364148714E-2</v>
      </c>
    </row>
    <row r="144" spans="1:89" ht="15" thickTop="1" thickBot="1">
      <c r="A144" s="138" t="s">
        <v>27</v>
      </c>
      <c r="B144" s="196">
        <v>2380</v>
      </c>
      <c r="C144" s="190">
        <v>1618</v>
      </c>
      <c r="D144" s="191">
        <v>1033</v>
      </c>
      <c r="E144" s="192">
        <v>940</v>
      </c>
      <c r="F144" s="189">
        <v>507</v>
      </c>
      <c r="G144" s="193">
        <v>391</v>
      </c>
      <c r="H144" s="191">
        <v>1936</v>
      </c>
      <c r="I144" s="192">
        <v>2139</v>
      </c>
      <c r="J144" s="189">
        <v>321</v>
      </c>
      <c r="K144" s="190">
        <v>357</v>
      </c>
      <c r="L144" s="191">
        <v>609</v>
      </c>
      <c r="M144" s="189">
        <v>1299</v>
      </c>
      <c r="N144" s="194">
        <v>1478</v>
      </c>
      <c r="O144" s="197">
        <v>2028</v>
      </c>
      <c r="P144" s="189">
        <v>818</v>
      </c>
      <c r="Q144" s="190">
        <v>987</v>
      </c>
      <c r="R144" s="191">
        <v>1097</v>
      </c>
      <c r="S144" s="192">
        <v>1243</v>
      </c>
      <c r="T144" s="189">
        <v>510</v>
      </c>
      <c r="U144" s="193">
        <v>483</v>
      </c>
      <c r="V144" s="191">
        <v>1314</v>
      </c>
      <c r="W144" s="198">
        <v>1674</v>
      </c>
      <c r="X144" s="189">
        <v>1332</v>
      </c>
      <c r="Y144" s="193">
        <v>647</v>
      </c>
      <c r="Z144" s="191">
        <v>3178</v>
      </c>
      <c r="AA144" s="189">
        <v>2176</v>
      </c>
      <c r="AB144" s="165">
        <f t="shared" si="1023"/>
        <v>16513</v>
      </c>
      <c r="AC144" s="166">
        <f t="shared" si="940"/>
        <v>15982</v>
      </c>
      <c r="AE144" s="269" t="s">
        <v>13</v>
      </c>
      <c r="AF144" s="14">
        <f t="shared" ref="AF144:BG144" si="1215">SUM(AF141:AF143)</f>
        <v>7447</v>
      </c>
      <c r="AG144" s="1">
        <f t="shared" si="1215"/>
        <v>12114</v>
      </c>
      <c r="AH144" s="14">
        <f t="shared" si="1215"/>
        <v>4859</v>
      </c>
      <c r="AI144" s="1">
        <f t="shared" si="1215"/>
        <v>4728</v>
      </c>
      <c r="AJ144" s="14">
        <f t="shared" si="1215"/>
        <v>2421</v>
      </c>
      <c r="AK144" s="1">
        <f t="shared" si="1215"/>
        <v>1600</v>
      </c>
      <c r="AL144" s="14">
        <f t="shared" si="1215"/>
        <v>6313</v>
      </c>
      <c r="AM144" s="1">
        <f t="shared" si="1215"/>
        <v>10295</v>
      </c>
      <c r="AN144" s="14">
        <f t="shared" si="1215"/>
        <v>1713</v>
      </c>
      <c r="AO144" s="1">
        <f t="shared" si="1215"/>
        <v>803</v>
      </c>
      <c r="AP144" s="14">
        <f t="shared" si="1215"/>
        <v>4127</v>
      </c>
      <c r="AQ144" s="1">
        <f t="shared" si="1215"/>
        <v>3059</v>
      </c>
      <c r="AR144" s="14">
        <f t="shared" si="1215"/>
        <v>6432</v>
      </c>
      <c r="AS144" s="1">
        <f t="shared" si="1215"/>
        <v>6459</v>
      </c>
      <c r="AT144" s="14">
        <f t="shared" si="1215"/>
        <v>3756</v>
      </c>
      <c r="AU144" s="1">
        <f t="shared" si="1215"/>
        <v>4564</v>
      </c>
      <c r="AV144" s="14">
        <f t="shared" si="1215"/>
        <v>3793</v>
      </c>
      <c r="AW144" s="1">
        <f t="shared" si="1215"/>
        <v>5680</v>
      </c>
      <c r="AX144" s="14">
        <f t="shared" si="1215"/>
        <v>2829</v>
      </c>
      <c r="AY144" s="1">
        <f t="shared" si="1215"/>
        <v>1198</v>
      </c>
      <c r="AZ144" s="14">
        <f t="shared" si="1215"/>
        <v>6901</v>
      </c>
      <c r="BA144" s="1">
        <f t="shared" si="1215"/>
        <v>4849</v>
      </c>
      <c r="BB144" s="14">
        <f t="shared" si="1215"/>
        <v>7081</v>
      </c>
      <c r="BC144" s="1">
        <f t="shared" si="1215"/>
        <v>2415</v>
      </c>
      <c r="BD144" s="14">
        <f t="shared" si="1215"/>
        <v>11425</v>
      </c>
      <c r="BE144" s="1">
        <f t="shared" si="1215"/>
        <v>12324</v>
      </c>
      <c r="BF144" s="54">
        <f t="shared" si="1215"/>
        <v>69097</v>
      </c>
      <c r="BG144" s="50">
        <f t="shared" si="1215"/>
        <v>70088</v>
      </c>
      <c r="BI144" s="138" t="s">
        <v>27</v>
      </c>
      <c r="BJ144" s="130">
        <f>B144/B157</f>
        <v>4.1216403435854809E-2</v>
      </c>
      <c r="BK144" s="131">
        <f t="shared" ref="BK144" si="1216">C144/C157</f>
        <v>4.8843808488800336E-2</v>
      </c>
      <c r="BL144" s="132">
        <f t="shared" ref="BL144" si="1217">D144/D157</f>
        <v>4.5669569830673329E-2</v>
      </c>
      <c r="BM144" s="133">
        <f t="shared" ref="BM144" si="1218">E144/E157</f>
        <v>4.9848862491382512E-2</v>
      </c>
      <c r="BN144" s="130">
        <f t="shared" ref="BN144" si="1219">F144/F157</f>
        <v>4.8549267451881643E-2</v>
      </c>
      <c r="BO144" s="131">
        <f t="shared" ref="BO144" si="1220">G144/G157</f>
        <v>5.1312335958005252E-2</v>
      </c>
      <c r="BP144" s="132">
        <f t="shared" ref="BP144" si="1221">H144/H157</f>
        <v>7.3932635759566184E-2</v>
      </c>
      <c r="BQ144" s="133">
        <f t="shared" ref="BQ144" si="1222">I144/I157</f>
        <v>5.6973151502237376E-2</v>
      </c>
      <c r="BR144" s="130">
        <f t="shared" ref="BR144" si="1223">J144/J157</f>
        <v>5.2237591537835637E-2</v>
      </c>
      <c r="BS144" s="131">
        <f t="shared" ref="BS144" si="1224">K144/K157</f>
        <v>4.6563192904656318E-2</v>
      </c>
      <c r="BT144" s="132">
        <f t="shared" ref="BT144" si="1225">L144/L157</f>
        <v>5.4394426580921758E-2</v>
      </c>
      <c r="BU144" s="130">
        <f t="shared" ref="BU144" si="1226">M144/M157</f>
        <v>5.7475332949869472E-2</v>
      </c>
      <c r="BV144" s="134">
        <f t="shared" ref="BV144" si="1227">N144/N157</f>
        <v>5.6795911309226454E-2</v>
      </c>
      <c r="BW144" s="135">
        <f t="shared" ref="BW144" si="1228">O144/O157</f>
        <v>5.4836005732363517E-2</v>
      </c>
      <c r="BX144" s="130">
        <f t="shared" ref="BX144" si="1229">P144/P157</f>
        <v>5.0279672997725733E-2</v>
      </c>
      <c r="BY144" s="131">
        <f t="shared" ref="BY144" si="1230">Q144/Q157</f>
        <v>4.8043224299065421E-2</v>
      </c>
      <c r="BZ144" s="132">
        <f t="shared" ref="BZ144" si="1231">R144/R157</f>
        <v>5.3614192854699184E-2</v>
      </c>
      <c r="CA144" s="133">
        <f t="shared" ref="CA144" si="1232">S144/S157</f>
        <v>5.4189554451129128E-2</v>
      </c>
      <c r="CB144" s="130">
        <f t="shared" ref="CB144" si="1233">T144/T157</f>
        <v>5.8172693053496066E-2</v>
      </c>
      <c r="CC144" s="131">
        <f t="shared" ref="CC144" si="1234">U144/U157</f>
        <v>4.4230769230769233E-2</v>
      </c>
      <c r="CD144" s="132">
        <f t="shared" ref="CD144" si="1235">V144/V157</f>
        <v>5.3523421588594702E-2</v>
      </c>
      <c r="CE144" s="133">
        <f t="shared" ref="CE144" si="1236">W144/W157</f>
        <v>5.6065376113604397E-2</v>
      </c>
      <c r="CF144" s="130">
        <f t="shared" ref="CF144" si="1237">X144/X157</f>
        <v>5.6074766355140186E-2</v>
      </c>
      <c r="CG144" s="131">
        <f t="shared" ref="CG144" si="1238">Y144/Y157</f>
        <v>4.289028836592642E-2</v>
      </c>
      <c r="CH144" s="132">
        <f t="shared" ref="CH144" si="1239">Z144/Z157</f>
        <v>5.661553809701958E-2</v>
      </c>
      <c r="CI144" s="130">
        <f t="shared" ref="CI144" si="1240">AA144/AA157</f>
        <v>4.72437525782149E-2</v>
      </c>
      <c r="CJ144" s="136">
        <f t="shared" ref="CJ144" si="1241">AB144/AB157</f>
        <v>5.3217957394695287E-2</v>
      </c>
      <c r="CK144" s="137">
        <f t="shared" ref="CK144" si="1242">AC144/AC157</f>
        <v>5.1587788329320018E-2</v>
      </c>
    </row>
    <row r="145" spans="1:89" ht="14" thickTop="1">
      <c r="A145" s="147" t="s">
        <v>28</v>
      </c>
      <c r="B145" s="199">
        <v>2013</v>
      </c>
      <c r="C145" s="183">
        <v>2058</v>
      </c>
      <c r="D145" s="184">
        <v>1142</v>
      </c>
      <c r="E145" s="185">
        <v>1040</v>
      </c>
      <c r="F145" s="182">
        <v>639</v>
      </c>
      <c r="G145" s="186">
        <v>431</v>
      </c>
      <c r="H145" s="184">
        <v>1822</v>
      </c>
      <c r="I145" s="185">
        <v>2346</v>
      </c>
      <c r="J145" s="182">
        <v>440</v>
      </c>
      <c r="K145" s="183">
        <v>352</v>
      </c>
      <c r="L145" s="184">
        <v>825</v>
      </c>
      <c r="M145" s="182">
        <v>980</v>
      </c>
      <c r="N145" s="187">
        <v>1702</v>
      </c>
      <c r="O145" s="200">
        <v>2198</v>
      </c>
      <c r="P145" s="182">
        <v>907</v>
      </c>
      <c r="Q145" s="183">
        <v>1070</v>
      </c>
      <c r="R145" s="184">
        <v>1097</v>
      </c>
      <c r="S145" s="185">
        <v>1308</v>
      </c>
      <c r="T145" s="182">
        <v>645</v>
      </c>
      <c r="U145" s="186">
        <v>374</v>
      </c>
      <c r="V145" s="184">
        <v>1952</v>
      </c>
      <c r="W145" s="201">
        <v>1328</v>
      </c>
      <c r="X145" s="182">
        <v>1551</v>
      </c>
      <c r="Y145" s="186">
        <v>562</v>
      </c>
      <c r="Z145" s="184">
        <v>3157</v>
      </c>
      <c r="AA145" s="182">
        <v>2977</v>
      </c>
      <c r="AB145" s="165">
        <f t="shared" si="1023"/>
        <v>17892</v>
      </c>
      <c r="AC145" s="166">
        <f t="shared" si="940"/>
        <v>17024</v>
      </c>
      <c r="BI145" s="147" t="s">
        <v>28</v>
      </c>
      <c r="BJ145" s="130">
        <f>B145/B157</f>
        <v>3.486076475477972E-2</v>
      </c>
      <c r="BK145" s="131">
        <f t="shared" ref="BK145" si="1243">C145/C157</f>
        <v>6.2126426372034055E-2</v>
      </c>
      <c r="BL145" s="132">
        <f t="shared" ref="BL145" si="1244">D145/D157</f>
        <v>5.0488527344268092E-2</v>
      </c>
      <c r="BM145" s="133">
        <f t="shared" ref="BM145" si="1245">E145/E157</f>
        <v>5.515193296918916E-2</v>
      </c>
      <c r="BN145" s="130">
        <f t="shared" ref="BN145" si="1246">F145/F157</f>
        <v>6.1189313415685148E-2</v>
      </c>
      <c r="BO145" s="131">
        <f t="shared" ref="BO145" si="1247">G145/G157</f>
        <v>5.6561679790026249E-2</v>
      </c>
      <c r="BP145" s="132">
        <f t="shared" ref="BP145" si="1248">H145/H157</f>
        <v>6.9579164439013214E-2</v>
      </c>
      <c r="BQ145" s="133">
        <f t="shared" ref="BQ145" si="1249">I145/I157</f>
        <v>6.2486682292776478E-2</v>
      </c>
      <c r="BR145" s="130">
        <f t="shared" ref="BR145" si="1250">J145/J157</f>
        <v>7.1602929210740435E-2</v>
      </c>
      <c r="BS145" s="131">
        <f t="shared" ref="BS145" si="1251">K145/K157</f>
        <v>4.5911047345767578E-2</v>
      </c>
      <c r="BT145" s="132">
        <f t="shared" ref="BT145" si="1252">L145/L157</f>
        <v>7.3687031082529469E-2</v>
      </c>
      <c r="BU145" s="130">
        <f t="shared" ref="BU145" si="1253">M145/M157</f>
        <v>4.3360913233927705E-2</v>
      </c>
      <c r="BV145" s="134">
        <f t="shared" ref="BV145" si="1254">N145/N157</f>
        <v>6.5403681358797983E-2</v>
      </c>
      <c r="BW145" s="135">
        <f t="shared" ref="BW145" si="1255">O145/O157</f>
        <v>5.943271232728551E-2</v>
      </c>
      <c r="BX145" s="130">
        <f t="shared" ref="BX145" si="1256">P145/P157</f>
        <v>5.575019976642695E-2</v>
      </c>
      <c r="BY145" s="131">
        <f t="shared" ref="BY145" si="1257">Q145/Q157</f>
        <v>5.2083333333333336E-2</v>
      </c>
      <c r="BZ145" s="132">
        <f t="shared" ref="BZ145" si="1258">R145/R157</f>
        <v>5.3614192854699184E-2</v>
      </c>
      <c r="CA145" s="133">
        <f t="shared" ref="CA145" si="1259">S145/S157</f>
        <v>5.7023280146481822E-2</v>
      </c>
      <c r="CB145" s="130">
        <f t="shared" ref="CB145" si="1260">T145/T157</f>
        <v>7.3571347097068557E-2</v>
      </c>
      <c r="CC145" s="131">
        <f t="shared" ref="CC145" si="1261">U145/U157</f>
        <v>3.4249084249084252E-2</v>
      </c>
      <c r="CD145" s="132">
        <f t="shared" ref="CD145" si="1262">V145/V157</f>
        <v>7.9511201629327899E-2</v>
      </c>
      <c r="CE145" s="133">
        <f t="shared" ref="CE145" si="1263">W145/W157</f>
        <v>4.4477192042333712E-2</v>
      </c>
      <c r="CF145" s="130">
        <f t="shared" ref="CF145" si="1264">X145/X157</f>
        <v>6.5294266228845668E-2</v>
      </c>
      <c r="CG145" s="131">
        <f t="shared" ref="CG145" si="1265">Y145/Y157</f>
        <v>3.7255551872721247E-2</v>
      </c>
      <c r="CH145" s="132">
        <f t="shared" ref="CH145" si="1266">Z145/Z157</f>
        <v>5.6241426611796985E-2</v>
      </c>
      <c r="CI145" s="130">
        <f t="shared" ref="CI145" si="1267">AA145/AA157</f>
        <v>6.4634490544736106E-2</v>
      </c>
      <c r="CJ145" s="136">
        <f t="shared" ref="CJ145" si="1268">AB145/AB157</f>
        <v>5.7662186986367589E-2</v>
      </c>
      <c r="CK145" s="137">
        <f t="shared" ref="CK145" si="1269">AC145/AC157</f>
        <v>5.4951226912673255E-2</v>
      </c>
    </row>
    <row r="146" spans="1:89">
      <c r="A146" s="138" t="s">
        <v>29</v>
      </c>
      <c r="B146" s="196">
        <v>2304</v>
      </c>
      <c r="C146" s="190">
        <v>2602</v>
      </c>
      <c r="D146" s="191">
        <v>1412</v>
      </c>
      <c r="E146" s="192">
        <v>1481</v>
      </c>
      <c r="F146" s="189">
        <v>920</v>
      </c>
      <c r="G146" s="193">
        <v>482</v>
      </c>
      <c r="H146" s="191">
        <v>1965</v>
      </c>
      <c r="I146" s="192">
        <v>2525</v>
      </c>
      <c r="J146" s="189">
        <v>498</v>
      </c>
      <c r="K146" s="190">
        <v>254</v>
      </c>
      <c r="L146" s="191">
        <v>894</v>
      </c>
      <c r="M146" s="189">
        <v>1099</v>
      </c>
      <c r="N146" s="194">
        <v>1857</v>
      </c>
      <c r="O146" s="197">
        <v>1950</v>
      </c>
      <c r="P146" s="189">
        <v>954</v>
      </c>
      <c r="Q146" s="190">
        <v>1022</v>
      </c>
      <c r="R146" s="191">
        <v>1220</v>
      </c>
      <c r="S146" s="192">
        <v>1581</v>
      </c>
      <c r="T146" s="189">
        <v>817</v>
      </c>
      <c r="U146" s="193">
        <v>326</v>
      </c>
      <c r="V146" s="191">
        <v>2059</v>
      </c>
      <c r="W146" s="198">
        <v>1334</v>
      </c>
      <c r="X146" s="189">
        <v>1997</v>
      </c>
      <c r="Y146" s="193">
        <v>529</v>
      </c>
      <c r="Z146" s="191">
        <v>3951</v>
      </c>
      <c r="AA146" s="189">
        <v>3165</v>
      </c>
      <c r="AB146" s="165">
        <f t="shared" si="1023"/>
        <v>20848</v>
      </c>
      <c r="AC146" s="166">
        <f t="shared" si="940"/>
        <v>18350</v>
      </c>
      <c r="BI146" s="138" t="s">
        <v>29</v>
      </c>
      <c r="BJ146" s="130">
        <f>B146/B157</f>
        <v>3.9900249376558602E-2</v>
      </c>
      <c r="BK146" s="131">
        <f t="shared" ref="BK146" si="1270">C146/C157</f>
        <v>7.8548572118577548E-2</v>
      </c>
      <c r="BL146" s="132">
        <f t="shared" ref="BL146" si="1271">D146/D157</f>
        <v>6.2425394579778061E-2</v>
      </c>
      <c r="BM146" s="133">
        <f t="shared" ref="BM146" si="1272">E146/E157</f>
        <v>7.8538473776316481E-2</v>
      </c>
      <c r="BN146" s="130">
        <f t="shared" ref="BN146" si="1273">F146/F157</f>
        <v>8.8097290050751703E-2</v>
      </c>
      <c r="BO146" s="131">
        <f t="shared" ref="BO146" si="1274">G146/G157</f>
        <v>6.3254593175853024E-2</v>
      </c>
      <c r="BP146" s="132">
        <f t="shared" ref="BP146" si="1275">H146/H157</f>
        <v>7.5040097762162986E-2</v>
      </c>
      <c r="BQ146" s="133">
        <f t="shared" ref="BQ146" si="1276">I146/I157</f>
        <v>6.7254421478798204E-2</v>
      </c>
      <c r="BR146" s="130">
        <f t="shared" ref="BR146" si="1277">J146/J157</f>
        <v>8.1041497152156222E-2</v>
      </c>
      <c r="BS146" s="131">
        <f t="shared" ref="BS146" si="1278">K146/K157</f>
        <v>3.3128994391548192E-2</v>
      </c>
      <c r="BT146" s="132">
        <f t="shared" ref="BT146" si="1279">L146/L157</f>
        <v>7.9849946409431938E-2</v>
      </c>
      <c r="BU146" s="130">
        <f t="shared" ref="BU146" si="1280">M146/M157</f>
        <v>4.8626166983761779E-2</v>
      </c>
      <c r="BV146" s="134">
        <f t="shared" ref="BV146" si="1281">N146/N157</f>
        <v>7.1359950812742573E-2</v>
      </c>
      <c r="BW146" s="135">
        <f t="shared" ref="BW146" si="1282">O146/O157</f>
        <v>5.2726928588811076E-2</v>
      </c>
      <c r="BX146" s="130">
        <f t="shared" ref="BX146" si="1283">P146/P157</f>
        <v>5.8639129633044441E-2</v>
      </c>
      <c r="BY146" s="131">
        <f t="shared" ref="BY146" si="1284">Q146/Q157</f>
        <v>4.9746884735202494E-2</v>
      </c>
      <c r="BZ146" s="132">
        <f t="shared" ref="BZ146" si="1285">R146/R157</f>
        <v>5.9625629245882411E-2</v>
      </c>
      <c r="CA146" s="133">
        <f t="shared" ref="CA146" si="1286">S146/S157</f>
        <v>6.8924928066963112E-2</v>
      </c>
      <c r="CB146" s="130">
        <f t="shared" ref="CB146" si="1287">T146/T157</f>
        <v>9.3190372989620171E-2</v>
      </c>
      <c r="CC146" s="131">
        <f t="shared" ref="CC146" si="1288">U146/U157</f>
        <v>2.9853479853479855E-2</v>
      </c>
      <c r="CD146" s="132">
        <f t="shared" ref="CD146" si="1289">V146/V157</f>
        <v>8.3869653767820768E-2</v>
      </c>
      <c r="CE146" s="133">
        <f t="shared" ref="CE146" si="1290">W146/W157</f>
        <v>4.4678143211199679E-2</v>
      </c>
      <c r="CF146" s="130">
        <f t="shared" ref="CF146" si="1291">X146/X157</f>
        <v>8.4070051359770984E-2</v>
      </c>
      <c r="CG146" s="131">
        <f t="shared" ref="CG146" si="1292">Y146/Y157</f>
        <v>3.5067948293006294E-2</v>
      </c>
      <c r="CH146" s="132">
        <f t="shared" ref="CH146" si="1293">Z146/Z157</f>
        <v>7.0386403719737048E-2</v>
      </c>
      <c r="CI146" s="130">
        <f t="shared" ref="CI146" si="1294">AA146/AA157</f>
        <v>6.8716211815280398E-2</v>
      </c>
      <c r="CJ146" s="136">
        <f t="shared" ref="CJ146" si="1295">AB146/AB157</f>
        <v>6.7188758902961748E-2</v>
      </c>
      <c r="CK146" s="137">
        <f t="shared" ref="CK146" si="1296">AC146/AC157</f>
        <v>5.9231380042736974E-2</v>
      </c>
    </row>
    <row r="147" spans="1:89">
      <c r="A147" s="147" t="s">
        <v>30</v>
      </c>
      <c r="B147" s="199">
        <v>2387</v>
      </c>
      <c r="C147" s="183">
        <v>3355</v>
      </c>
      <c r="D147" s="184">
        <v>1889</v>
      </c>
      <c r="E147" s="185">
        <v>1453</v>
      </c>
      <c r="F147" s="182">
        <v>1065</v>
      </c>
      <c r="G147" s="186">
        <v>465</v>
      </c>
      <c r="H147" s="184">
        <v>2189</v>
      </c>
      <c r="I147" s="185">
        <v>3125</v>
      </c>
      <c r="J147" s="182">
        <v>689</v>
      </c>
      <c r="K147" s="183">
        <v>274</v>
      </c>
      <c r="L147" s="184">
        <v>1476</v>
      </c>
      <c r="M147" s="182">
        <v>1135</v>
      </c>
      <c r="N147" s="187">
        <v>2079</v>
      </c>
      <c r="O147" s="200">
        <v>2192</v>
      </c>
      <c r="P147" s="182">
        <v>1323</v>
      </c>
      <c r="Q147" s="183">
        <v>1218</v>
      </c>
      <c r="R147" s="184">
        <v>1263</v>
      </c>
      <c r="S147" s="185">
        <v>1900</v>
      </c>
      <c r="T147" s="182">
        <v>975</v>
      </c>
      <c r="U147" s="186">
        <v>414</v>
      </c>
      <c r="V147" s="184">
        <v>1889</v>
      </c>
      <c r="W147" s="201">
        <v>1688</v>
      </c>
      <c r="X147" s="182">
        <v>2529</v>
      </c>
      <c r="Y147" s="186">
        <v>803</v>
      </c>
      <c r="Z147" s="184">
        <v>4187</v>
      </c>
      <c r="AA147" s="182">
        <v>3623</v>
      </c>
      <c r="AB147" s="165">
        <f t="shared" si="1023"/>
        <v>23940</v>
      </c>
      <c r="AC147" s="166">
        <f t="shared" si="940"/>
        <v>21645</v>
      </c>
      <c r="BI147" s="147" t="s">
        <v>30</v>
      </c>
      <c r="BJ147" s="130">
        <f>B147/B157</f>
        <v>4.1337628151842616E-2</v>
      </c>
      <c r="BK147" s="131">
        <f t="shared" ref="BK147" si="1297">C147/C157</f>
        <v>0.10127996135965707</v>
      </c>
      <c r="BL147" s="132">
        <f t="shared" ref="BL147" si="1298">D147/D157</f>
        <v>8.3513860029179016E-2</v>
      </c>
      <c r="BM147" s="133">
        <f t="shared" ref="BM147" si="1299">E147/E157</f>
        <v>7.7053614042530624E-2</v>
      </c>
      <c r="BN147" s="130">
        <f t="shared" ref="BN147" si="1300">F147/F157</f>
        <v>0.10198218902614191</v>
      </c>
      <c r="BO147" s="131">
        <f t="shared" ref="BO147" si="1301">G147/G157</f>
        <v>6.1023622047244097E-2</v>
      </c>
      <c r="BP147" s="132">
        <f t="shared" ref="BP147" si="1302">H147/H157</f>
        <v>8.3594287023600403E-2</v>
      </c>
      <c r="BQ147" s="133">
        <f t="shared" ref="BQ147" si="1303">I147/I157</f>
        <v>8.3235670147027485E-2</v>
      </c>
      <c r="BR147" s="130">
        <f t="shared" ref="BR147" si="1304">J147/J157</f>
        <v>0.11212367778681855</v>
      </c>
      <c r="BS147" s="131">
        <f t="shared" ref="BS147" si="1305">K147/K157</f>
        <v>3.5737576627103168E-2</v>
      </c>
      <c r="BT147" s="132">
        <f t="shared" ref="BT147" si="1306">L147/L157</f>
        <v>0.13183279742765272</v>
      </c>
      <c r="BU147" s="130">
        <f t="shared" ref="BU147" si="1307">M147/M157</f>
        <v>5.0219016857661163E-2</v>
      </c>
      <c r="BV147" s="134">
        <f t="shared" ref="BV147" si="1308">N147/N157</f>
        <v>7.9890865772585792E-2</v>
      </c>
      <c r="BW147" s="135">
        <f t="shared" ref="BW147" si="1309">O147/O157</f>
        <v>5.9270475623935323E-2</v>
      </c>
      <c r="BX147" s="130">
        <f t="shared" ref="BX147" si="1310">P147/P157</f>
        <v>8.1320302415637105E-2</v>
      </c>
      <c r="BY147" s="131">
        <f t="shared" ref="BY147" si="1311">Q147/Q157</f>
        <v>5.9287383177570097E-2</v>
      </c>
      <c r="BZ147" s="132">
        <f t="shared" ref="BZ147" si="1312">R147/R157</f>
        <v>6.1727188309466788E-2</v>
      </c>
      <c r="CA147" s="133">
        <f t="shared" ref="CA147" si="1313">S147/S157</f>
        <v>8.2831981864155552E-2</v>
      </c>
      <c r="CB147" s="130">
        <f t="shared" ref="CB147" si="1314">T147/T157</f>
        <v>0.1112125014258013</v>
      </c>
      <c r="CC147" s="131">
        <f t="shared" ref="CC147" si="1315">U147/U157</f>
        <v>3.7912087912087909E-2</v>
      </c>
      <c r="CD147" s="132">
        <f t="shared" ref="CD147" si="1316">V147/V157</f>
        <v>7.6945010183299384E-2</v>
      </c>
      <c r="CE147" s="133">
        <f t="shared" ref="CE147" si="1317">W147/W157</f>
        <v>5.6534262174291645E-2</v>
      </c>
      <c r="CF147" s="130">
        <f t="shared" ref="CF147" si="1318">X147/X157</f>
        <v>0.10646627936347562</v>
      </c>
      <c r="CG147" s="131">
        <f t="shared" ref="CG147" si="1319">Y147/Y157</f>
        <v>5.3231687106397085E-2</v>
      </c>
      <c r="CH147" s="132">
        <f t="shared" ref="CH147" si="1320">Z147/Z157</f>
        <v>7.4590704220333856E-2</v>
      </c>
      <c r="CI147" s="130">
        <f t="shared" ref="CI147" si="1321">AA147/AA157</f>
        <v>7.8659979591393647E-2</v>
      </c>
      <c r="CJ147" s="136">
        <f t="shared" ref="CJ147" si="1322">AB147/AB157</f>
        <v>7.7153630474717197E-2</v>
      </c>
      <c r="CK147" s="137">
        <f t="shared" ref="CK147" si="1323">AC147/AC157</f>
        <v>6.9867205505451863E-2</v>
      </c>
    </row>
    <row r="148" spans="1:89">
      <c r="A148" s="138" t="s">
        <v>31</v>
      </c>
      <c r="B148" s="196">
        <v>2427</v>
      </c>
      <c r="C148" s="190">
        <v>4466</v>
      </c>
      <c r="D148" s="191">
        <v>1646</v>
      </c>
      <c r="E148" s="192">
        <v>1736</v>
      </c>
      <c r="F148" s="189">
        <v>803</v>
      </c>
      <c r="G148" s="193">
        <v>612</v>
      </c>
      <c r="H148" s="191">
        <v>2245</v>
      </c>
      <c r="I148" s="192">
        <v>3982</v>
      </c>
      <c r="J148" s="189">
        <v>622</v>
      </c>
      <c r="K148" s="190">
        <v>297</v>
      </c>
      <c r="L148" s="191">
        <v>1500</v>
      </c>
      <c r="M148" s="189">
        <v>992</v>
      </c>
      <c r="N148" s="194">
        <v>2371</v>
      </c>
      <c r="O148" s="197">
        <v>2290</v>
      </c>
      <c r="P148" s="189">
        <v>1280</v>
      </c>
      <c r="Q148" s="190">
        <v>1754</v>
      </c>
      <c r="R148" s="191">
        <v>1407</v>
      </c>
      <c r="S148" s="192">
        <v>1981</v>
      </c>
      <c r="T148" s="189">
        <v>1021</v>
      </c>
      <c r="U148" s="193">
        <v>399</v>
      </c>
      <c r="V148" s="191">
        <v>2590</v>
      </c>
      <c r="W148" s="198">
        <v>1612</v>
      </c>
      <c r="X148" s="189">
        <v>2420</v>
      </c>
      <c r="Y148" s="193">
        <v>707</v>
      </c>
      <c r="Z148" s="191">
        <v>3856</v>
      </c>
      <c r="AA148" s="189">
        <v>4146</v>
      </c>
      <c r="AB148" s="165">
        <f t="shared" si="1023"/>
        <v>24188</v>
      </c>
      <c r="AC148" s="166">
        <f t="shared" si="940"/>
        <v>24974</v>
      </c>
      <c r="BI148" s="138" t="s">
        <v>31</v>
      </c>
      <c r="BJ148" s="130">
        <f>B148/B157</f>
        <v>4.2030340814630092E-2</v>
      </c>
      <c r="BK148" s="131">
        <f t="shared" ref="BK148" si="1324">C148/C157</f>
        <v>0.13481857151482218</v>
      </c>
      <c r="BL148" s="132">
        <f t="shared" ref="BL148" si="1325">D148/D157</f>
        <v>7.2770679517220035E-2</v>
      </c>
      <c r="BM148" s="133">
        <f t="shared" ref="BM148" si="1326">E148/E157</f>
        <v>9.206130349472344E-2</v>
      </c>
      <c r="BN148" s="130">
        <f t="shared" ref="BN148" si="1327">F148/F157</f>
        <v>7.6893612946471318E-2</v>
      </c>
      <c r="BO148" s="131">
        <f t="shared" ref="BO148" si="1328">G148/G157</f>
        <v>8.0314960629921259E-2</v>
      </c>
      <c r="BP148" s="132">
        <f t="shared" ref="BP148" si="1329">H148/H157</f>
        <v>8.5732834338959743E-2</v>
      </c>
      <c r="BQ148" s="133">
        <f t="shared" ref="BQ148" si="1330">I148/I157</f>
        <v>0.10606222032814831</v>
      </c>
      <c r="BR148" s="130">
        <f t="shared" ref="BR148" si="1331">J148/J157</f>
        <v>0.10122050447518308</v>
      </c>
      <c r="BS148" s="131">
        <f t="shared" ref="BS148" si="1332">K148/K157</f>
        <v>3.8737446197991389E-2</v>
      </c>
      <c r="BT148" s="132">
        <f t="shared" ref="BT148" si="1333">L148/L157</f>
        <v>0.13397642015005359</v>
      </c>
      <c r="BU148" s="130">
        <f t="shared" ref="BU148" si="1334">M148/M157</f>
        <v>4.3891863191894163E-2</v>
      </c>
      <c r="BV148" s="134">
        <f t="shared" ref="BV148" si="1335">N148/N157</f>
        <v>9.1111708872920111E-2</v>
      </c>
      <c r="BW148" s="135">
        <f t="shared" ref="BW148" si="1336">O148/O157</f>
        <v>6.1920341778655061E-2</v>
      </c>
      <c r="BX148" s="130">
        <f t="shared" ref="BX148" si="1337">P148/P157</f>
        <v>7.8677238920646625E-2</v>
      </c>
      <c r="BY148" s="131">
        <f t="shared" ref="BY148" si="1338">Q148/Q157</f>
        <v>8.5377725856697825E-2</v>
      </c>
      <c r="BZ148" s="132">
        <f t="shared" ref="BZ148" si="1339">R148/R157</f>
        <v>6.8764967499144708E-2</v>
      </c>
      <c r="CA148" s="133">
        <f t="shared" ref="CA148" si="1340">S148/S157</f>
        <v>8.6363240038364292E-2</v>
      </c>
      <c r="CB148" s="130">
        <f t="shared" ref="CB148" si="1341">T148/T157</f>
        <v>0.1164594502110186</v>
      </c>
      <c r="CC148" s="131">
        <f t="shared" ref="CC148" si="1342">U148/U157</f>
        <v>3.653846153846154E-2</v>
      </c>
      <c r="CD148" s="132">
        <f t="shared" ref="CD148" si="1343">V148/V157</f>
        <v>0.1054989816700611</v>
      </c>
      <c r="CE148" s="133">
        <f t="shared" ref="CE148" si="1344">W148/W157</f>
        <v>5.3988880701989414E-2</v>
      </c>
      <c r="CF148" s="130">
        <f t="shared" ref="CF148" si="1345">X148/X157</f>
        <v>0.10187757851309254</v>
      </c>
      <c r="CG148" s="131">
        <f t="shared" ref="CG148" si="1346">Y148/Y157</f>
        <v>4.6867749419953593E-2</v>
      </c>
      <c r="CH148" s="132">
        <f t="shared" ref="CH148" si="1347">Z148/Z157</f>
        <v>6.869399461992054E-2</v>
      </c>
      <c r="CI148" s="130">
        <f t="shared" ref="CI148" si="1348">AA148/AA157</f>
        <v>9.0014980785514231E-2</v>
      </c>
      <c r="CJ148" s="136">
        <f t="shared" ref="CJ148" si="1349">AB148/AB157</f>
        <v>7.795288278707016E-2</v>
      </c>
      <c r="CK148" s="137">
        <f t="shared" ref="CK148" si="1350">AC148/AC157</f>
        <v>8.0612778484322245E-2</v>
      </c>
    </row>
    <row r="149" spans="1:89">
      <c r="A149" s="147" t="s">
        <v>32</v>
      </c>
      <c r="B149" s="199">
        <v>2633</v>
      </c>
      <c r="C149" s="183">
        <v>4293</v>
      </c>
      <c r="D149" s="184">
        <v>1324</v>
      </c>
      <c r="E149" s="185">
        <v>1539</v>
      </c>
      <c r="F149" s="182">
        <v>553</v>
      </c>
      <c r="G149" s="186">
        <v>523</v>
      </c>
      <c r="H149" s="184">
        <v>1879</v>
      </c>
      <c r="I149" s="185">
        <v>3188</v>
      </c>
      <c r="J149" s="182">
        <v>402</v>
      </c>
      <c r="K149" s="183">
        <v>232</v>
      </c>
      <c r="L149" s="184">
        <v>1151</v>
      </c>
      <c r="M149" s="182">
        <v>932</v>
      </c>
      <c r="N149" s="187">
        <v>1982</v>
      </c>
      <c r="O149" s="200">
        <v>1977</v>
      </c>
      <c r="P149" s="182">
        <v>1153</v>
      </c>
      <c r="Q149" s="183">
        <v>1592</v>
      </c>
      <c r="R149" s="184">
        <v>1123</v>
      </c>
      <c r="S149" s="185">
        <v>1799</v>
      </c>
      <c r="T149" s="182">
        <v>833</v>
      </c>
      <c r="U149" s="186">
        <v>385</v>
      </c>
      <c r="V149" s="184">
        <v>2422</v>
      </c>
      <c r="W149" s="201">
        <v>1549</v>
      </c>
      <c r="X149" s="182">
        <v>2132</v>
      </c>
      <c r="Y149" s="186">
        <v>905</v>
      </c>
      <c r="Z149" s="184">
        <v>3382</v>
      </c>
      <c r="AA149" s="182">
        <v>4555</v>
      </c>
      <c r="AB149" s="165">
        <f t="shared" si="1023"/>
        <v>20969</v>
      </c>
      <c r="AC149" s="166">
        <f t="shared" si="940"/>
        <v>23469</v>
      </c>
      <c r="BI149" s="147" t="s">
        <v>32</v>
      </c>
      <c r="BJ149" s="130">
        <f>B149/B157</f>
        <v>4.5597811027985595E-2</v>
      </c>
      <c r="BK149" s="131">
        <f t="shared" ref="BK149" si="1351">C149/C157</f>
        <v>0.12959608766527803</v>
      </c>
      <c r="BL149" s="132">
        <f t="shared" ref="BL149" si="1352">D149/D157</f>
        <v>5.8534860073389629E-2</v>
      </c>
      <c r="BM149" s="133">
        <f t="shared" ref="BM149" si="1353">E149/E157</f>
        <v>8.1614254653444337E-2</v>
      </c>
      <c r="BN149" s="130">
        <f t="shared" ref="BN149" si="1354">F149/F157</f>
        <v>5.2954131954419226E-2</v>
      </c>
      <c r="BO149" s="131">
        <f t="shared" ref="BO149" si="1355">G149/G157</f>
        <v>6.8635170603674536E-2</v>
      </c>
      <c r="BP149" s="132">
        <f t="shared" ref="BP149" si="1356">H149/H157</f>
        <v>7.1755900099289699E-2</v>
      </c>
      <c r="BQ149" s="133">
        <f t="shared" ref="BQ149" si="1357">I149/I157</f>
        <v>8.4913701257191568E-2</v>
      </c>
      <c r="BR149" s="130">
        <f t="shared" ref="BR149" si="1358">J149/J157</f>
        <v>6.5419039869812859E-2</v>
      </c>
      <c r="BS149" s="131">
        <f t="shared" ref="BS149" si="1359">K149/K157</f>
        <v>3.0259553932437719E-2</v>
      </c>
      <c r="BT149" s="132">
        <f t="shared" ref="BT149" si="1360">L149/L157</f>
        <v>0.10280457306180779</v>
      </c>
      <c r="BU149" s="130">
        <f t="shared" ref="BU149" si="1361">M149/M157</f>
        <v>4.1237113402061855E-2</v>
      </c>
      <c r="BV149" s="134">
        <f t="shared" ref="BV149" si="1362">N149/N157</f>
        <v>7.6163393920762407E-2</v>
      </c>
      <c r="BW149" s="135">
        <f t="shared" ref="BW149" si="1363">O149/O157</f>
        <v>5.3456993753886919E-2</v>
      </c>
      <c r="BX149" s="130">
        <f t="shared" ref="BX149" si="1364">P149/P157</f>
        <v>7.0870981621488721E-2</v>
      </c>
      <c r="BY149" s="131">
        <f t="shared" ref="BY149" si="1365">Q149/Q157</f>
        <v>7.7492211838006225E-2</v>
      </c>
      <c r="BZ149" s="132">
        <f t="shared" ref="BZ149" si="1366">R149/R157</f>
        <v>5.4884902986168806E-2</v>
      </c>
      <c r="CA149" s="133">
        <f t="shared" ref="CA149" si="1367">S149/S157</f>
        <v>7.8428808091376756E-2</v>
      </c>
      <c r="CB149" s="130">
        <f t="shared" ref="CB149" si="1368">T149/T157</f>
        <v>9.501539865404357E-2</v>
      </c>
      <c r="CC149" s="131">
        <f t="shared" ref="CC149" si="1369">U149/U157</f>
        <v>3.5256410256410256E-2</v>
      </c>
      <c r="CD149" s="132">
        <f t="shared" ref="CD149" si="1370">V149/V157</f>
        <v>9.8655804480651726E-2</v>
      </c>
      <c r="CE149" s="133">
        <f t="shared" ref="CE149" si="1371">W149/W157</f>
        <v>5.1878893428896782E-2</v>
      </c>
      <c r="CF149" s="130">
        <f t="shared" ref="CF149" si="1372">X149/X157</f>
        <v>8.9753304706575734E-2</v>
      </c>
      <c r="CG149" s="131">
        <f t="shared" ref="CG149" si="1373">Y149/Y157</f>
        <v>5.999337089824329E-2</v>
      </c>
      <c r="CH149" s="132">
        <f t="shared" ref="CH149" si="1374">Z149/Z157</f>
        <v>6.0249763953467657E-2</v>
      </c>
      <c r="CI149" s="130">
        <f t="shared" ref="CI149" si="1375">AA149/AA157</f>
        <v>9.889489567728349E-2</v>
      </c>
      <c r="CJ149" s="136">
        <f t="shared" ref="CJ149" si="1376">AB149/AB157</f>
        <v>6.7578716684392026E-2</v>
      </c>
      <c r="CK149" s="137">
        <f t="shared" ref="CK149" si="1377">AC149/AC157</f>
        <v>7.5754836960381142E-2</v>
      </c>
    </row>
    <row r="150" spans="1:89">
      <c r="A150" s="138" t="s">
        <v>33</v>
      </c>
      <c r="B150" s="196">
        <v>2540</v>
      </c>
      <c r="C150" s="190">
        <v>2805</v>
      </c>
      <c r="D150" s="191">
        <v>976</v>
      </c>
      <c r="E150" s="192">
        <v>1521</v>
      </c>
      <c r="F150" s="189">
        <v>405</v>
      </c>
      <c r="G150" s="193">
        <v>422</v>
      </c>
      <c r="H150" s="191">
        <v>1570</v>
      </c>
      <c r="I150" s="192">
        <v>3067</v>
      </c>
      <c r="J150" s="189">
        <v>271</v>
      </c>
      <c r="K150" s="190">
        <v>200</v>
      </c>
      <c r="L150" s="191">
        <v>753</v>
      </c>
      <c r="M150" s="189">
        <v>927</v>
      </c>
      <c r="N150" s="194">
        <v>1652</v>
      </c>
      <c r="O150" s="197">
        <v>1881</v>
      </c>
      <c r="P150" s="189">
        <v>908</v>
      </c>
      <c r="Q150" s="190">
        <v>1607</v>
      </c>
      <c r="R150" s="191">
        <v>935</v>
      </c>
      <c r="S150" s="192">
        <v>1650</v>
      </c>
      <c r="T150" s="189">
        <v>598</v>
      </c>
      <c r="U150" s="193">
        <v>395</v>
      </c>
      <c r="V150" s="191">
        <v>2400</v>
      </c>
      <c r="W150" s="198">
        <v>1362</v>
      </c>
      <c r="X150" s="189">
        <v>1649</v>
      </c>
      <c r="Y150" s="193">
        <v>797</v>
      </c>
      <c r="Z150" s="191">
        <v>2835</v>
      </c>
      <c r="AA150" s="189">
        <v>3383</v>
      </c>
      <c r="AB150" s="165">
        <f t="shared" si="1023"/>
        <v>17492</v>
      </c>
      <c r="AC150" s="166">
        <f t="shared" si="940"/>
        <v>20017</v>
      </c>
      <c r="BI150" s="138" t="s">
        <v>33</v>
      </c>
      <c r="BJ150" s="130">
        <f>B150/B157</f>
        <v>4.3987254087004712E-2</v>
      </c>
      <c r="BK150" s="131">
        <f t="shared" ref="BK150" si="1378">C150/C157</f>
        <v>8.4676689005614925E-2</v>
      </c>
      <c r="BL150" s="132">
        <f t="shared" ref="BL150" si="1379">D150/D157</f>
        <v>4.3149564525399003E-2</v>
      </c>
      <c r="BM150" s="133">
        <f t="shared" ref="BM150" si="1380">E150/E157</f>
        <v>8.0659701967439143E-2</v>
      </c>
      <c r="BN150" s="130">
        <f t="shared" ref="BN150" si="1381">F150/F157</f>
        <v>3.8781959207124392E-2</v>
      </c>
      <c r="BO150" s="131">
        <f t="shared" ref="BO150" si="1382">G150/G157</f>
        <v>5.5380577427821522E-2</v>
      </c>
      <c r="BP150" s="132">
        <f t="shared" ref="BP150" si="1383">H150/H157</f>
        <v>5.9955701519896126E-2</v>
      </c>
      <c r="BQ150" s="133">
        <f t="shared" ref="BQ150" si="1384">I150/I157</f>
        <v>8.169081610909866E-2</v>
      </c>
      <c r="BR150" s="130">
        <f t="shared" ref="BR150" si="1385">J150/J157</f>
        <v>4.4100895036615136E-2</v>
      </c>
      <c r="BS150" s="131">
        <f t="shared" ref="BS150" si="1386">K150/K157</f>
        <v>2.6085822355549758E-2</v>
      </c>
      <c r="BT150" s="132">
        <f t="shared" ref="BT150" si="1387">L150/L157</f>
        <v>6.7256162915326906E-2</v>
      </c>
      <c r="BU150" s="130">
        <f t="shared" ref="BU150" si="1388">M150/M157</f>
        <v>4.1015884252909161E-2</v>
      </c>
      <c r="BV150" s="134">
        <f t="shared" ref="BV150" si="1389">N150/N157</f>
        <v>6.3482304115590055E-2</v>
      </c>
      <c r="BW150" s="135">
        <f t="shared" ref="BW150" si="1390">O150/O157</f>
        <v>5.0861206500283918E-2</v>
      </c>
      <c r="BX150" s="130">
        <f t="shared" ref="BX150" si="1391">P150/P157</f>
        <v>5.5811666359333705E-2</v>
      </c>
      <c r="BY150" s="131">
        <f t="shared" ref="BY150" si="1392">Q150/Q157</f>
        <v>7.8222352024922115E-2</v>
      </c>
      <c r="BZ150" s="132">
        <f t="shared" ref="BZ150" si="1393">R150/R157</f>
        <v>4.5696691266311519E-2</v>
      </c>
      <c r="CA150" s="133">
        <f t="shared" ref="CA150" si="1394">S150/S157</f>
        <v>7.1933036882029816E-2</v>
      </c>
      <c r="CB150" s="130">
        <f t="shared" ref="CB150" si="1395">T150/T157</f>
        <v>6.8210334207824797E-2</v>
      </c>
      <c r="CC150" s="131">
        <f t="shared" ref="CC150" si="1396">U150/U157</f>
        <v>3.6172161172161175E-2</v>
      </c>
      <c r="CD150" s="132">
        <f t="shared" ref="CD150" si="1397">V150/V157</f>
        <v>9.775967413441955E-2</v>
      </c>
      <c r="CE150" s="133">
        <f t="shared" ref="CE150" si="1398">W150/W157</f>
        <v>4.5615915332574183E-2</v>
      </c>
      <c r="CF150" s="130">
        <f t="shared" ref="CF150" si="1399">X150/X157</f>
        <v>6.9419887176896525E-2</v>
      </c>
      <c r="CG150" s="131">
        <f t="shared" ref="CG150" si="1400">Y150/Y157</f>
        <v>5.2833941000994367E-2</v>
      </c>
      <c r="CH150" s="132">
        <f t="shared" ref="CH150" si="1401">Z150/Z157</f>
        <v>5.0505050505050504E-2</v>
      </c>
      <c r="CI150" s="130">
        <f t="shared" ref="CI150" si="1402">AA150/AA157</f>
        <v>7.3449271586443474E-2</v>
      </c>
      <c r="CJ150" s="136">
        <f t="shared" ref="CJ150" si="1403">AB150/AB157</f>
        <v>5.6373070353540236E-2</v>
      </c>
      <c r="CK150" s="137">
        <f t="shared" ref="CK150" si="1404">AC150/AC157</f>
        <v>6.4612236202477705E-2</v>
      </c>
    </row>
    <row r="151" spans="1:89">
      <c r="A151" s="147" t="s">
        <v>34</v>
      </c>
      <c r="B151" s="199">
        <v>282</v>
      </c>
      <c r="C151" s="183">
        <v>1865</v>
      </c>
      <c r="D151" s="184">
        <v>182</v>
      </c>
      <c r="E151" s="185">
        <v>1109</v>
      </c>
      <c r="F151" s="182">
        <v>96</v>
      </c>
      <c r="G151" s="186">
        <v>368</v>
      </c>
      <c r="H151" s="184">
        <v>516</v>
      </c>
      <c r="I151" s="185">
        <v>1897</v>
      </c>
      <c r="J151" s="182">
        <v>141</v>
      </c>
      <c r="K151" s="183">
        <v>164</v>
      </c>
      <c r="L151" s="184">
        <v>446</v>
      </c>
      <c r="M151" s="182">
        <v>487</v>
      </c>
      <c r="N151" s="187">
        <v>1062</v>
      </c>
      <c r="O151" s="200">
        <v>1523</v>
      </c>
      <c r="P151" s="182">
        <v>620</v>
      </c>
      <c r="Q151" s="183">
        <v>1226</v>
      </c>
      <c r="R151" s="184">
        <v>721</v>
      </c>
      <c r="S151" s="185">
        <v>1047</v>
      </c>
      <c r="T151" s="182">
        <v>540</v>
      </c>
      <c r="U151" s="186">
        <v>338</v>
      </c>
      <c r="V151" s="184">
        <v>2316</v>
      </c>
      <c r="W151" s="201">
        <v>1180</v>
      </c>
      <c r="X151" s="182">
        <v>1113</v>
      </c>
      <c r="Y151" s="186">
        <v>659</v>
      </c>
      <c r="Z151" s="184">
        <v>2050</v>
      </c>
      <c r="AA151" s="182">
        <v>2831</v>
      </c>
      <c r="AB151" s="165">
        <f t="shared" si="1023"/>
        <v>10085</v>
      </c>
      <c r="AC151" s="166">
        <f t="shared" si="940"/>
        <v>14694</v>
      </c>
      <c r="BI151" s="147" t="s">
        <v>34</v>
      </c>
      <c r="BJ151" s="130">
        <f>B151/B157</f>
        <v>4.8836242726517038E-3</v>
      </c>
      <c r="BK151" s="131">
        <f t="shared" ref="BK151" si="1405">C151/C157</f>
        <v>5.6300187164161082E-2</v>
      </c>
      <c r="BL151" s="132">
        <f t="shared" ref="BL151" si="1406">D151/D157</f>
        <v>8.0463327291215355E-3</v>
      </c>
      <c r="BM151" s="133">
        <f t="shared" ref="BM151" si="1407">E151/E157</f>
        <v>5.8811051598875751E-2</v>
      </c>
      <c r="BN151" s="130">
        <f t="shared" ref="BN151" si="1408">F151/F157</f>
        <v>9.192760700948004E-3</v>
      </c>
      <c r="BO151" s="131">
        <f t="shared" ref="BO151" si="1409">G151/G157</f>
        <v>4.8293963254593175E-2</v>
      </c>
      <c r="BP151" s="132">
        <f t="shared" ref="BP151" si="1410">H151/H157</f>
        <v>1.9705185977239748E-2</v>
      </c>
      <c r="BQ151" s="133">
        <f t="shared" ref="BQ151" si="1411">I151/I157</f>
        <v>5.0527381206051568E-2</v>
      </c>
      <c r="BR151" s="130">
        <f t="shared" ref="BR151" si="1412">J151/J157</f>
        <v>2.2945484133441822E-2</v>
      </c>
      <c r="BS151" s="131">
        <f t="shared" ref="BS151" si="1413">K151/K157</f>
        <v>2.1390374331550801E-2</v>
      </c>
      <c r="BT151" s="132">
        <f t="shared" ref="BT151" si="1414">L151/L157</f>
        <v>3.9835655591282604E-2</v>
      </c>
      <c r="BU151" s="130">
        <f t="shared" ref="BU151" si="1415">M151/M157</f>
        <v>2.1547719127472234E-2</v>
      </c>
      <c r="BV151" s="134">
        <f t="shared" ref="BV151" si="1416">N151/N157</f>
        <v>4.0810052645736464E-2</v>
      </c>
      <c r="BW151" s="135">
        <f t="shared" ref="BW151" si="1417">O151/O157</f>
        <v>4.1181083200389365E-2</v>
      </c>
      <c r="BX151" s="130">
        <f t="shared" ref="BX151" si="1418">P151/P157</f>
        <v>3.8109287602188208E-2</v>
      </c>
      <c r="BY151" s="131">
        <f t="shared" ref="BY151" si="1419">Q151/Q157</f>
        <v>5.967679127725857E-2</v>
      </c>
      <c r="BZ151" s="132">
        <f t="shared" ref="BZ151" si="1420">R151/R157</f>
        <v>3.5237769414984604E-2</v>
      </c>
      <c r="CA151" s="133">
        <f t="shared" ref="CA151" si="1421">S151/S157</f>
        <v>4.5644781585142555E-2</v>
      </c>
      <c r="CB151" s="130">
        <f t="shared" ref="CB151" si="1422">T151/T157</f>
        <v>6.1594616174289948E-2</v>
      </c>
      <c r="CC151" s="131">
        <f t="shared" ref="CC151" si="1423">U151/U157</f>
        <v>3.0952380952380953E-2</v>
      </c>
      <c r="CD151" s="132">
        <f t="shared" ref="CD151" si="1424">V151/V157</f>
        <v>9.4338085539714872E-2</v>
      </c>
      <c r="CE151" s="133">
        <f t="shared" ref="CE151" si="1425">W151/W157</f>
        <v>3.9520396543639896E-2</v>
      </c>
      <c r="CF151" s="130">
        <f t="shared" ref="CF151" si="1426">X151/X157</f>
        <v>4.6855266481434704E-2</v>
      </c>
      <c r="CG151" s="131">
        <f t="shared" ref="CG151" si="1427">Y151/Y157</f>
        <v>4.368578057673185E-2</v>
      </c>
      <c r="CH151" s="132">
        <f t="shared" ref="CH151" si="1428">Z151/Z157</f>
        <v>3.6520406890777263E-2</v>
      </c>
      <c r="CI151" s="130">
        <f t="shared" ref="CI151" si="1429">AA151/AA157</f>
        <v>6.1464643175058079E-2</v>
      </c>
      <c r="CJ151" s="136">
        <f t="shared" ref="CJ151" si="1430">AB151/AB157</f>
        <v>3.2501853105159691E-2</v>
      </c>
      <c r="CK151" s="137">
        <f t="shared" ref="CK151" si="1431">AC151/AC157</f>
        <v>4.7430294187900658E-2</v>
      </c>
    </row>
    <row r="152" spans="1:89">
      <c r="A152" s="138" t="s">
        <v>35</v>
      </c>
      <c r="B152" s="196">
        <v>0</v>
      </c>
      <c r="C152" s="190">
        <v>1716</v>
      </c>
      <c r="D152" s="191">
        <v>4</v>
      </c>
      <c r="E152" s="192">
        <v>616</v>
      </c>
      <c r="F152" s="189">
        <v>12</v>
      </c>
      <c r="G152" s="193">
        <v>188</v>
      </c>
      <c r="H152" s="191">
        <v>37</v>
      </c>
      <c r="I152" s="192">
        <v>1395</v>
      </c>
      <c r="J152" s="189">
        <v>71</v>
      </c>
      <c r="K152" s="190">
        <v>89</v>
      </c>
      <c r="L152" s="191">
        <v>94</v>
      </c>
      <c r="M152" s="189">
        <v>149</v>
      </c>
      <c r="N152" s="194">
        <v>248</v>
      </c>
      <c r="O152" s="197">
        <v>367</v>
      </c>
      <c r="P152" s="189">
        <v>195</v>
      </c>
      <c r="Q152" s="190">
        <v>278</v>
      </c>
      <c r="R152" s="191">
        <v>166</v>
      </c>
      <c r="S152" s="192">
        <v>185</v>
      </c>
      <c r="T152" s="189">
        <v>120</v>
      </c>
      <c r="U152" s="193">
        <v>17</v>
      </c>
      <c r="V152" s="191">
        <v>327</v>
      </c>
      <c r="W152" s="198">
        <v>30</v>
      </c>
      <c r="X152" s="189">
        <v>142</v>
      </c>
      <c r="Y152" s="193">
        <v>89</v>
      </c>
      <c r="Z152" s="191">
        <v>81</v>
      </c>
      <c r="AA152" s="189">
        <v>493</v>
      </c>
      <c r="AB152" s="165">
        <f t="shared" si="1023"/>
        <v>1497</v>
      </c>
      <c r="AC152" s="166">
        <f t="shared" si="940"/>
        <v>5612</v>
      </c>
      <c r="BI152" s="138" t="s">
        <v>35</v>
      </c>
      <c r="BJ152" s="130">
        <f>B152/B157</f>
        <v>0</v>
      </c>
      <c r="BK152" s="131">
        <f t="shared" ref="BK152" si="1432">C152/C157</f>
        <v>5.1802209744611485E-2</v>
      </c>
      <c r="BL152" s="132">
        <f t="shared" ref="BL152" si="1433">D152/D157</f>
        <v>1.7684247756311066E-4</v>
      </c>
      <c r="BM152" s="133">
        <f t="shared" ref="BM152" si="1434">E152/E157</f>
        <v>3.2666914143288962E-2</v>
      </c>
      <c r="BN152" s="130">
        <f t="shared" ref="BN152" si="1435">F152/F157</f>
        <v>1.1490950876185005E-3</v>
      </c>
      <c r="BO152" s="131">
        <f t="shared" ref="BO152" si="1436">G152/G157</f>
        <v>2.4671916010498687E-2</v>
      </c>
      <c r="BP152" s="132">
        <f t="shared" ref="BP152" si="1437">H152/H157</f>
        <v>1.4129687619338577E-3</v>
      </c>
      <c r="BQ152" s="133">
        <f t="shared" ref="BQ152" si="1438">I152/I157</f>
        <v>3.7156403153633069E-2</v>
      </c>
      <c r="BR152" s="130">
        <f t="shared" ref="BR152" si="1439">J152/J157</f>
        <v>1.1554109031733116E-2</v>
      </c>
      <c r="BS152" s="131">
        <f t="shared" ref="BS152" si="1440">K152/K157</f>
        <v>1.1608190948219643E-2</v>
      </c>
      <c r="BT152" s="132">
        <f t="shared" ref="BT152" si="1441">L152/L157</f>
        <v>8.3958556627366909E-3</v>
      </c>
      <c r="BU152" s="130">
        <f t="shared" ref="BU152" si="1442">M152/M157</f>
        <v>6.5926286447502321E-3</v>
      </c>
      <c r="BV152" s="134">
        <f t="shared" ref="BV152" si="1443">N152/N157</f>
        <v>9.5300311263113394E-3</v>
      </c>
      <c r="BW152" s="135">
        <f t="shared" ref="BW152" si="1444">O152/O157</f>
        <v>9.9234783549198274E-3</v>
      </c>
      <c r="BX152" s="130">
        <f t="shared" ref="BX152" si="1445">P152/P157</f>
        <v>1.198598561681726E-2</v>
      </c>
      <c r="BY152" s="131">
        <f t="shared" ref="BY152" si="1446">Q152/Q157</f>
        <v>1.3531931464174455E-2</v>
      </c>
      <c r="BZ152" s="132">
        <f t="shared" ref="BZ152" si="1447">R152/R157</f>
        <v>8.1129954547676068E-3</v>
      </c>
      <c r="CA152" s="133">
        <f t="shared" ref="CA152" si="1448">S152/S157</f>
        <v>8.0652192867730396E-3</v>
      </c>
      <c r="CB152" s="130">
        <f t="shared" ref="CB152" si="1449">T152/T157</f>
        <v>1.3687692483175544E-2</v>
      </c>
      <c r="CC152" s="131">
        <f t="shared" ref="CC152" si="1450">U152/U157</f>
        <v>1.5567765567765569E-3</v>
      </c>
      <c r="CD152" s="132">
        <f t="shared" ref="CD152" si="1451">V152/V157</f>
        <v>1.3319755600814664E-2</v>
      </c>
      <c r="CE152" s="133">
        <f t="shared" ref="CE152" si="1452">W152/W157</f>
        <v>1.0047558443298278E-3</v>
      </c>
      <c r="CF152" s="130">
        <f t="shared" ref="CF152" si="1453">X152/X157</f>
        <v>5.97794055737981E-3</v>
      </c>
      <c r="CG152" s="131">
        <f t="shared" ref="CG152" si="1454">Y152/Y157</f>
        <v>5.8999005634736493E-3</v>
      </c>
      <c r="CH152" s="132">
        <f t="shared" ref="CH152" si="1455">Z152/Z157</f>
        <v>1.443001443001443E-3</v>
      </c>
      <c r="CI152" s="130">
        <f t="shared" ref="CI152" si="1456">AA152/AA157</f>
        <v>1.0703662693501812E-2</v>
      </c>
      <c r="CJ152" s="136">
        <f t="shared" ref="CJ152" si="1457">AB152/AB157</f>
        <v>4.8245189983563766E-3</v>
      </c>
      <c r="CK152" s="137">
        <f t="shared" ref="CK152" si="1458">AC152/AC157</f>
        <v>1.8114795901898632E-2</v>
      </c>
    </row>
    <row r="153" spans="1:89">
      <c r="A153" s="147" t="s">
        <v>36</v>
      </c>
      <c r="B153" s="307">
        <v>0</v>
      </c>
      <c r="C153" s="190">
        <v>94</v>
      </c>
      <c r="D153" s="191">
        <v>0</v>
      </c>
      <c r="E153" s="192">
        <v>41</v>
      </c>
      <c r="F153" s="189">
        <v>0</v>
      </c>
      <c r="G153" s="193">
        <v>0</v>
      </c>
      <c r="H153" s="191">
        <v>0</v>
      </c>
      <c r="I153" s="192">
        <v>0</v>
      </c>
      <c r="J153" s="189">
        <v>0</v>
      </c>
      <c r="K153" s="190">
        <v>0</v>
      </c>
      <c r="L153" s="191">
        <v>0</v>
      </c>
      <c r="M153" s="189">
        <v>0</v>
      </c>
      <c r="N153" s="194">
        <v>0</v>
      </c>
      <c r="O153" s="197">
        <v>0</v>
      </c>
      <c r="P153" s="189">
        <v>0</v>
      </c>
      <c r="Q153" s="190">
        <v>0</v>
      </c>
      <c r="R153" s="191">
        <v>0</v>
      </c>
      <c r="S153" s="192">
        <v>0</v>
      </c>
      <c r="T153" s="189">
        <v>0</v>
      </c>
      <c r="U153" s="193">
        <v>0</v>
      </c>
      <c r="V153" s="191">
        <v>0</v>
      </c>
      <c r="W153" s="198">
        <v>0</v>
      </c>
      <c r="X153" s="189">
        <v>0</v>
      </c>
      <c r="Y153" s="193">
        <v>0</v>
      </c>
      <c r="Z153" s="191">
        <v>0</v>
      </c>
      <c r="AA153" s="192">
        <v>0</v>
      </c>
      <c r="AB153" s="165">
        <f t="shared" si="1023"/>
        <v>0</v>
      </c>
      <c r="AC153" s="166">
        <f t="shared" si="940"/>
        <v>135</v>
      </c>
      <c r="BI153" s="147" t="s">
        <v>36</v>
      </c>
      <c r="BJ153" s="130">
        <f>B153/B157</f>
        <v>0</v>
      </c>
      <c r="BK153" s="131">
        <f t="shared" ref="BK153" si="1459">C153/C157</f>
        <v>2.8376501841453844E-3</v>
      </c>
      <c r="BL153" s="132">
        <f t="shared" ref="BL153" si="1460">D153/D157</f>
        <v>0</v>
      </c>
      <c r="BM153" s="133">
        <f t="shared" ref="BM153" si="1461">E153/E157</f>
        <v>2.1742588959007265E-3</v>
      </c>
      <c r="BN153" s="130">
        <f t="shared" ref="BN153" si="1462">F153/F157</f>
        <v>0</v>
      </c>
      <c r="BO153" s="131">
        <f t="shared" ref="BO153" si="1463">G153/G157</f>
        <v>0</v>
      </c>
      <c r="BP153" s="132">
        <f t="shared" ref="BP153" si="1464">H153/H157</f>
        <v>0</v>
      </c>
      <c r="BQ153" s="133">
        <f t="shared" ref="BQ153" si="1465">I153/I157</f>
        <v>0</v>
      </c>
      <c r="BR153" s="130">
        <f t="shared" ref="BR153" si="1466">J153/J157</f>
        <v>0</v>
      </c>
      <c r="BS153" s="131">
        <f t="shared" ref="BS153" si="1467">K153/K157</f>
        <v>0</v>
      </c>
      <c r="BT153" s="132">
        <f t="shared" ref="BT153" si="1468">L153/L157</f>
        <v>0</v>
      </c>
      <c r="BU153" s="130">
        <f t="shared" ref="BU153" si="1469">M153/M157</f>
        <v>0</v>
      </c>
      <c r="BV153" s="134">
        <f t="shared" ref="BV153" si="1470">N153/N157</f>
        <v>0</v>
      </c>
      <c r="BW153" s="135">
        <f t="shared" ref="BW153" si="1471">O153/O157</f>
        <v>0</v>
      </c>
      <c r="BX153" s="130">
        <f t="shared" ref="BX153" si="1472">P153/P157</f>
        <v>0</v>
      </c>
      <c r="BY153" s="131">
        <f t="shared" ref="BY153" si="1473">Q153/Q157</f>
        <v>0</v>
      </c>
      <c r="BZ153" s="132">
        <f t="shared" ref="BZ153" si="1474">R153/R157</f>
        <v>0</v>
      </c>
      <c r="CA153" s="133">
        <f t="shared" ref="CA153" si="1475">S153/S157</f>
        <v>0</v>
      </c>
      <c r="CB153" s="130">
        <f t="shared" ref="CB153" si="1476">T153/T157</f>
        <v>0</v>
      </c>
      <c r="CC153" s="131">
        <f t="shared" ref="CC153" si="1477">U153/U157</f>
        <v>0</v>
      </c>
      <c r="CD153" s="132">
        <f t="shared" ref="CD153" si="1478">V153/V157</f>
        <v>0</v>
      </c>
      <c r="CE153" s="133">
        <f t="shared" ref="CE153" si="1479">W153/W157</f>
        <v>0</v>
      </c>
      <c r="CF153" s="130">
        <f t="shared" ref="CF153" si="1480">X153/X157</f>
        <v>0</v>
      </c>
      <c r="CG153" s="131">
        <f t="shared" ref="CG153" si="1481">Y153/Y157</f>
        <v>0</v>
      </c>
      <c r="CH153" s="132">
        <f t="shared" ref="CH153" si="1482">Z153/Z157</f>
        <v>0</v>
      </c>
      <c r="CI153" s="130">
        <f t="shared" ref="CI153" si="1483">AA153/AA157</f>
        <v>0</v>
      </c>
      <c r="CJ153" s="136">
        <f t="shared" ref="CJ153" si="1484">AB153/AB157</f>
        <v>0</v>
      </c>
      <c r="CK153" s="137">
        <f t="shared" ref="CK153" si="1485">AC153/AC157</f>
        <v>4.3576219649969983E-4</v>
      </c>
    </row>
    <row r="154" spans="1:89">
      <c r="A154" s="138" t="s">
        <v>37</v>
      </c>
      <c r="B154" s="60">
        <v>0</v>
      </c>
      <c r="C154" s="61">
        <v>0</v>
      </c>
      <c r="D154" s="140">
        <v>0</v>
      </c>
      <c r="E154" s="141">
        <v>0</v>
      </c>
      <c r="F154" s="139">
        <v>0</v>
      </c>
      <c r="G154" s="142">
        <v>0</v>
      </c>
      <c r="H154" s="140">
        <v>0</v>
      </c>
      <c r="I154" s="141">
        <v>0</v>
      </c>
      <c r="J154" s="139">
        <v>0</v>
      </c>
      <c r="K154" s="142">
        <v>0</v>
      </c>
      <c r="L154" s="140">
        <v>0</v>
      </c>
      <c r="M154" s="139">
        <v>0</v>
      </c>
      <c r="N154" s="143">
        <v>0</v>
      </c>
      <c r="O154" s="144">
        <v>0</v>
      </c>
      <c r="P154" s="139">
        <v>0</v>
      </c>
      <c r="Q154" s="142">
        <v>0</v>
      </c>
      <c r="R154" s="140">
        <v>0</v>
      </c>
      <c r="S154" s="141">
        <v>0</v>
      </c>
      <c r="T154" s="139">
        <v>0</v>
      </c>
      <c r="U154" s="142">
        <v>0</v>
      </c>
      <c r="V154" s="140">
        <v>0</v>
      </c>
      <c r="W154" s="141">
        <v>0</v>
      </c>
      <c r="X154" s="139">
        <v>0</v>
      </c>
      <c r="Y154" s="142">
        <v>0</v>
      </c>
      <c r="Z154" s="145">
        <v>0</v>
      </c>
      <c r="AA154" s="146">
        <v>0</v>
      </c>
      <c r="AB154" s="165"/>
      <c r="AC154" s="166">
        <f t="shared" si="940"/>
        <v>0</v>
      </c>
      <c r="BI154" s="138" t="s">
        <v>37</v>
      </c>
      <c r="BJ154" s="130">
        <f>B154/B157</f>
        <v>0</v>
      </c>
      <c r="BK154" s="131">
        <f t="shared" ref="BK154" si="1486">C154/C157</f>
        <v>0</v>
      </c>
      <c r="BL154" s="132">
        <f t="shared" ref="BL154" si="1487">D154/D157</f>
        <v>0</v>
      </c>
      <c r="BM154" s="133">
        <f t="shared" ref="BM154" si="1488">E154/E157</f>
        <v>0</v>
      </c>
      <c r="BN154" s="130">
        <f t="shared" ref="BN154" si="1489">F154/F157</f>
        <v>0</v>
      </c>
      <c r="BO154" s="131">
        <f t="shared" ref="BO154" si="1490">G154/G157</f>
        <v>0</v>
      </c>
      <c r="BP154" s="132">
        <f t="shared" ref="BP154" si="1491">H154/H157</f>
        <v>0</v>
      </c>
      <c r="BQ154" s="133">
        <f t="shared" ref="BQ154" si="1492">I154/I157</f>
        <v>0</v>
      </c>
      <c r="BR154" s="130">
        <f t="shared" ref="BR154" si="1493">J154/J157</f>
        <v>0</v>
      </c>
      <c r="BS154" s="131">
        <f t="shared" ref="BS154" si="1494">K154/K157</f>
        <v>0</v>
      </c>
      <c r="BT154" s="132">
        <f t="shared" ref="BT154" si="1495">L154/L157</f>
        <v>0</v>
      </c>
      <c r="BU154" s="130">
        <f t="shared" ref="BU154" si="1496">M154/M157</f>
        <v>0</v>
      </c>
      <c r="BV154" s="134">
        <f t="shared" ref="BV154" si="1497">N154/N157</f>
        <v>0</v>
      </c>
      <c r="BW154" s="135">
        <f t="shared" ref="BW154" si="1498">O154/O157</f>
        <v>0</v>
      </c>
      <c r="BX154" s="130">
        <f t="shared" ref="BX154" si="1499">P154/P157</f>
        <v>0</v>
      </c>
      <c r="BY154" s="131">
        <f t="shared" ref="BY154" si="1500">Q154/Q157</f>
        <v>0</v>
      </c>
      <c r="BZ154" s="132">
        <f t="shared" ref="BZ154" si="1501">R154/R157</f>
        <v>0</v>
      </c>
      <c r="CA154" s="133">
        <f t="shared" ref="CA154" si="1502">S154/S157</f>
        <v>0</v>
      </c>
      <c r="CB154" s="130">
        <f t="shared" ref="CB154" si="1503">T154/T157</f>
        <v>0</v>
      </c>
      <c r="CC154" s="131">
        <f t="shared" ref="CC154" si="1504">U154/U157</f>
        <v>0</v>
      </c>
      <c r="CD154" s="132">
        <f t="shared" ref="CD154" si="1505">V154/V157</f>
        <v>0</v>
      </c>
      <c r="CE154" s="133">
        <f t="shared" ref="CE154" si="1506">W154/W157</f>
        <v>0</v>
      </c>
      <c r="CF154" s="130">
        <f t="shared" ref="CF154" si="1507">X154/X157</f>
        <v>0</v>
      </c>
      <c r="CG154" s="131">
        <f t="shared" ref="CG154" si="1508">Y154/Y157</f>
        <v>0</v>
      </c>
      <c r="CH154" s="132">
        <f t="shared" ref="CH154" si="1509">Z154/Z157</f>
        <v>0</v>
      </c>
      <c r="CI154" s="130">
        <f t="shared" ref="CI154" si="1510">AA154/AA157</f>
        <v>0</v>
      </c>
      <c r="CJ154" s="136">
        <f t="shared" ref="CJ154" si="1511">AB154/AB157</f>
        <v>0</v>
      </c>
      <c r="CK154" s="137">
        <f t="shared" ref="CK154" si="1512">AC154/AC157</f>
        <v>0</v>
      </c>
    </row>
    <row r="155" spans="1:89">
      <c r="A155" s="147" t="s">
        <v>38</v>
      </c>
      <c r="B155" s="58"/>
      <c r="C155" s="59"/>
      <c r="D155" s="153"/>
      <c r="E155" s="150"/>
      <c r="F155" s="151"/>
      <c r="G155" s="152"/>
      <c r="H155" s="153"/>
      <c r="I155" s="150"/>
      <c r="J155" s="151"/>
      <c r="K155" s="152"/>
      <c r="L155" s="153"/>
      <c r="M155" s="151"/>
      <c r="N155" s="155"/>
      <c r="O155" s="154"/>
      <c r="P155" s="151"/>
      <c r="Q155" s="152"/>
      <c r="R155" s="153"/>
      <c r="S155" s="150"/>
      <c r="T155" s="151"/>
      <c r="U155" s="152"/>
      <c r="V155" s="153"/>
      <c r="W155" s="150"/>
      <c r="X155" s="151"/>
      <c r="Y155" s="152"/>
      <c r="Z155" s="149"/>
      <c r="AA155" s="148"/>
      <c r="AB155" s="165"/>
      <c r="AC155" s="166"/>
      <c r="BI155" s="147" t="s">
        <v>38</v>
      </c>
      <c r="BJ155" s="130">
        <f>B155/B157</f>
        <v>0</v>
      </c>
      <c r="BK155" s="131">
        <f t="shared" ref="BK155" si="1513">C155/C157</f>
        <v>0</v>
      </c>
      <c r="BL155" s="132">
        <f t="shared" ref="BL155" si="1514">D155/D157</f>
        <v>0</v>
      </c>
      <c r="BM155" s="133">
        <f t="shared" ref="BM155" si="1515">E155/E157</f>
        <v>0</v>
      </c>
      <c r="BN155" s="130">
        <f t="shared" ref="BN155" si="1516">F155/F157</f>
        <v>0</v>
      </c>
      <c r="BO155" s="131">
        <f t="shared" ref="BO155" si="1517">G155/G157</f>
        <v>0</v>
      </c>
      <c r="BP155" s="132">
        <f t="shared" ref="BP155" si="1518">H155/H157</f>
        <v>0</v>
      </c>
      <c r="BQ155" s="133">
        <f t="shared" ref="BQ155" si="1519">I155/I157</f>
        <v>0</v>
      </c>
      <c r="BR155" s="130">
        <f t="shared" ref="BR155" si="1520">J155/J157</f>
        <v>0</v>
      </c>
      <c r="BS155" s="131">
        <f t="shared" ref="BS155" si="1521">K155/K157</f>
        <v>0</v>
      </c>
      <c r="BT155" s="132">
        <f t="shared" ref="BT155" si="1522">L155/L157</f>
        <v>0</v>
      </c>
      <c r="BU155" s="130">
        <f t="shared" ref="BU155" si="1523">M155/M157</f>
        <v>0</v>
      </c>
      <c r="BV155" s="134">
        <f t="shared" ref="BV155" si="1524">N155/N157</f>
        <v>0</v>
      </c>
      <c r="BW155" s="135">
        <f t="shared" ref="BW155" si="1525">O155/O157</f>
        <v>0</v>
      </c>
      <c r="BX155" s="130">
        <f t="shared" ref="BX155" si="1526">P155/P157</f>
        <v>0</v>
      </c>
      <c r="BY155" s="131">
        <f t="shared" ref="BY155" si="1527">Q155/Q157</f>
        <v>0</v>
      </c>
      <c r="BZ155" s="132">
        <f t="shared" ref="BZ155" si="1528">R155/R157</f>
        <v>0</v>
      </c>
      <c r="CA155" s="133">
        <f t="shared" ref="CA155" si="1529">S155/S157</f>
        <v>0</v>
      </c>
      <c r="CB155" s="130">
        <f t="shared" ref="CB155" si="1530">T155/T157</f>
        <v>0</v>
      </c>
      <c r="CC155" s="131">
        <f t="shared" ref="CC155" si="1531">U155/U157</f>
        <v>0</v>
      </c>
      <c r="CD155" s="132">
        <f t="shared" ref="CD155" si="1532">V155/V157</f>
        <v>0</v>
      </c>
      <c r="CE155" s="133">
        <f t="shared" ref="CE155" si="1533">W155/W157</f>
        <v>0</v>
      </c>
      <c r="CF155" s="130">
        <f t="shared" ref="CF155" si="1534">X155/X157</f>
        <v>0</v>
      </c>
      <c r="CG155" s="131">
        <f t="shared" ref="CG155" si="1535">Y155/Y157</f>
        <v>0</v>
      </c>
      <c r="CH155" s="132">
        <f t="shared" ref="CH155" si="1536">Z155/Z157</f>
        <v>0</v>
      </c>
      <c r="CI155" s="130">
        <f t="shared" ref="CI155" si="1537">AA155/AA157</f>
        <v>0</v>
      </c>
      <c r="CJ155" s="136">
        <f t="shared" ref="CJ155" si="1538">AB155/AB157</f>
        <v>0</v>
      </c>
      <c r="CK155" s="137">
        <f t="shared" ref="CK155" si="1539">AC155/AC157</f>
        <v>0</v>
      </c>
    </row>
    <row r="156" spans="1:89" ht="14" thickBot="1">
      <c r="A156" s="138" t="s">
        <v>16</v>
      </c>
      <c r="B156" s="60"/>
      <c r="C156" s="61"/>
      <c r="D156" s="140"/>
      <c r="E156" s="141"/>
      <c r="F156" s="139"/>
      <c r="G156" s="142"/>
      <c r="H156" s="140"/>
      <c r="I156" s="141"/>
      <c r="J156" s="139"/>
      <c r="K156" s="142"/>
      <c r="L156" s="140"/>
      <c r="M156" s="139"/>
      <c r="N156" s="143"/>
      <c r="O156" s="144"/>
      <c r="P156" s="139"/>
      <c r="Q156" s="142"/>
      <c r="R156" s="140"/>
      <c r="S156" s="141"/>
      <c r="T156" s="139"/>
      <c r="U156" s="142"/>
      <c r="V156" s="140"/>
      <c r="W156" s="141"/>
      <c r="X156" s="139"/>
      <c r="Y156" s="142"/>
      <c r="Z156" s="145"/>
      <c r="AA156" s="146"/>
      <c r="AB156" s="165"/>
      <c r="AC156" s="166"/>
      <c r="BI156" s="138" t="s">
        <v>39</v>
      </c>
      <c r="BJ156" s="130">
        <f>B156/B157</f>
        <v>0</v>
      </c>
      <c r="BK156" s="131">
        <f t="shared" ref="BK156" si="1540">C156/C157</f>
        <v>0</v>
      </c>
      <c r="BL156" s="132">
        <f t="shared" ref="BL156" si="1541">D156/D157</f>
        <v>0</v>
      </c>
      <c r="BM156" s="133">
        <f t="shared" ref="BM156" si="1542">E156/E157</f>
        <v>0</v>
      </c>
      <c r="BN156" s="130">
        <f t="shared" ref="BN156" si="1543">F156/F157</f>
        <v>0</v>
      </c>
      <c r="BO156" s="131">
        <f t="shared" ref="BO156" si="1544">G156/G157</f>
        <v>0</v>
      </c>
      <c r="BP156" s="132">
        <f t="shared" ref="BP156" si="1545">H156/H157</f>
        <v>0</v>
      </c>
      <c r="BQ156" s="133">
        <f t="shared" ref="BQ156" si="1546">I156/I157</f>
        <v>0</v>
      </c>
      <c r="BR156" s="130">
        <f t="shared" ref="BR156" si="1547">J156/J157</f>
        <v>0</v>
      </c>
      <c r="BS156" s="131">
        <f t="shared" ref="BS156" si="1548">K156/K157</f>
        <v>0</v>
      </c>
      <c r="BT156" s="132">
        <f t="shared" ref="BT156" si="1549">L156/L157</f>
        <v>0</v>
      </c>
      <c r="BU156" s="130">
        <f t="shared" ref="BU156" si="1550">M156/M157</f>
        <v>0</v>
      </c>
      <c r="BV156" s="134">
        <f t="shared" ref="BV156" si="1551">N156/N157</f>
        <v>0</v>
      </c>
      <c r="BW156" s="135">
        <f t="shared" ref="BW156" si="1552">O156/O157</f>
        <v>0</v>
      </c>
      <c r="BX156" s="130">
        <f t="shared" ref="BX156" si="1553">P156/P157</f>
        <v>0</v>
      </c>
      <c r="BY156" s="131">
        <f t="shared" ref="BY156" si="1554">Q156/Q157</f>
        <v>0</v>
      </c>
      <c r="BZ156" s="132">
        <f t="shared" ref="BZ156" si="1555">R156/R157</f>
        <v>0</v>
      </c>
      <c r="CA156" s="133">
        <f t="shared" ref="CA156" si="1556">S156/S157</f>
        <v>0</v>
      </c>
      <c r="CB156" s="130">
        <f t="shared" ref="CB156" si="1557">T156/T157</f>
        <v>0</v>
      </c>
      <c r="CC156" s="131">
        <f t="shared" ref="CC156" si="1558">U156/U157</f>
        <v>0</v>
      </c>
      <c r="CD156" s="132">
        <f t="shared" ref="CD156" si="1559">V156/V157</f>
        <v>0</v>
      </c>
      <c r="CE156" s="133">
        <f t="shared" ref="CE156" si="1560">W156/W157</f>
        <v>0</v>
      </c>
      <c r="CF156" s="130">
        <f t="shared" ref="CF156" si="1561">X156/X157</f>
        <v>0</v>
      </c>
      <c r="CG156" s="131">
        <f t="shared" ref="CG156" si="1562">Y156/Y157</f>
        <v>0</v>
      </c>
      <c r="CH156" s="132">
        <f t="shared" ref="CH156" si="1563">Z156/Z157</f>
        <v>0</v>
      </c>
      <c r="CI156" s="130">
        <f t="shared" ref="CI156" si="1564">AA156/AA157</f>
        <v>0</v>
      </c>
      <c r="CJ156" s="136">
        <f t="shared" ref="CJ156" si="1565">AB156/AB157</f>
        <v>0</v>
      </c>
      <c r="CK156" s="137">
        <f t="shared" ref="CK156" si="1566">AC156/AC157</f>
        <v>0</v>
      </c>
    </row>
    <row r="157" spans="1:89" ht="15" thickTop="1" thickBot="1">
      <c r="A157" s="225" t="s">
        <v>13</v>
      </c>
      <c r="B157" s="20">
        <f t="shared" ref="B157" si="1567">SUM(B134:B156)</f>
        <v>57744</v>
      </c>
      <c r="C157" s="21">
        <f t="shared" ref="C157" si="1568">SUM(C134:C156)</f>
        <v>33126</v>
      </c>
      <c r="D157" s="20">
        <f t="shared" ref="D157" si="1569">SUM(D134:D156)</f>
        <v>22619</v>
      </c>
      <c r="E157" s="21">
        <f t="shared" ref="E157" si="1570">SUM(E134:E156)</f>
        <v>18857</v>
      </c>
      <c r="F157" s="20">
        <f t="shared" ref="F157" si="1571">SUM(F134:F156)</f>
        <v>10443</v>
      </c>
      <c r="G157" s="21">
        <f t="shared" ref="G157" si="1572">SUM(G134:G156)</f>
        <v>7620</v>
      </c>
      <c r="H157" s="20">
        <f t="shared" ref="H157" si="1573">SUM(H134:H156)</f>
        <v>26186</v>
      </c>
      <c r="I157" s="21">
        <f t="shared" ref="I157" si="1574">SUM(I134:I156)</f>
        <v>37544</v>
      </c>
      <c r="J157" s="20">
        <f t="shared" ref="J157" si="1575">SUM(J134:J156)</f>
        <v>6145</v>
      </c>
      <c r="K157" s="21">
        <f t="shared" ref="K157" si="1576">SUM(K134:K156)</f>
        <v>7667</v>
      </c>
      <c r="L157" s="20">
        <f t="shared" ref="L157" si="1577">SUM(L134:L156)</f>
        <v>11196</v>
      </c>
      <c r="M157" s="21">
        <f t="shared" ref="M157" si="1578">SUM(M134:M156)</f>
        <v>22601</v>
      </c>
      <c r="N157" s="20">
        <f t="shared" ref="N157" si="1579">SUM(N134:N156)</f>
        <v>26023</v>
      </c>
      <c r="O157" s="21">
        <f t="shared" ref="O157" si="1580">SUM(O134:O156)</f>
        <v>36983</v>
      </c>
      <c r="P157" s="20">
        <f t="shared" ref="P157" si="1581">SUM(P134:P156)</f>
        <v>16269</v>
      </c>
      <c r="Q157" s="21">
        <f t="shared" ref="Q157" si="1582">SUM(Q134:Q156)</f>
        <v>20544</v>
      </c>
      <c r="R157" s="20">
        <f t="shared" ref="R157" si="1583">SUM(R134:R156)</f>
        <v>20461</v>
      </c>
      <c r="S157" s="21">
        <f t="shared" ref="S157" si="1584">SUM(S134:S156)</f>
        <v>22938</v>
      </c>
      <c r="T157" s="20">
        <f t="shared" ref="T157" si="1585">SUM(T134:T156)</f>
        <v>8767</v>
      </c>
      <c r="U157" s="21">
        <f t="shared" ref="U157" si="1586">SUM(U134:U156)</f>
        <v>10920</v>
      </c>
      <c r="V157" s="20">
        <f t="shared" ref="V157" si="1587">SUM(V134:V156)</f>
        <v>24550</v>
      </c>
      <c r="W157" s="21">
        <f t="shared" ref="W157" si="1588">SUM(W134:W156)</f>
        <v>29858</v>
      </c>
      <c r="X157" s="20">
        <f t="shared" ref="X157" si="1589">SUM(X134:X156)</f>
        <v>23754</v>
      </c>
      <c r="Y157" s="21">
        <f t="shared" ref="Y157" si="1590">SUM(Y134:Y156)</f>
        <v>15085</v>
      </c>
      <c r="Z157" s="20">
        <f t="shared" ref="Z157" si="1591">SUM(Z134:Z156)</f>
        <v>56133</v>
      </c>
      <c r="AA157" s="21">
        <f t="shared" ref="AA157" si="1592">SUM(AA134:AA156)</f>
        <v>46059</v>
      </c>
      <c r="AB157" s="167">
        <f t="shared" ref="AB157:AC157" si="1593">SUM(AB133:AB156)</f>
        <v>310290</v>
      </c>
      <c r="AC157" s="168">
        <f t="shared" si="1593"/>
        <v>309802</v>
      </c>
      <c r="BI157" s="227" t="s">
        <v>13</v>
      </c>
      <c r="BJ157" s="156">
        <f>SUM(BJ133:BJ156)</f>
        <v>0.99999999999999989</v>
      </c>
      <c r="BK157" s="157">
        <f t="shared" ref="BK157:CK157" si="1594">SUM(BK133:BK156)</f>
        <v>1</v>
      </c>
      <c r="BL157" s="156">
        <f t="shared" si="1594"/>
        <v>1.0000000000000002</v>
      </c>
      <c r="BM157" s="157">
        <f t="shared" si="1594"/>
        <v>0.99999999999999989</v>
      </c>
      <c r="BN157" s="156">
        <f t="shared" si="1594"/>
        <v>0.99999999999999989</v>
      </c>
      <c r="BO157" s="157">
        <f t="shared" si="1594"/>
        <v>1</v>
      </c>
      <c r="BP157" s="156">
        <f t="shared" si="1594"/>
        <v>1</v>
      </c>
      <c r="BQ157" s="157">
        <f t="shared" si="1594"/>
        <v>1</v>
      </c>
      <c r="BR157" s="156">
        <f t="shared" si="1594"/>
        <v>1</v>
      </c>
      <c r="BS157" s="157">
        <f t="shared" si="1594"/>
        <v>1</v>
      </c>
      <c r="BT157" s="156">
        <f t="shared" si="1594"/>
        <v>0.99999999999999989</v>
      </c>
      <c r="BU157" s="157">
        <f t="shared" si="1594"/>
        <v>0.99999999999999978</v>
      </c>
      <c r="BV157" s="156">
        <f t="shared" si="1594"/>
        <v>1</v>
      </c>
      <c r="BW157" s="157">
        <f t="shared" si="1594"/>
        <v>0.99999999999999989</v>
      </c>
      <c r="BX157" s="156">
        <f t="shared" si="1594"/>
        <v>1</v>
      </c>
      <c r="BY157" s="157">
        <f t="shared" si="1594"/>
        <v>0.99999999999999989</v>
      </c>
      <c r="BZ157" s="156">
        <f t="shared" si="1594"/>
        <v>0.99999999999999989</v>
      </c>
      <c r="CA157" s="157">
        <f t="shared" si="1594"/>
        <v>1</v>
      </c>
      <c r="CB157" s="156">
        <f t="shared" si="1594"/>
        <v>1</v>
      </c>
      <c r="CC157" s="157">
        <f t="shared" si="1594"/>
        <v>0.99999999999999989</v>
      </c>
      <c r="CD157" s="156">
        <f t="shared" si="1594"/>
        <v>0.99999999999999989</v>
      </c>
      <c r="CE157" s="157">
        <f t="shared" si="1594"/>
        <v>0.99999999999999989</v>
      </c>
      <c r="CF157" s="156">
        <f t="shared" si="1594"/>
        <v>1</v>
      </c>
      <c r="CG157" s="157">
        <f t="shared" si="1594"/>
        <v>1</v>
      </c>
      <c r="CH157" s="156">
        <f t="shared" si="1594"/>
        <v>1</v>
      </c>
      <c r="CI157" s="157">
        <f t="shared" si="1594"/>
        <v>0.99999999999999978</v>
      </c>
      <c r="CJ157" s="156">
        <f t="shared" si="1594"/>
        <v>1</v>
      </c>
      <c r="CK157" s="157">
        <f t="shared" si="1594"/>
        <v>1</v>
      </c>
    </row>
    <row r="158" spans="1:89" ht="14" thickTop="1">
      <c r="A158" s="180"/>
    </row>
    <row r="160" spans="1:89">
      <c r="A160" s="325">
        <f>+A129+1</f>
        <v>43805</v>
      </c>
      <c r="B160" s="325"/>
      <c r="C160" s="325"/>
      <c r="D160" s="325"/>
      <c r="BI160" s="320">
        <f>+BI129+1</f>
        <v>43805</v>
      </c>
      <c r="BJ160" s="320"/>
      <c r="BK160" s="320"/>
      <c r="BL160" s="320"/>
    </row>
    <row r="161" spans="1:89" ht="14" thickBot="1">
      <c r="AE161" t="s">
        <v>87</v>
      </c>
    </row>
    <row r="162" spans="1:89" ht="15" thickTop="1" thickBot="1">
      <c r="A162" s="321" t="s">
        <v>0</v>
      </c>
      <c r="B162" s="316" t="s">
        <v>1</v>
      </c>
      <c r="C162" s="317"/>
      <c r="D162" s="316" t="s">
        <v>2</v>
      </c>
      <c r="E162" s="317"/>
      <c r="F162" s="316" t="s">
        <v>3</v>
      </c>
      <c r="G162" s="317"/>
      <c r="H162" s="316" t="s">
        <v>4</v>
      </c>
      <c r="I162" s="317"/>
      <c r="J162" s="316" t="s">
        <v>5</v>
      </c>
      <c r="K162" s="317"/>
      <c r="L162" s="316" t="s">
        <v>6</v>
      </c>
      <c r="M162" s="317"/>
      <c r="N162" s="316" t="s">
        <v>7</v>
      </c>
      <c r="O162" s="317"/>
      <c r="P162" s="316" t="s">
        <v>8</v>
      </c>
      <c r="Q162" s="317"/>
      <c r="R162" s="316" t="s">
        <v>9</v>
      </c>
      <c r="S162" s="317"/>
      <c r="T162" s="316" t="s">
        <v>10</v>
      </c>
      <c r="U162" s="317"/>
      <c r="V162" s="316" t="s">
        <v>11</v>
      </c>
      <c r="W162" s="317"/>
      <c r="X162" s="316" t="s">
        <v>12</v>
      </c>
      <c r="Y162" s="317"/>
      <c r="Z162" s="318" t="s">
        <v>40</v>
      </c>
      <c r="AA162" s="319"/>
      <c r="AB162" s="323" t="s">
        <v>41</v>
      </c>
      <c r="AC162" s="324"/>
      <c r="AE162" s="314" t="s">
        <v>0</v>
      </c>
      <c r="AF162" s="308" t="s">
        <v>1</v>
      </c>
      <c r="AG162" s="309"/>
      <c r="AH162" s="308" t="s">
        <v>2</v>
      </c>
      <c r="AI162" s="309"/>
      <c r="AJ162" s="308" t="s">
        <v>3</v>
      </c>
      <c r="AK162" s="309"/>
      <c r="AL162" s="308" t="s">
        <v>4</v>
      </c>
      <c r="AM162" s="309"/>
      <c r="AN162" s="308" t="s">
        <v>5</v>
      </c>
      <c r="AO162" s="309"/>
      <c r="AP162" s="308" t="s">
        <v>6</v>
      </c>
      <c r="AQ162" s="309"/>
      <c r="AR162" s="308" t="s">
        <v>7</v>
      </c>
      <c r="AS162" s="309"/>
      <c r="AT162" s="308" t="s">
        <v>8</v>
      </c>
      <c r="AU162" s="309"/>
      <c r="AV162" s="308" t="s">
        <v>9</v>
      </c>
      <c r="AW162" s="309"/>
      <c r="AX162" s="308" t="s">
        <v>10</v>
      </c>
      <c r="AY162" s="309"/>
      <c r="AZ162" s="308" t="s">
        <v>11</v>
      </c>
      <c r="BA162" s="309"/>
      <c r="BB162" s="308" t="s">
        <v>12</v>
      </c>
      <c r="BC162" s="309"/>
      <c r="BD162" s="310" t="s">
        <v>40</v>
      </c>
      <c r="BE162" s="311"/>
      <c r="BF162" s="312" t="s">
        <v>41</v>
      </c>
      <c r="BG162" s="313"/>
      <c r="BI162" s="321" t="s">
        <v>0</v>
      </c>
      <c r="BJ162" s="316" t="s">
        <v>1</v>
      </c>
      <c r="BK162" s="317"/>
      <c r="BL162" s="316" t="s">
        <v>2</v>
      </c>
      <c r="BM162" s="317"/>
      <c r="BN162" s="316" t="s">
        <v>3</v>
      </c>
      <c r="BO162" s="317"/>
      <c r="BP162" s="316" t="s">
        <v>4</v>
      </c>
      <c r="BQ162" s="317"/>
      <c r="BR162" s="316" t="s">
        <v>5</v>
      </c>
      <c r="BS162" s="317"/>
      <c r="BT162" s="316" t="s">
        <v>6</v>
      </c>
      <c r="BU162" s="317"/>
      <c r="BV162" s="316" t="s">
        <v>7</v>
      </c>
      <c r="BW162" s="317"/>
      <c r="BX162" s="316" t="s">
        <v>8</v>
      </c>
      <c r="BY162" s="317"/>
      <c r="BZ162" s="316" t="s">
        <v>9</v>
      </c>
      <c r="CA162" s="317"/>
      <c r="CB162" s="316" t="s">
        <v>10</v>
      </c>
      <c r="CC162" s="317"/>
      <c r="CD162" s="316" t="s">
        <v>11</v>
      </c>
      <c r="CE162" s="317"/>
      <c r="CF162" s="316" t="s">
        <v>12</v>
      </c>
      <c r="CG162" s="317"/>
      <c r="CH162" s="318" t="s">
        <v>40</v>
      </c>
      <c r="CI162" s="319"/>
      <c r="CJ162" s="316" t="s">
        <v>41</v>
      </c>
      <c r="CK162" s="317"/>
    </row>
    <row r="163" spans="1:89" ht="15" thickTop="1" thickBot="1">
      <c r="A163" s="322"/>
      <c r="B163" s="117" t="s">
        <v>14</v>
      </c>
      <c r="C163" s="118" t="s">
        <v>15</v>
      </c>
      <c r="D163" s="119" t="s">
        <v>14</v>
      </c>
      <c r="E163" s="120" t="s">
        <v>15</v>
      </c>
      <c r="F163" s="117" t="s">
        <v>14</v>
      </c>
      <c r="G163" s="118" t="s">
        <v>15</v>
      </c>
      <c r="H163" s="119" t="s">
        <v>14</v>
      </c>
      <c r="I163" s="120" t="s">
        <v>15</v>
      </c>
      <c r="J163" s="117" t="s">
        <v>14</v>
      </c>
      <c r="K163" s="118" t="s">
        <v>15</v>
      </c>
      <c r="L163" s="119" t="s">
        <v>14</v>
      </c>
      <c r="M163" s="117" t="s">
        <v>15</v>
      </c>
      <c r="N163" s="121" t="s">
        <v>14</v>
      </c>
      <c r="O163" s="122" t="s">
        <v>15</v>
      </c>
      <c r="P163" s="117" t="s">
        <v>14</v>
      </c>
      <c r="Q163" s="118" t="s">
        <v>15</v>
      </c>
      <c r="R163" s="119" t="s">
        <v>14</v>
      </c>
      <c r="S163" s="120" t="s">
        <v>15</v>
      </c>
      <c r="T163" s="117" t="s">
        <v>14</v>
      </c>
      <c r="U163" s="118" t="s">
        <v>15</v>
      </c>
      <c r="V163" s="119" t="s">
        <v>14</v>
      </c>
      <c r="W163" s="120" t="s">
        <v>15</v>
      </c>
      <c r="X163" s="117" t="s">
        <v>14</v>
      </c>
      <c r="Y163" s="118" t="s">
        <v>15</v>
      </c>
      <c r="Z163" s="28" t="s">
        <v>14</v>
      </c>
      <c r="AA163" s="123" t="s">
        <v>15</v>
      </c>
      <c r="AB163" s="169" t="s">
        <v>14</v>
      </c>
      <c r="AC163" s="170" t="s">
        <v>15</v>
      </c>
      <c r="AE163" s="315"/>
      <c r="AF163" s="230" t="s">
        <v>14</v>
      </c>
      <c r="AG163" s="231" t="s">
        <v>15</v>
      </c>
      <c r="AH163" s="232" t="s">
        <v>14</v>
      </c>
      <c r="AI163" s="233" t="s">
        <v>15</v>
      </c>
      <c r="AJ163" s="230" t="s">
        <v>14</v>
      </c>
      <c r="AK163" s="231" t="s">
        <v>15</v>
      </c>
      <c r="AL163" s="232" t="s">
        <v>14</v>
      </c>
      <c r="AM163" s="233" t="s">
        <v>15</v>
      </c>
      <c r="AN163" s="230" t="s">
        <v>14</v>
      </c>
      <c r="AO163" s="231" t="s">
        <v>15</v>
      </c>
      <c r="AP163" s="232" t="s">
        <v>14</v>
      </c>
      <c r="AQ163" s="230" t="s">
        <v>15</v>
      </c>
      <c r="AR163" s="234" t="s">
        <v>14</v>
      </c>
      <c r="AS163" s="235" t="s">
        <v>15</v>
      </c>
      <c r="AT163" s="230" t="s">
        <v>14</v>
      </c>
      <c r="AU163" s="231" t="s">
        <v>15</v>
      </c>
      <c r="AV163" s="232" t="s">
        <v>14</v>
      </c>
      <c r="AW163" s="233" t="s">
        <v>15</v>
      </c>
      <c r="AX163" s="230" t="s">
        <v>14</v>
      </c>
      <c r="AY163" s="231" t="s">
        <v>15</v>
      </c>
      <c r="AZ163" s="232" t="s">
        <v>14</v>
      </c>
      <c r="BA163" s="233" t="s">
        <v>15</v>
      </c>
      <c r="BB163" s="230" t="s">
        <v>14</v>
      </c>
      <c r="BC163" s="231" t="s">
        <v>15</v>
      </c>
      <c r="BD163" s="236" t="s">
        <v>14</v>
      </c>
      <c r="BE163" s="237" t="s">
        <v>15</v>
      </c>
      <c r="BF163" s="238" t="s">
        <v>14</v>
      </c>
      <c r="BG163" s="239" t="s">
        <v>15</v>
      </c>
      <c r="BI163" s="322"/>
      <c r="BJ163" s="117" t="s">
        <v>14</v>
      </c>
      <c r="BK163" s="118" t="s">
        <v>15</v>
      </c>
      <c r="BL163" s="119" t="s">
        <v>14</v>
      </c>
      <c r="BM163" s="120" t="s">
        <v>15</v>
      </c>
      <c r="BN163" s="117" t="s">
        <v>14</v>
      </c>
      <c r="BO163" s="118" t="s">
        <v>15</v>
      </c>
      <c r="BP163" s="119" t="s">
        <v>14</v>
      </c>
      <c r="BQ163" s="120" t="s">
        <v>15</v>
      </c>
      <c r="BR163" s="117" t="s">
        <v>14</v>
      </c>
      <c r="BS163" s="118" t="s">
        <v>15</v>
      </c>
      <c r="BT163" s="119" t="s">
        <v>14</v>
      </c>
      <c r="BU163" s="117" t="s">
        <v>15</v>
      </c>
      <c r="BV163" s="121" t="s">
        <v>14</v>
      </c>
      <c r="BW163" s="122" t="s">
        <v>15</v>
      </c>
      <c r="BX163" s="117" t="s">
        <v>14</v>
      </c>
      <c r="BY163" s="118" t="s">
        <v>15</v>
      </c>
      <c r="BZ163" s="119" t="s">
        <v>14</v>
      </c>
      <c r="CA163" s="120" t="s">
        <v>15</v>
      </c>
      <c r="CB163" s="117" t="s">
        <v>14</v>
      </c>
      <c r="CC163" s="118" t="s">
        <v>15</v>
      </c>
      <c r="CD163" s="119" t="s">
        <v>14</v>
      </c>
      <c r="CE163" s="120" t="s">
        <v>15</v>
      </c>
      <c r="CF163" s="117" t="s">
        <v>14</v>
      </c>
      <c r="CG163" s="118" t="s">
        <v>15</v>
      </c>
      <c r="CH163" s="28" t="s">
        <v>14</v>
      </c>
      <c r="CI163" s="123" t="s">
        <v>15</v>
      </c>
      <c r="CJ163" s="121" t="s">
        <v>14</v>
      </c>
      <c r="CK163" s="122" t="s">
        <v>15</v>
      </c>
    </row>
    <row r="164" spans="1:89" ht="14" thickTop="1">
      <c r="A164" s="126" t="s">
        <v>16</v>
      </c>
      <c r="B164" s="127"/>
      <c r="C164" s="179"/>
      <c r="D164" s="128"/>
      <c r="E164" s="173"/>
      <c r="F164" s="127"/>
      <c r="G164" s="129"/>
      <c r="H164" s="128"/>
      <c r="I164" s="173"/>
      <c r="J164" s="127"/>
      <c r="K164" s="129"/>
      <c r="L164" s="128"/>
      <c r="M164" s="127"/>
      <c r="N164" s="172"/>
      <c r="O164" s="174"/>
      <c r="P164" s="127"/>
      <c r="Q164" s="129"/>
      <c r="R164" s="128"/>
      <c r="S164" s="173"/>
      <c r="T164" s="127"/>
      <c r="U164" s="129"/>
      <c r="V164" s="128"/>
      <c r="W164" s="173"/>
      <c r="X164" s="127"/>
      <c r="Y164" s="129"/>
      <c r="Z164" s="177"/>
      <c r="AA164" s="178"/>
      <c r="AB164" s="163">
        <f>B164+D164+F164+H164+J164+L164+N164+P164+R164+T164+V164+X164+Z164</f>
        <v>0</v>
      </c>
      <c r="AC164" s="164">
        <f>C164+E164+G164+I164+K164+M164+O164+Q164+S164+U164+W164+Y164+AA164</f>
        <v>0</v>
      </c>
      <c r="AE164" s="241" t="str">
        <f>$AE$9</f>
        <v>07:00 - 07:59</v>
      </c>
      <c r="AF164" s="242">
        <f>SUMIF($A$9:$A$32,$AE164,B$164:B$187)</f>
        <v>6337</v>
      </c>
      <c r="AG164" s="243">
        <f t="shared" ref="AG164:AV166" si="1595">SUMIF($A$9:$A$32,$AE164,C$164:C$187)</f>
        <v>1094</v>
      </c>
      <c r="AH164" s="244">
        <f t="shared" si="1595"/>
        <v>1216</v>
      </c>
      <c r="AI164" s="245">
        <f t="shared" si="1595"/>
        <v>1491</v>
      </c>
      <c r="AJ164" s="242">
        <f t="shared" si="1595"/>
        <v>555</v>
      </c>
      <c r="AK164" s="246">
        <f t="shared" si="1595"/>
        <v>713</v>
      </c>
      <c r="AL164" s="244">
        <f t="shared" si="1595"/>
        <v>931</v>
      </c>
      <c r="AM164" s="245">
        <f t="shared" si="1595"/>
        <v>2000</v>
      </c>
      <c r="AN164" s="242">
        <f t="shared" si="1595"/>
        <v>355</v>
      </c>
      <c r="AO164" s="246">
        <f t="shared" si="1595"/>
        <v>885</v>
      </c>
      <c r="AP164" s="244">
        <f t="shared" si="1595"/>
        <v>380</v>
      </c>
      <c r="AQ164" s="242">
        <f t="shared" si="1595"/>
        <v>2234</v>
      </c>
      <c r="AR164" s="247">
        <f t="shared" si="1595"/>
        <v>1674</v>
      </c>
      <c r="AS164" s="248">
        <f t="shared" si="1595"/>
        <v>2588</v>
      </c>
      <c r="AT164" s="242">
        <f t="shared" si="1595"/>
        <v>1442</v>
      </c>
      <c r="AU164" s="246">
        <f t="shared" si="1595"/>
        <v>1360</v>
      </c>
      <c r="AV164" s="244">
        <f t="shared" si="1595"/>
        <v>1766</v>
      </c>
      <c r="AW164" s="245">
        <f t="shared" ref="AW164:BE166" si="1596">SUMIF($A$9:$A$32,$AE164,S$164:S$187)</f>
        <v>1341</v>
      </c>
      <c r="AX164" s="242">
        <f t="shared" si="1596"/>
        <v>306</v>
      </c>
      <c r="AY164" s="246">
        <f t="shared" si="1596"/>
        <v>1510</v>
      </c>
      <c r="AZ164" s="244">
        <f t="shared" si="1596"/>
        <v>975</v>
      </c>
      <c r="BA164" s="245">
        <f t="shared" si="1596"/>
        <v>2367</v>
      </c>
      <c r="BB164" s="242">
        <f t="shared" si="1596"/>
        <v>1204</v>
      </c>
      <c r="BC164" s="246">
        <f t="shared" si="1596"/>
        <v>1593</v>
      </c>
      <c r="BD164" s="23">
        <f t="shared" si="1596"/>
        <v>4393</v>
      </c>
      <c r="BE164" s="249">
        <f t="shared" si="1596"/>
        <v>1773</v>
      </c>
      <c r="BF164" s="250">
        <f>AF164+AH164+AJ164+AL164+AN164+AP164+AR164+AT164+AV164+AX164+AZ164+BB164+BD164</f>
        <v>21534</v>
      </c>
      <c r="BG164" s="251">
        <f>AG164+AI164+AK164+AM164+AO164+AQ164+AS164+AU164+AW164+AY164+BA164+BC164+BE164</f>
        <v>20949</v>
      </c>
      <c r="BI164" s="126" t="s">
        <v>16</v>
      </c>
      <c r="BJ164" s="130">
        <f>B164/B188</f>
        <v>0</v>
      </c>
      <c r="BK164" s="131">
        <f t="shared" ref="BK164" si="1597">C164/C188</f>
        <v>0</v>
      </c>
      <c r="BL164" s="132">
        <f t="shared" ref="BL164" si="1598">D164/D188</f>
        <v>0</v>
      </c>
      <c r="BM164" s="133">
        <f t="shared" ref="BM164" si="1599">E164/E188</f>
        <v>0</v>
      </c>
      <c r="BN164" s="130">
        <f t="shared" ref="BN164" si="1600">F164/F188</f>
        <v>0</v>
      </c>
      <c r="BO164" s="131">
        <f t="shared" ref="BO164" si="1601">G164/G188</f>
        <v>0</v>
      </c>
      <c r="BP164" s="132">
        <f t="shared" ref="BP164" si="1602">H164/H188</f>
        <v>0</v>
      </c>
      <c r="BQ164" s="133">
        <f t="shared" ref="BQ164" si="1603">I164/I188</f>
        <v>0</v>
      </c>
      <c r="BR164" s="130">
        <f t="shared" ref="BR164" si="1604">J164/J188</f>
        <v>0</v>
      </c>
      <c r="BS164" s="131">
        <f t="shared" ref="BS164" si="1605">K164/K188</f>
        <v>0</v>
      </c>
      <c r="BT164" s="132">
        <f t="shared" ref="BT164" si="1606">L164/L188</f>
        <v>0</v>
      </c>
      <c r="BU164" s="130">
        <f t="shared" ref="BU164" si="1607">M164/M188</f>
        <v>0</v>
      </c>
      <c r="BV164" s="134">
        <f t="shared" ref="BV164" si="1608">N164/N188</f>
        <v>0</v>
      </c>
      <c r="BW164" s="135">
        <f t="shared" ref="BW164" si="1609">O164/O188</f>
        <v>0</v>
      </c>
      <c r="BX164" s="130">
        <f t="shared" ref="BX164" si="1610">P164/P188</f>
        <v>0</v>
      </c>
      <c r="BY164" s="131">
        <f t="shared" ref="BY164" si="1611">Q164/Q188</f>
        <v>0</v>
      </c>
      <c r="BZ164" s="132">
        <f t="shared" ref="BZ164" si="1612">R164/R188</f>
        <v>0</v>
      </c>
      <c r="CA164" s="133">
        <f t="shared" ref="CA164" si="1613">S164/S188</f>
        <v>0</v>
      </c>
      <c r="CB164" s="130">
        <f t="shared" ref="CB164" si="1614">T164/T188</f>
        <v>0</v>
      </c>
      <c r="CC164" s="131">
        <f t="shared" ref="CC164" si="1615">U164/U188</f>
        <v>0</v>
      </c>
      <c r="CD164" s="132">
        <f t="shared" ref="CD164" si="1616">V164/V188</f>
        <v>0</v>
      </c>
      <c r="CE164" s="133">
        <f t="shared" ref="CE164" si="1617">W164/W188</f>
        <v>0</v>
      </c>
      <c r="CF164" s="130">
        <f t="shared" ref="CF164" si="1618">X164/X188</f>
        <v>0</v>
      </c>
      <c r="CG164" s="131">
        <f t="shared" ref="CG164" si="1619">Y164/Y188</f>
        <v>0</v>
      </c>
      <c r="CH164" s="132">
        <f t="shared" ref="CH164" si="1620">Z164/Z188</f>
        <v>0</v>
      </c>
      <c r="CI164" s="130">
        <f t="shared" ref="CI164" si="1621">AA164/AA188</f>
        <v>0</v>
      </c>
      <c r="CJ164" s="136">
        <f t="shared" ref="CJ164" si="1622">AB164/AB188</f>
        <v>0</v>
      </c>
      <c r="CK164" s="137">
        <f t="shared" ref="CK164" si="1623">AC164/AC188</f>
        <v>0</v>
      </c>
    </row>
    <row r="165" spans="1:89">
      <c r="A165" s="138" t="s">
        <v>17</v>
      </c>
      <c r="B165" s="182">
        <v>473</v>
      </c>
      <c r="C165" s="183">
        <v>0</v>
      </c>
      <c r="D165" s="184">
        <v>119</v>
      </c>
      <c r="E165" s="185">
        <v>0</v>
      </c>
      <c r="F165" s="182">
        <v>27</v>
      </c>
      <c r="G165" s="186">
        <v>0</v>
      </c>
      <c r="H165" s="184">
        <v>170</v>
      </c>
      <c r="I165" s="185">
        <v>0</v>
      </c>
      <c r="J165" s="182">
        <v>6</v>
      </c>
      <c r="K165" s="186">
        <v>0</v>
      </c>
      <c r="L165" s="184">
        <v>0</v>
      </c>
      <c r="M165" s="182">
        <v>0</v>
      </c>
      <c r="N165" s="187">
        <v>0</v>
      </c>
      <c r="O165" s="188">
        <v>0</v>
      </c>
      <c r="P165" s="182">
        <v>0</v>
      </c>
      <c r="Q165" s="186">
        <v>0</v>
      </c>
      <c r="R165" s="184">
        <v>0</v>
      </c>
      <c r="S165" s="185">
        <v>0</v>
      </c>
      <c r="T165" s="182">
        <v>0</v>
      </c>
      <c r="U165" s="186">
        <v>0</v>
      </c>
      <c r="V165" s="184">
        <v>0</v>
      </c>
      <c r="W165" s="185">
        <v>0</v>
      </c>
      <c r="X165" s="182">
        <v>0</v>
      </c>
      <c r="Y165" s="186">
        <v>0</v>
      </c>
      <c r="Z165" s="184">
        <v>0</v>
      </c>
      <c r="AA165" s="182">
        <v>0</v>
      </c>
      <c r="AB165" s="165">
        <f t="shared" ref="AB165:AB166" si="1624">B165+D165+F165+H165+J165+L165+N165+P165+R165+T165+V165+X165+Z165</f>
        <v>795</v>
      </c>
      <c r="AC165" s="166">
        <f t="shared" ref="AC165:AC184" si="1625">C165+E165+G165+I165+K165+M165+O165+Q165+S165+U165+W165+Y165+AA165</f>
        <v>0</v>
      </c>
      <c r="AE165" s="253" t="str">
        <f>$AE$10</f>
        <v>08:00 - 08:59</v>
      </c>
      <c r="AF165" s="242">
        <f>SUMIF($A$9:$A$32,$AE165,B$164:B$187)</f>
        <v>4641</v>
      </c>
      <c r="AG165" s="254">
        <f t="shared" si="1595"/>
        <v>716</v>
      </c>
      <c r="AH165" s="255">
        <f t="shared" si="1595"/>
        <v>762</v>
      </c>
      <c r="AI165" s="256">
        <f t="shared" si="1595"/>
        <v>674</v>
      </c>
      <c r="AJ165" s="257">
        <f t="shared" si="1595"/>
        <v>388</v>
      </c>
      <c r="AK165" s="258">
        <f t="shared" si="1595"/>
        <v>325</v>
      </c>
      <c r="AL165" s="255">
        <f t="shared" si="1595"/>
        <v>782</v>
      </c>
      <c r="AM165" s="256">
        <f t="shared" si="1595"/>
        <v>814</v>
      </c>
      <c r="AN165" s="257">
        <f t="shared" si="1595"/>
        <v>363</v>
      </c>
      <c r="AO165" s="258">
        <f t="shared" si="1595"/>
        <v>529</v>
      </c>
      <c r="AP165" s="255">
        <f t="shared" si="1595"/>
        <v>452</v>
      </c>
      <c r="AQ165" s="257">
        <f t="shared" si="1595"/>
        <v>1517</v>
      </c>
      <c r="AR165" s="259">
        <f t="shared" si="1595"/>
        <v>1406</v>
      </c>
      <c r="AS165" s="260">
        <f t="shared" si="1595"/>
        <v>2333</v>
      </c>
      <c r="AT165" s="257">
        <f t="shared" si="1595"/>
        <v>992</v>
      </c>
      <c r="AU165" s="258">
        <f t="shared" si="1595"/>
        <v>1086</v>
      </c>
      <c r="AV165" s="255">
        <f t="shared" si="1595"/>
        <v>1303</v>
      </c>
      <c r="AW165" s="256">
        <f t="shared" si="1596"/>
        <v>1201</v>
      </c>
      <c r="AX165" s="257">
        <f t="shared" si="1596"/>
        <v>245</v>
      </c>
      <c r="AY165" s="258">
        <f t="shared" si="1596"/>
        <v>1284</v>
      </c>
      <c r="AZ165" s="255">
        <f t="shared" si="1596"/>
        <v>714</v>
      </c>
      <c r="BA165" s="256">
        <f t="shared" si="1596"/>
        <v>2037</v>
      </c>
      <c r="BB165" s="257">
        <f t="shared" si="1596"/>
        <v>827</v>
      </c>
      <c r="BC165" s="258">
        <f t="shared" si="1596"/>
        <v>1450</v>
      </c>
      <c r="BD165" s="255">
        <f t="shared" si="1596"/>
        <v>4022</v>
      </c>
      <c r="BE165" s="257">
        <f t="shared" si="1596"/>
        <v>1952</v>
      </c>
      <c r="BF165" s="261">
        <f>SUM(AF165,AH165,AJ165,AL165,AN165,AP165,AR165,AT165,AV165,AX165,AZ165,BB165,BD165)</f>
        <v>16897</v>
      </c>
      <c r="BG165" s="19">
        <f>SUM(AG165,AI165,AK165,AM165,AO165,AQ165,AS165,AU165,AW165,AY165,BA165,BC165,BE165)</f>
        <v>15918</v>
      </c>
      <c r="BI165" s="138" t="s">
        <v>17</v>
      </c>
      <c r="BJ165" s="130">
        <f>B165/B188</f>
        <v>8.0747038137184615E-3</v>
      </c>
      <c r="BK165" s="131">
        <f t="shared" ref="BK165" si="1626">C165/C188</f>
        <v>0</v>
      </c>
      <c r="BL165" s="132">
        <f t="shared" ref="BL165" si="1627">D165/D188</f>
        <v>5.2287007337756489E-3</v>
      </c>
      <c r="BM165" s="133">
        <f t="shared" ref="BM165" si="1628">E165/E188</f>
        <v>0</v>
      </c>
      <c r="BN165" s="130">
        <f t="shared" ref="BN165" si="1629">F165/F188</f>
        <v>2.5575447570332483E-3</v>
      </c>
      <c r="BO165" s="131">
        <f t="shared" ref="BO165" si="1630">G165/G188</f>
        <v>0</v>
      </c>
      <c r="BP165" s="132">
        <f t="shared" ref="BP165" si="1631">H165/H188</f>
        <v>6.3821000863460596E-3</v>
      </c>
      <c r="BQ165" s="133">
        <f t="shared" ref="BQ165" si="1632">I165/I188</f>
        <v>0</v>
      </c>
      <c r="BR165" s="130">
        <f t="shared" ref="BR165" si="1633">J165/J188</f>
        <v>9.2735703245749618E-4</v>
      </c>
      <c r="BS165" s="131">
        <f t="shared" ref="BS165" si="1634">K165/K188</f>
        <v>0</v>
      </c>
      <c r="BT165" s="132">
        <f t="shared" ref="BT165" si="1635">L165/L188</f>
        <v>0</v>
      </c>
      <c r="BU165" s="130">
        <f t="shared" ref="BU165" si="1636">M165/M188</f>
        <v>0</v>
      </c>
      <c r="BV165" s="134">
        <f t="shared" ref="BV165" si="1637">N165/N188</f>
        <v>0</v>
      </c>
      <c r="BW165" s="135">
        <f t="shared" ref="BW165" si="1638">O165/O188</f>
        <v>0</v>
      </c>
      <c r="BX165" s="130">
        <f t="shared" ref="BX165" si="1639">P165/P188</f>
        <v>0</v>
      </c>
      <c r="BY165" s="131">
        <f t="shared" ref="BY165" si="1640">Q165/Q188</f>
        <v>0</v>
      </c>
      <c r="BZ165" s="132">
        <f t="shared" ref="BZ165" si="1641">R165/R188</f>
        <v>0</v>
      </c>
      <c r="CA165" s="133">
        <f t="shared" ref="CA165" si="1642">S165/S188</f>
        <v>0</v>
      </c>
      <c r="CB165" s="130">
        <f t="shared" ref="CB165" si="1643">T165/T188</f>
        <v>0</v>
      </c>
      <c r="CC165" s="131">
        <f t="shared" ref="CC165" si="1644">U165/U188</f>
        <v>0</v>
      </c>
      <c r="CD165" s="132">
        <f t="shared" ref="CD165" si="1645">V165/V188</f>
        <v>0</v>
      </c>
      <c r="CE165" s="133">
        <f t="shared" ref="CE165" si="1646">W165/W188</f>
        <v>0</v>
      </c>
      <c r="CF165" s="130">
        <f t="shared" ref="CF165" si="1647">X165/X188</f>
        <v>0</v>
      </c>
      <c r="CG165" s="131">
        <f t="shared" ref="CG165" si="1648">Y165/Y188</f>
        <v>0</v>
      </c>
      <c r="CH165" s="132">
        <f t="shared" ref="CH165" si="1649">Z165/Z188</f>
        <v>0</v>
      </c>
      <c r="CI165" s="130">
        <f t="shared" ref="CI165" si="1650">AA165/AA188</f>
        <v>0</v>
      </c>
      <c r="CJ165" s="136">
        <f t="shared" ref="CJ165" si="1651">AB165/AB188</f>
        <v>2.512848717024787E-3</v>
      </c>
      <c r="CK165" s="137">
        <f t="shared" ref="CK165" si="1652">AC165/AC188</f>
        <v>0</v>
      </c>
    </row>
    <row r="166" spans="1:89" ht="14" thickBot="1">
      <c r="A166" s="147" t="s">
        <v>18</v>
      </c>
      <c r="B166" s="189">
        <v>2919</v>
      </c>
      <c r="C166" s="190">
        <v>0</v>
      </c>
      <c r="D166" s="191">
        <v>941</v>
      </c>
      <c r="E166" s="192">
        <v>5</v>
      </c>
      <c r="F166" s="189">
        <v>289</v>
      </c>
      <c r="G166" s="193">
        <v>4</v>
      </c>
      <c r="H166" s="191">
        <v>1091</v>
      </c>
      <c r="I166" s="192">
        <v>96</v>
      </c>
      <c r="J166" s="189">
        <v>63</v>
      </c>
      <c r="K166" s="193">
        <v>129</v>
      </c>
      <c r="L166" s="191">
        <v>60</v>
      </c>
      <c r="M166" s="189">
        <v>276</v>
      </c>
      <c r="N166" s="194">
        <v>354</v>
      </c>
      <c r="O166" s="195">
        <v>291</v>
      </c>
      <c r="P166" s="189">
        <v>222</v>
      </c>
      <c r="Q166" s="193">
        <v>67</v>
      </c>
      <c r="R166" s="191">
        <v>284</v>
      </c>
      <c r="S166" s="192">
        <v>66</v>
      </c>
      <c r="T166" s="189">
        <v>42</v>
      </c>
      <c r="U166" s="193">
        <v>58</v>
      </c>
      <c r="V166" s="191">
        <v>139</v>
      </c>
      <c r="W166" s="192">
        <v>164</v>
      </c>
      <c r="X166" s="189">
        <v>279</v>
      </c>
      <c r="Y166" s="193">
        <v>191</v>
      </c>
      <c r="Z166" s="191">
        <v>914</v>
      </c>
      <c r="AA166" s="189">
        <v>302</v>
      </c>
      <c r="AB166" s="165">
        <f t="shared" si="1624"/>
        <v>7597</v>
      </c>
      <c r="AC166" s="166">
        <f t="shared" si="1625"/>
        <v>1649</v>
      </c>
      <c r="AE166" s="241" t="str">
        <f>$AE$11</f>
        <v>09:00 - 09:59</v>
      </c>
      <c r="AF166" s="242">
        <f>SUMIF($A$9:$A$32,$AE166,B$164:B$187)</f>
        <v>5264</v>
      </c>
      <c r="AG166" s="262">
        <f t="shared" si="1595"/>
        <v>1071</v>
      </c>
      <c r="AH166" s="263">
        <f t="shared" si="1595"/>
        <v>1357</v>
      </c>
      <c r="AI166" s="264">
        <f t="shared" si="1595"/>
        <v>1400</v>
      </c>
      <c r="AJ166" s="265">
        <f t="shared" si="1595"/>
        <v>543</v>
      </c>
      <c r="AK166" s="266">
        <f t="shared" si="1595"/>
        <v>752</v>
      </c>
      <c r="AL166" s="263">
        <f t="shared" si="1595"/>
        <v>862</v>
      </c>
      <c r="AM166" s="264">
        <f t="shared" si="1595"/>
        <v>2375</v>
      </c>
      <c r="AN166" s="265">
        <f t="shared" si="1595"/>
        <v>323</v>
      </c>
      <c r="AO166" s="266">
        <f t="shared" si="1595"/>
        <v>1099</v>
      </c>
      <c r="AP166" s="263">
        <f t="shared" si="1595"/>
        <v>445</v>
      </c>
      <c r="AQ166" s="265">
        <f t="shared" si="1595"/>
        <v>2287</v>
      </c>
      <c r="AR166" s="267">
        <f t="shared" si="1595"/>
        <v>1287</v>
      </c>
      <c r="AS166" s="268">
        <f t="shared" si="1595"/>
        <v>2768</v>
      </c>
      <c r="AT166" s="265">
        <f t="shared" si="1595"/>
        <v>985</v>
      </c>
      <c r="AU166" s="266">
        <f t="shared" si="1595"/>
        <v>1305</v>
      </c>
      <c r="AV166" s="263">
        <f t="shared" si="1595"/>
        <v>1533</v>
      </c>
      <c r="AW166" s="264">
        <f t="shared" si="1596"/>
        <v>1127</v>
      </c>
      <c r="AX166" s="265">
        <f t="shared" si="1596"/>
        <v>285</v>
      </c>
      <c r="AY166" s="266">
        <f t="shared" si="1596"/>
        <v>776</v>
      </c>
      <c r="AZ166" s="263">
        <f t="shared" si="1596"/>
        <v>799</v>
      </c>
      <c r="BA166" s="264">
        <f t="shared" si="1596"/>
        <v>1762</v>
      </c>
      <c r="BB166" s="265">
        <f t="shared" si="1596"/>
        <v>981</v>
      </c>
      <c r="BC166" s="266">
        <f t="shared" si="1596"/>
        <v>1247</v>
      </c>
      <c r="BD166" s="263">
        <f t="shared" si="1596"/>
        <v>3772</v>
      </c>
      <c r="BE166" s="265">
        <f t="shared" si="1596"/>
        <v>2311</v>
      </c>
      <c r="BF166" s="261">
        <f>SUM(AF166,AH166,AJ166,AL166,AN166,AP166,AR166,AT166,AV166,AX166,AZ166,BB166,BD166)</f>
        <v>18436</v>
      </c>
      <c r="BG166" s="19">
        <f>SUM(AG166,AI166,AK166,AM166,AO166,AQ166,AS166,AU166,AW166,AY166,BA166,BC166,BE166)</f>
        <v>20280</v>
      </c>
      <c r="BI166" s="147" t="s">
        <v>18</v>
      </c>
      <c r="BJ166" s="130">
        <f>B166/B188</f>
        <v>4.9830994571340777E-2</v>
      </c>
      <c r="BK166" s="131">
        <f t="shared" ref="BK166" si="1653">C166/C188</f>
        <v>0</v>
      </c>
      <c r="BL166" s="132">
        <f t="shared" ref="BL166" si="1654">D166/D188</f>
        <v>4.1346280592293158E-2</v>
      </c>
      <c r="BM166" s="133">
        <f t="shared" ref="BM166" si="1655">E166/E188</f>
        <v>2.6528013582342955E-4</v>
      </c>
      <c r="BN166" s="130">
        <f t="shared" ref="BN166" si="1656">F166/F188</f>
        <v>2.7375201288244767E-2</v>
      </c>
      <c r="BO166" s="131">
        <f t="shared" ref="BO166" si="1657">G166/G188</f>
        <v>5.1579626047711157E-4</v>
      </c>
      <c r="BP166" s="132">
        <f t="shared" ref="BP166" si="1658">H166/H188</f>
        <v>4.0958065848256182E-2</v>
      </c>
      <c r="BQ166" s="133">
        <f t="shared" ref="BQ166" si="1659">I166/I188</f>
        <v>2.4055327252681166E-3</v>
      </c>
      <c r="BR166" s="130">
        <f t="shared" ref="BR166" si="1660">J166/J188</f>
        <v>9.7372488408037101E-3</v>
      </c>
      <c r="BS166" s="131">
        <f t="shared" ref="BS166" si="1661">K166/K188</f>
        <v>1.602086438152012E-2</v>
      </c>
      <c r="BT166" s="132">
        <f t="shared" ref="BT166" si="1662">L166/L188</f>
        <v>5.2567022954266686E-3</v>
      </c>
      <c r="BU166" s="130">
        <f t="shared" ref="BU166" si="1663">M166/M188</f>
        <v>1.2067156348373556E-2</v>
      </c>
      <c r="BV166" s="134">
        <f t="shared" ref="BV166" si="1664">N166/N188</f>
        <v>1.341417203486169E-2</v>
      </c>
      <c r="BW166" s="135">
        <f t="shared" ref="BW166" si="1665">O166/O188</f>
        <v>7.8855377611576297E-3</v>
      </c>
      <c r="BX166" s="130">
        <f t="shared" ref="BX166" si="1666">P166/P188</f>
        <v>1.3261648745519713E-2</v>
      </c>
      <c r="BY166" s="131">
        <f t="shared" ref="BY166" si="1667">Q166/Q188</f>
        <v>3.3795712484237074E-3</v>
      </c>
      <c r="BZ166" s="132">
        <f t="shared" ref="BZ166" si="1668">R166/R188</f>
        <v>1.3457164518574679E-2</v>
      </c>
      <c r="CA166" s="133">
        <f t="shared" ref="CA166" si="1669">S166/S188</f>
        <v>2.8583802511909918E-3</v>
      </c>
      <c r="CB166" s="130">
        <f t="shared" ref="CB166" si="1670">T166/T188</f>
        <v>4.8331415420023015E-3</v>
      </c>
      <c r="CC166" s="131">
        <f t="shared" ref="CC166" si="1671">U166/U188</f>
        <v>5.4084296904140248E-3</v>
      </c>
      <c r="CD166" s="132">
        <f t="shared" ref="CD166" si="1672">V166/V188</f>
        <v>5.6442116376334917E-3</v>
      </c>
      <c r="CE166" s="133">
        <f t="shared" ref="CE166" si="1673">W166/W188</f>
        <v>5.5004024684733033E-3</v>
      </c>
      <c r="CF166" s="130">
        <f t="shared" ref="CF166" si="1674">X166/X188</f>
        <v>1.16008316008316E-2</v>
      </c>
      <c r="CG166" s="131">
        <f t="shared" ref="CG166" si="1675">Y166/Y188</f>
        <v>1.250654793085385E-2</v>
      </c>
      <c r="CH166" s="132">
        <f t="shared" ref="CH166" si="1676">Z166/Z188</f>
        <v>1.5661948661708763E-2</v>
      </c>
      <c r="CI166" s="130">
        <f t="shared" ref="CI166" si="1677">AA166/AA188</f>
        <v>6.2488361025471251E-3</v>
      </c>
      <c r="CJ166" s="136">
        <f t="shared" ref="CJ166" si="1678">AB166/AB188</f>
        <v>2.4012719123568942E-2</v>
      </c>
      <c r="CK166" s="137">
        <f t="shared" ref="CK166" si="1679">AC166/AC188</f>
        <v>5.2244551390706233E-3</v>
      </c>
    </row>
    <row r="167" spans="1:89" ht="15" thickTop="1" thickBot="1">
      <c r="A167" s="138" t="s">
        <v>19</v>
      </c>
      <c r="B167" s="182">
        <v>5576</v>
      </c>
      <c r="C167" s="183">
        <v>188</v>
      </c>
      <c r="D167" s="184">
        <v>1737</v>
      </c>
      <c r="E167" s="185">
        <v>216</v>
      </c>
      <c r="F167" s="182">
        <v>636</v>
      </c>
      <c r="G167" s="186">
        <v>98</v>
      </c>
      <c r="H167" s="184">
        <v>1071</v>
      </c>
      <c r="I167" s="185">
        <v>380</v>
      </c>
      <c r="J167" s="182">
        <v>194</v>
      </c>
      <c r="K167" s="186">
        <v>312</v>
      </c>
      <c r="L167" s="184">
        <v>303</v>
      </c>
      <c r="M167" s="182">
        <v>1001</v>
      </c>
      <c r="N167" s="187">
        <v>1122</v>
      </c>
      <c r="O167" s="188">
        <v>1810</v>
      </c>
      <c r="P167" s="182">
        <v>872</v>
      </c>
      <c r="Q167" s="186">
        <v>967</v>
      </c>
      <c r="R167" s="184">
        <v>1098</v>
      </c>
      <c r="S167" s="185">
        <v>1175</v>
      </c>
      <c r="T167" s="182">
        <v>235</v>
      </c>
      <c r="U167" s="186">
        <v>869</v>
      </c>
      <c r="V167" s="184">
        <v>620</v>
      </c>
      <c r="W167" s="185">
        <v>1818</v>
      </c>
      <c r="X167" s="182">
        <v>965</v>
      </c>
      <c r="Y167" s="186">
        <v>1068</v>
      </c>
      <c r="Z167" s="184">
        <v>2957</v>
      </c>
      <c r="AA167" s="182">
        <v>1454</v>
      </c>
      <c r="AB167" s="165">
        <f>B167+D167+F167+H167+J167+L167+N167+P167+R167+T167+V167+X167+Z167</f>
        <v>17386</v>
      </c>
      <c r="AC167" s="166">
        <f t="shared" si="1625"/>
        <v>11356</v>
      </c>
      <c r="AE167" s="269" t="s">
        <v>13</v>
      </c>
      <c r="AF167" s="14">
        <f t="shared" ref="AF167:BG167" si="1680">SUM(AF164:AF166)</f>
        <v>16242</v>
      </c>
      <c r="AG167" s="1">
        <f t="shared" si="1680"/>
        <v>2881</v>
      </c>
      <c r="AH167" s="14">
        <f t="shared" si="1680"/>
        <v>3335</v>
      </c>
      <c r="AI167" s="1">
        <f t="shared" si="1680"/>
        <v>3565</v>
      </c>
      <c r="AJ167" s="14">
        <f t="shared" si="1680"/>
        <v>1486</v>
      </c>
      <c r="AK167" s="1">
        <f t="shared" si="1680"/>
        <v>1790</v>
      </c>
      <c r="AL167" s="14">
        <f t="shared" si="1680"/>
        <v>2575</v>
      </c>
      <c r="AM167" s="1">
        <f t="shared" si="1680"/>
        <v>5189</v>
      </c>
      <c r="AN167" s="14">
        <f t="shared" si="1680"/>
        <v>1041</v>
      </c>
      <c r="AO167" s="1">
        <f t="shared" si="1680"/>
        <v>2513</v>
      </c>
      <c r="AP167" s="14">
        <f t="shared" si="1680"/>
        <v>1277</v>
      </c>
      <c r="AQ167" s="1">
        <f t="shared" si="1680"/>
        <v>6038</v>
      </c>
      <c r="AR167" s="14">
        <f t="shared" si="1680"/>
        <v>4367</v>
      </c>
      <c r="AS167" s="1">
        <f t="shared" si="1680"/>
        <v>7689</v>
      </c>
      <c r="AT167" s="14">
        <f t="shared" si="1680"/>
        <v>3419</v>
      </c>
      <c r="AU167" s="1">
        <f t="shared" si="1680"/>
        <v>3751</v>
      </c>
      <c r="AV167" s="14">
        <f t="shared" si="1680"/>
        <v>4602</v>
      </c>
      <c r="AW167" s="1">
        <f t="shared" si="1680"/>
        <v>3669</v>
      </c>
      <c r="AX167" s="14">
        <f t="shared" si="1680"/>
        <v>836</v>
      </c>
      <c r="AY167" s="1">
        <f t="shared" si="1680"/>
        <v>3570</v>
      </c>
      <c r="AZ167" s="14">
        <f t="shared" si="1680"/>
        <v>2488</v>
      </c>
      <c r="BA167" s="1">
        <f t="shared" si="1680"/>
        <v>6166</v>
      </c>
      <c r="BB167" s="14">
        <f t="shared" si="1680"/>
        <v>3012</v>
      </c>
      <c r="BC167" s="1">
        <f t="shared" si="1680"/>
        <v>4290</v>
      </c>
      <c r="BD167" s="14">
        <f t="shared" si="1680"/>
        <v>12187</v>
      </c>
      <c r="BE167" s="1">
        <f t="shared" si="1680"/>
        <v>6036</v>
      </c>
      <c r="BF167" s="54">
        <f t="shared" si="1680"/>
        <v>56867</v>
      </c>
      <c r="BG167" s="50">
        <f t="shared" si="1680"/>
        <v>57147</v>
      </c>
      <c r="BI167" s="138" t="s">
        <v>19</v>
      </c>
      <c r="BJ167" s="130">
        <f>B167/B188</f>
        <v>9.5189320222609175E-2</v>
      </c>
      <c r="BK167" s="131">
        <f t="shared" ref="BK167" si="1681">C167/C188</f>
        <v>5.4911353214358739E-3</v>
      </c>
      <c r="BL167" s="132">
        <f t="shared" ref="BL167" si="1682">D167/D188</f>
        <v>7.6321455248473127E-2</v>
      </c>
      <c r="BM167" s="133">
        <f t="shared" ref="BM167" si="1683">E167/E188</f>
        <v>1.1460101867572157E-2</v>
      </c>
      <c r="BN167" s="130">
        <f t="shared" ref="BN167" si="1684">F167/F188</f>
        <v>6.0244387610116509E-2</v>
      </c>
      <c r="BO167" s="131">
        <f t="shared" ref="BO167" si="1685">G167/G188</f>
        <v>1.2637008381689232E-2</v>
      </c>
      <c r="BP167" s="132">
        <f t="shared" ref="BP167" si="1686">H167/H188</f>
        <v>4.0207230543980177E-2</v>
      </c>
      <c r="BQ167" s="133">
        <f t="shared" ref="BQ167" si="1687">I167/I188</f>
        <v>9.521900370852961E-3</v>
      </c>
      <c r="BR167" s="130">
        <f t="shared" ref="BR167" si="1688">J167/J188</f>
        <v>2.9984544049459043E-2</v>
      </c>
      <c r="BS167" s="131">
        <f t="shared" ref="BS167" si="1689">K167/K188</f>
        <v>3.8748137108792845E-2</v>
      </c>
      <c r="BT167" s="132">
        <f t="shared" ref="BT167" si="1690">L167/L188</f>
        <v>2.654634659190468E-2</v>
      </c>
      <c r="BU167" s="130">
        <f t="shared" ref="BU167" si="1691">M167/M188</f>
        <v>4.3765302553340331E-2</v>
      </c>
      <c r="BV167" s="134">
        <f t="shared" ref="BV167" si="1692">N167/N188</f>
        <v>4.2516104585070102E-2</v>
      </c>
      <c r="BW167" s="135">
        <f t="shared" ref="BW167" si="1693">O167/O188</f>
        <v>4.9047502913042301E-2</v>
      </c>
      <c r="BX167" s="130">
        <f t="shared" ref="BX167" si="1694">P167/P188</f>
        <v>5.2090800477897249E-2</v>
      </c>
      <c r="BY167" s="131">
        <f t="shared" ref="BY167" si="1695">Q167/Q188</f>
        <v>4.8776796973518284E-2</v>
      </c>
      <c r="BZ167" s="132">
        <f t="shared" ref="BZ167" si="1696">R167/R188</f>
        <v>5.2028051554207734E-2</v>
      </c>
      <c r="CA167" s="133">
        <f t="shared" ref="CA167" si="1697">S167/S188</f>
        <v>5.0887830229536593E-2</v>
      </c>
      <c r="CB167" s="130">
        <f t="shared" ref="CB167" si="1698">T167/T188</f>
        <v>2.7042577675489069E-2</v>
      </c>
      <c r="CC167" s="131">
        <f t="shared" ref="CC167" si="1699">U167/U188</f>
        <v>8.1033196568444613E-2</v>
      </c>
      <c r="CD167" s="132">
        <f t="shared" ref="CD167" si="1700">V167/V188</f>
        <v>2.5175620254192552E-2</v>
      </c>
      <c r="CE167" s="133">
        <f t="shared" ref="CE167" si="1701">W167/W188</f>
        <v>6.0973973705393078E-2</v>
      </c>
      <c r="CF167" s="130">
        <f t="shared" ref="CF167" si="1702">X167/X188</f>
        <v>4.0124740124740127E-2</v>
      </c>
      <c r="CG167" s="131">
        <f t="shared" ref="CG167" si="1703">Y167/Y188</f>
        <v>6.993190151911996E-2</v>
      </c>
      <c r="CH167" s="132">
        <f t="shared" ref="CH167" si="1704">Z167/Z188</f>
        <v>5.0670002398985572E-2</v>
      </c>
      <c r="CI167" s="130">
        <f t="shared" ref="CI167" si="1705">AA167/AA188</f>
        <v>3.0085455937428875E-2</v>
      </c>
      <c r="CJ167" s="136">
        <f t="shared" ref="CJ167" si="1706">AB167/AB188</f>
        <v>5.4953946910934526E-2</v>
      </c>
      <c r="CK167" s="137">
        <f t="shared" ref="CK167" si="1707">AC167/AC188</f>
        <v>3.5978721988651305E-2</v>
      </c>
    </row>
    <row r="168" spans="1:89" ht="14" thickTop="1">
      <c r="A168" s="147" t="s">
        <v>20</v>
      </c>
      <c r="B168" s="189">
        <v>6337</v>
      </c>
      <c r="C168" s="190">
        <v>1094</v>
      </c>
      <c r="D168" s="191">
        <v>1216</v>
      </c>
      <c r="E168" s="192">
        <v>1491</v>
      </c>
      <c r="F168" s="189">
        <v>555</v>
      </c>
      <c r="G168" s="193">
        <v>713</v>
      </c>
      <c r="H168" s="191">
        <v>931</v>
      </c>
      <c r="I168" s="192">
        <v>2000</v>
      </c>
      <c r="J168" s="189">
        <v>355</v>
      </c>
      <c r="K168" s="193">
        <v>885</v>
      </c>
      <c r="L168" s="191">
        <v>380</v>
      </c>
      <c r="M168" s="189">
        <v>2234</v>
      </c>
      <c r="N168" s="194">
        <v>1674</v>
      </c>
      <c r="O168" s="195">
        <v>2588</v>
      </c>
      <c r="P168" s="189">
        <v>1442</v>
      </c>
      <c r="Q168" s="193">
        <v>1360</v>
      </c>
      <c r="R168" s="191">
        <v>1766</v>
      </c>
      <c r="S168" s="192">
        <v>1341</v>
      </c>
      <c r="T168" s="189">
        <v>306</v>
      </c>
      <c r="U168" s="193">
        <v>1510</v>
      </c>
      <c r="V168" s="191">
        <v>975</v>
      </c>
      <c r="W168" s="192">
        <v>2367</v>
      </c>
      <c r="X168" s="189">
        <v>1204</v>
      </c>
      <c r="Y168" s="193">
        <v>1593</v>
      </c>
      <c r="Z168" s="191">
        <v>4393</v>
      </c>
      <c r="AA168" s="189">
        <v>1773</v>
      </c>
      <c r="AB168" s="165">
        <f t="shared" ref="AB168:AB184" si="1708">B168+D168+F168+H168+J168+L168+N168+P168+R168+T168+V168+X168+Z168</f>
        <v>21534</v>
      </c>
      <c r="AC168" s="166">
        <f t="shared" si="1625"/>
        <v>20949</v>
      </c>
      <c r="BI168" s="147" t="s">
        <v>20</v>
      </c>
      <c r="BJ168" s="130">
        <f>B168/B188</f>
        <v>0.10818054559732322</v>
      </c>
      <c r="BK168" s="131">
        <f t="shared" ref="BK168" si="1709">C168/C188</f>
        <v>3.1953734264100239E-2</v>
      </c>
      <c r="BL168" s="132">
        <f t="shared" ref="BL168" si="1710">D168/D188</f>
        <v>5.3429412540094028E-2</v>
      </c>
      <c r="BM168" s="133">
        <f t="shared" ref="BM168" si="1711">E168/E188</f>
        <v>7.910653650254669E-2</v>
      </c>
      <c r="BN168" s="130">
        <f t="shared" ref="BN168" si="1712">F168/F188</f>
        <v>5.2571753339016765E-2</v>
      </c>
      <c r="BO168" s="131">
        <f t="shared" ref="BO168" si="1713">G168/G188</f>
        <v>9.1940683430045134E-2</v>
      </c>
      <c r="BP168" s="132">
        <f t="shared" ref="BP168" si="1714">H168/H188</f>
        <v>3.4951383414048132E-2</v>
      </c>
      <c r="BQ168" s="133">
        <f t="shared" ref="BQ168" si="1715">I168/I188</f>
        <v>5.0115265109752428E-2</v>
      </c>
      <c r="BR168" s="130">
        <f t="shared" ref="BR168" si="1716">J168/J188</f>
        <v>5.4868624420401857E-2</v>
      </c>
      <c r="BS168" s="131">
        <f t="shared" ref="BS168" si="1717">K168/K188</f>
        <v>0.10991058122205663</v>
      </c>
      <c r="BT168" s="132">
        <f t="shared" ref="BT168" si="1718">L168/L188</f>
        <v>3.3292447871035573E-2</v>
      </c>
      <c r="BU168" s="130">
        <f t="shared" ref="BU168" si="1719">M168/M188</f>
        <v>9.7674011892270027E-2</v>
      </c>
      <c r="BV168" s="134">
        <f t="shared" ref="BV168" si="1720">N168/N188</f>
        <v>6.3433118605532399E-2</v>
      </c>
      <c r="BW168" s="135">
        <f t="shared" ref="BW168" si="1721">O168/O188</f>
        <v>7.0129799745278165E-2</v>
      </c>
      <c r="BX168" s="130">
        <f t="shared" ref="BX168" si="1722">P168/P188</f>
        <v>8.6140979689366792E-2</v>
      </c>
      <c r="BY168" s="131">
        <f t="shared" ref="BY168" si="1723">Q168/Q188</f>
        <v>6.8600252206809584E-2</v>
      </c>
      <c r="BZ168" s="132">
        <f t="shared" ref="BZ168" si="1724">R168/R188</f>
        <v>8.3680818802122817E-2</v>
      </c>
      <c r="CA168" s="133">
        <f t="shared" ref="CA168" si="1725">S168/S188</f>
        <v>5.807708964919879E-2</v>
      </c>
      <c r="CB168" s="130">
        <f t="shared" ref="CB168" si="1726">T168/T188</f>
        <v>3.5212888377445337E-2</v>
      </c>
      <c r="CC168" s="131">
        <f t="shared" ref="CC168" si="1727">U168/U188</f>
        <v>0.14080566952629617</v>
      </c>
      <c r="CD168" s="132">
        <f t="shared" ref="CD168" si="1728">V168/V188</f>
        <v>3.9590693141673773E-2</v>
      </c>
      <c r="CE168" s="133">
        <f t="shared" ref="CE168" si="1729">W168/W188</f>
        <v>7.9386906359001877E-2</v>
      </c>
      <c r="CF168" s="130">
        <f t="shared" ref="CF168" si="1730">X168/X188</f>
        <v>5.0062370062370062E-2</v>
      </c>
      <c r="CG168" s="131">
        <f t="shared" ref="CG168" si="1731">Y168/Y188</f>
        <v>0.10430853850183341</v>
      </c>
      <c r="CH168" s="132">
        <f t="shared" ref="CH168" si="1732">Z168/Z188</f>
        <v>7.5276740121320129E-2</v>
      </c>
      <c r="CI168" s="130">
        <f t="shared" ref="CI168" si="1733">AA168/AA188</f>
        <v>3.6686047714622694E-2</v>
      </c>
      <c r="CJ168" s="136">
        <f t="shared" ref="CJ168" si="1734">AB168/AB188</f>
        <v>6.8065011663411029E-2</v>
      </c>
      <c r="CK168" s="137">
        <f t="shared" ref="CK168" si="1735">AC168/AC188</f>
        <v>6.6371807585439965E-2</v>
      </c>
    </row>
    <row r="169" spans="1:89" ht="14" thickBot="1">
      <c r="A169" s="138" t="s">
        <v>21</v>
      </c>
      <c r="B169" s="182">
        <v>4641</v>
      </c>
      <c r="C169" s="183">
        <v>716</v>
      </c>
      <c r="D169" s="184">
        <v>762</v>
      </c>
      <c r="E169" s="185">
        <v>674</v>
      </c>
      <c r="F169" s="182">
        <v>388</v>
      </c>
      <c r="G169" s="186">
        <v>325</v>
      </c>
      <c r="H169" s="184">
        <v>782</v>
      </c>
      <c r="I169" s="185">
        <v>814</v>
      </c>
      <c r="J169" s="182">
        <v>363</v>
      </c>
      <c r="K169" s="186">
        <v>529</v>
      </c>
      <c r="L169" s="184">
        <v>452</v>
      </c>
      <c r="M169" s="182">
        <v>1517</v>
      </c>
      <c r="N169" s="187">
        <v>1406</v>
      </c>
      <c r="O169" s="188">
        <v>2333</v>
      </c>
      <c r="P169" s="182">
        <v>992</v>
      </c>
      <c r="Q169" s="186">
        <v>1086</v>
      </c>
      <c r="R169" s="184">
        <v>1303</v>
      </c>
      <c r="S169" s="185">
        <v>1201</v>
      </c>
      <c r="T169" s="182">
        <v>245</v>
      </c>
      <c r="U169" s="186">
        <v>1284</v>
      </c>
      <c r="V169" s="184">
        <v>714</v>
      </c>
      <c r="W169" s="185">
        <v>2037</v>
      </c>
      <c r="X169" s="182">
        <v>827</v>
      </c>
      <c r="Y169" s="186">
        <v>1450</v>
      </c>
      <c r="Z169" s="184">
        <v>4022</v>
      </c>
      <c r="AA169" s="182">
        <v>1952</v>
      </c>
      <c r="AB169" s="165">
        <f t="shared" si="1708"/>
        <v>16897</v>
      </c>
      <c r="AC169" s="166">
        <f t="shared" si="1625"/>
        <v>15918</v>
      </c>
      <c r="AE169" t="s">
        <v>88</v>
      </c>
      <c r="BI169" s="138" t="s">
        <v>21</v>
      </c>
      <c r="BJ169" s="130">
        <f>B169/B188</f>
        <v>7.9227696404793602E-2</v>
      </c>
      <c r="BK169" s="131">
        <f t="shared" ref="BK169" si="1736">C169/C188</f>
        <v>2.0913047288021732E-2</v>
      </c>
      <c r="BL169" s="132">
        <f t="shared" ref="BL169" si="1737">D169/D188</f>
        <v>3.3481260160815499E-2</v>
      </c>
      <c r="BM169" s="133">
        <f t="shared" ref="BM169" si="1738">E169/E188</f>
        <v>3.57597623089983E-2</v>
      </c>
      <c r="BN169" s="130">
        <f t="shared" ref="BN169" si="1739">F169/F188</f>
        <v>3.6752865397366677E-2</v>
      </c>
      <c r="BO169" s="131">
        <f t="shared" ref="BO169" si="1740">G169/G188</f>
        <v>4.1908446163765316E-2</v>
      </c>
      <c r="BP169" s="132">
        <f t="shared" ref="BP169" si="1741">H169/H188</f>
        <v>2.9357660397191877E-2</v>
      </c>
      <c r="BQ169" s="133">
        <f t="shared" ref="BQ169" si="1742">I169/I188</f>
        <v>2.0396912899669238E-2</v>
      </c>
      <c r="BR169" s="130">
        <f t="shared" ref="BR169" si="1743">J169/J188</f>
        <v>5.6105100463678517E-2</v>
      </c>
      <c r="BS169" s="131">
        <f t="shared" ref="BS169" si="1744">K169/K188</f>
        <v>6.5697963238946847E-2</v>
      </c>
      <c r="BT169" s="132">
        <f t="shared" ref="BT169" si="1745">L169/L188</f>
        <v>3.9600490625547574E-2</v>
      </c>
      <c r="BU169" s="130">
        <f t="shared" ref="BU169" si="1746">M169/M188</f>
        <v>6.632563833508219E-2</v>
      </c>
      <c r="BV169" s="134">
        <f t="shared" ref="BV169" si="1747">N169/N188</f>
        <v>5.3277756726032591E-2</v>
      </c>
      <c r="BW169" s="135">
        <f t="shared" ref="BW169" si="1748">O169/O188</f>
        <v>6.3219792428799826E-2</v>
      </c>
      <c r="BX169" s="130">
        <f t="shared" ref="BX169" si="1749">P169/P188</f>
        <v>5.9259259259259262E-2</v>
      </c>
      <c r="BY169" s="131">
        <f t="shared" ref="BY169" si="1750">Q169/Q188</f>
        <v>5.4779319041614122E-2</v>
      </c>
      <c r="BZ169" s="132">
        <f t="shared" ref="BZ169" si="1751">R169/R188</f>
        <v>6.1741849886277483E-2</v>
      </c>
      <c r="CA169" s="133">
        <f t="shared" ref="CA169" si="1752">S169/S188</f>
        <v>5.2013858813339107E-2</v>
      </c>
      <c r="CB169" s="130">
        <f t="shared" ref="CB169" si="1753">T169/T188</f>
        <v>2.8193325661680091E-2</v>
      </c>
      <c r="CC169" s="131">
        <f t="shared" ref="CC169" si="1754">U169/U188</f>
        <v>0.11973144349123462</v>
      </c>
      <c r="CD169" s="132">
        <f t="shared" ref="CD169" si="1755">V169/V188</f>
        <v>2.89925691314411E-2</v>
      </c>
      <c r="CE169" s="133">
        <f t="shared" ref="CE169" si="1756">W169/W188</f>
        <v>6.8319023343171456E-2</v>
      </c>
      <c r="CF169" s="130">
        <f t="shared" ref="CF169" si="1757">X169/X188</f>
        <v>3.4386694386694387E-2</v>
      </c>
      <c r="CG169" s="131">
        <f t="shared" ref="CG169" si="1758">Y169/Y188</f>
        <v>9.4944997380827664E-2</v>
      </c>
      <c r="CH169" s="132">
        <f t="shared" ref="CH169" si="1759">Z169/Z188</f>
        <v>6.8919428356009463E-2</v>
      </c>
      <c r="CI169" s="130">
        <f t="shared" ref="CI169" si="1760">AA169/AA188</f>
        <v>4.0389828053549626E-2</v>
      </c>
      <c r="CJ169" s="136">
        <f t="shared" ref="CJ169" si="1761">AB169/AB188</f>
        <v>5.3408307888764564E-2</v>
      </c>
      <c r="CK169" s="137">
        <f t="shared" ref="CK169" si="1762">AC169/AC188</f>
        <v>5.0432308613539228E-2</v>
      </c>
    </row>
    <row r="170" spans="1:89" ht="15" thickTop="1" thickBot="1">
      <c r="A170" s="147" t="s">
        <v>22</v>
      </c>
      <c r="B170" s="189">
        <v>5264</v>
      </c>
      <c r="C170" s="190">
        <v>1071</v>
      </c>
      <c r="D170" s="191">
        <v>1357</v>
      </c>
      <c r="E170" s="192">
        <v>1400</v>
      </c>
      <c r="F170" s="189">
        <v>543</v>
      </c>
      <c r="G170" s="193">
        <v>752</v>
      </c>
      <c r="H170" s="191">
        <v>862</v>
      </c>
      <c r="I170" s="192">
        <v>2375</v>
      </c>
      <c r="J170" s="189">
        <v>323</v>
      </c>
      <c r="K170" s="193">
        <v>1099</v>
      </c>
      <c r="L170" s="191">
        <v>445</v>
      </c>
      <c r="M170" s="189">
        <v>2287</v>
      </c>
      <c r="N170" s="194">
        <v>1287</v>
      </c>
      <c r="O170" s="195">
        <v>2768</v>
      </c>
      <c r="P170" s="189">
        <v>985</v>
      </c>
      <c r="Q170" s="193">
        <v>1305</v>
      </c>
      <c r="R170" s="191">
        <v>1533</v>
      </c>
      <c r="S170" s="192">
        <v>1127</v>
      </c>
      <c r="T170" s="189">
        <v>285</v>
      </c>
      <c r="U170" s="193">
        <v>776</v>
      </c>
      <c r="V170" s="191">
        <v>799</v>
      </c>
      <c r="W170" s="192">
        <v>1762</v>
      </c>
      <c r="X170" s="189">
        <v>981</v>
      </c>
      <c r="Y170" s="193">
        <v>1247</v>
      </c>
      <c r="Z170" s="191">
        <v>3772</v>
      </c>
      <c r="AA170" s="189">
        <v>2311</v>
      </c>
      <c r="AB170" s="165">
        <f t="shared" si="1708"/>
        <v>18436</v>
      </c>
      <c r="AC170" s="166">
        <f t="shared" si="1625"/>
        <v>20280</v>
      </c>
      <c r="AE170" s="314" t="s">
        <v>0</v>
      </c>
      <c r="AF170" s="308" t="s">
        <v>1</v>
      </c>
      <c r="AG170" s="309"/>
      <c r="AH170" s="308" t="s">
        <v>2</v>
      </c>
      <c r="AI170" s="309"/>
      <c r="AJ170" s="308" t="s">
        <v>3</v>
      </c>
      <c r="AK170" s="309"/>
      <c r="AL170" s="308" t="s">
        <v>4</v>
      </c>
      <c r="AM170" s="309"/>
      <c r="AN170" s="308" t="s">
        <v>5</v>
      </c>
      <c r="AO170" s="309"/>
      <c r="AP170" s="308" t="s">
        <v>6</v>
      </c>
      <c r="AQ170" s="309"/>
      <c r="AR170" s="308" t="s">
        <v>7</v>
      </c>
      <c r="AS170" s="309"/>
      <c r="AT170" s="308" t="s">
        <v>8</v>
      </c>
      <c r="AU170" s="309"/>
      <c r="AV170" s="308" t="s">
        <v>9</v>
      </c>
      <c r="AW170" s="309"/>
      <c r="AX170" s="308" t="s">
        <v>10</v>
      </c>
      <c r="AY170" s="309"/>
      <c r="AZ170" s="308" t="s">
        <v>11</v>
      </c>
      <c r="BA170" s="309"/>
      <c r="BB170" s="308" t="s">
        <v>12</v>
      </c>
      <c r="BC170" s="309"/>
      <c r="BD170" s="310" t="s">
        <v>40</v>
      </c>
      <c r="BE170" s="311"/>
      <c r="BF170" s="312" t="s">
        <v>41</v>
      </c>
      <c r="BG170" s="313"/>
      <c r="BI170" s="147" t="s">
        <v>22</v>
      </c>
      <c r="BJ170" s="130">
        <f>B170/B188</f>
        <v>8.9863088531530605E-2</v>
      </c>
      <c r="BK170" s="131">
        <f t="shared" ref="BK170" si="1763">C170/C188</f>
        <v>3.128194643222245E-2</v>
      </c>
      <c r="BL170" s="132">
        <f t="shared" ref="BL170" si="1764">D170/D188</f>
        <v>5.9624763829693748E-2</v>
      </c>
      <c r="BM170" s="133">
        <f t="shared" ref="BM170" si="1765">E170/E188</f>
        <v>7.4278438030560265E-2</v>
      </c>
      <c r="BN170" s="130">
        <f t="shared" ref="BN170" si="1766">F170/F188</f>
        <v>5.1435066780335326E-2</v>
      </c>
      <c r="BO170" s="131">
        <f t="shared" ref="BO170" si="1767">G170/G188</f>
        <v>9.696969696969697E-2</v>
      </c>
      <c r="BP170" s="132">
        <f t="shared" ref="BP170" si="1768">H170/H188</f>
        <v>3.2361001614295906E-2</v>
      </c>
      <c r="BQ170" s="133">
        <f t="shared" ref="BQ170" si="1769">I170/I188</f>
        <v>5.9511877317831009E-2</v>
      </c>
      <c r="BR170" s="130">
        <f t="shared" ref="BR170" si="1770">J170/J188</f>
        <v>4.9922720247295209E-2</v>
      </c>
      <c r="BS170" s="131">
        <f t="shared" ref="BS170" si="1771">K170/K188</f>
        <v>0.13648782911077992</v>
      </c>
      <c r="BT170" s="132">
        <f t="shared" ref="BT170" si="1772">L170/L188</f>
        <v>3.8987208691081125E-2</v>
      </c>
      <c r="BU170" s="130">
        <f t="shared" ref="BU170" si="1773">M170/M188</f>
        <v>9.9991255683805527E-2</v>
      </c>
      <c r="BV170" s="134">
        <f t="shared" ref="BV170" si="1774">N170/N188</f>
        <v>4.8768472906403938E-2</v>
      </c>
      <c r="BW170" s="135">
        <f t="shared" ref="BW170" si="1775">O170/O188</f>
        <v>7.5007451968674629E-2</v>
      </c>
      <c r="BX170" s="130">
        <f t="shared" ref="BX170" si="1776">P170/P188</f>
        <v>5.8841099163679807E-2</v>
      </c>
      <c r="BY170" s="131">
        <f t="shared" ref="BY170" si="1777">Q170/Q188</f>
        <v>6.5825977301387131E-2</v>
      </c>
      <c r="BZ170" s="132">
        <f t="shared" ref="BZ170" si="1778">R170/R188</f>
        <v>7.2640257771038663E-2</v>
      </c>
      <c r="CA170" s="133">
        <f t="shared" ref="CA170" si="1779">S170/S188</f>
        <v>4.8809008228670417E-2</v>
      </c>
      <c r="CB170" s="130">
        <f t="shared" ref="CB170" si="1780">T170/T188</f>
        <v>3.2796317606444192E-2</v>
      </c>
      <c r="CC170" s="131">
        <f t="shared" ref="CC170" si="1781">U170/U188</f>
        <v>7.236105930622902E-2</v>
      </c>
      <c r="CD170" s="132">
        <f t="shared" ref="CD170" si="1782">V170/V188</f>
        <v>3.2444065456612659E-2</v>
      </c>
      <c r="CE170" s="133">
        <f t="shared" ref="CE170" si="1783">W170/W188</f>
        <v>5.9095787496646096E-2</v>
      </c>
      <c r="CF170" s="130">
        <f t="shared" ref="CF170" si="1784">X170/X188</f>
        <v>4.0790020790020788E-2</v>
      </c>
      <c r="CG170" s="131">
        <f t="shared" ref="CG170" si="1785">Y170/Y188</f>
        <v>8.1652697747511785E-2</v>
      </c>
      <c r="CH170" s="132">
        <f t="shared" ref="CH170" si="1786">Z170/Z188</f>
        <v>6.463552554919634E-2</v>
      </c>
      <c r="CI170" s="130">
        <f t="shared" ref="CI170" si="1787">AA170/AA188</f>
        <v>4.7818080241676837E-2</v>
      </c>
      <c r="CJ170" s="136">
        <f t="shared" ref="CJ170" si="1788">AB170/AB188</f>
        <v>5.8272803707005001E-2</v>
      </c>
      <c r="CK170" s="137">
        <f t="shared" ref="CK170" si="1789">AC170/AC188</f>
        <v>6.4252243917739385E-2</v>
      </c>
    </row>
    <row r="171" spans="1:89" ht="15" thickTop="1" thickBot="1">
      <c r="A171" s="138" t="s">
        <v>23</v>
      </c>
      <c r="B171" s="182">
        <v>3928</v>
      </c>
      <c r="C171" s="183">
        <v>1159</v>
      </c>
      <c r="D171" s="184">
        <v>1744</v>
      </c>
      <c r="E171" s="185">
        <v>854</v>
      </c>
      <c r="F171" s="182">
        <v>667</v>
      </c>
      <c r="G171" s="186">
        <v>414</v>
      </c>
      <c r="H171" s="184">
        <v>1360</v>
      </c>
      <c r="I171" s="185">
        <v>1606</v>
      </c>
      <c r="J171" s="182">
        <v>291</v>
      </c>
      <c r="K171" s="186">
        <v>900</v>
      </c>
      <c r="L171" s="184">
        <v>418</v>
      </c>
      <c r="M171" s="182">
        <v>2009</v>
      </c>
      <c r="N171" s="187">
        <v>1308</v>
      </c>
      <c r="O171" s="188">
        <v>3004</v>
      </c>
      <c r="P171" s="182">
        <v>830</v>
      </c>
      <c r="Q171" s="186">
        <v>1361</v>
      </c>
      <c r="R171" s="184">
        <v>1369</v>
      </c>
      <c r="S171" s="185">
        <v>1497</v>
      </c>
      <c r="T171" s="182">
        <v>337</v>
      </c>
      <c r="U171" s="186">
        <v>986</v>
      </c>
      <c r="V171" s="184">
        <v>743</v>
      </c>
      <c r="W171" s="185">
        <v>2679</v>
      </c>
      <c r="X171" s="182">
        <v>1067</v>
      </c>
      <c r="Y171" s="186">
        <v>1006</v>
      </c>
      <c r="Z171" s="184">
        <v>3355</v>
      </c>
      <c r="AA171" s="182">
        <v>2212</v>
      </c>
      <c r="AB171" s="165">
        <f t="shared" si="1708"/>
        <v>17417</v>
      </c>
      <c r="AC171" s="166">
        <f t="shared" si="1625"/>
        <v>19687</v>
      </c>
      <c r="AE171" s="315"/>
      <c r="AF171" s="230" t="s">
        <v>14</v>
      </c>
      <c r="AG171" s="231" t="s">
        <v>15</v>
      </c>
      <c r="AH171" s="232" t="s">
        <v>14</v>
      </c>
      <c r="AI171" s="233" t="s">
        <v>15</v>
      </c>
      <c r="AJ171" s="230" t="s">
        <v>14</v>
      </c>
      <c r="AK171" s="231" t="s">
        <v>15</v>
      </c>
      <c r="AL171" s="232" t="s">
        <v>14</v>
      </c>
      <c r="AM171" s="233" t="s">
        <v>15</v>
      </c>
      <c r="AN171" s="230" t="s">
        <v>14</v>
      </c>
      <c r="AO171" s="231" t="s">
        <v>15</v>
      </c>
      <c r="AP171" s="232" t="s">
        <v>14</v>
      </c>
      <c r="AQ171" s="230" t="s">
        <v>15</v>
      </c>
      <c r="AR171" s="234" t="s">
        <v>14</v>
      </c>
      <c r="AS171" s="235" t="s">
        <v>15</v>
      </c>
      <c r="AT171" s="230" t="s">
        <v>14</v>
      </c>
      <c r="AU171" s="231" t="s">
        <v>15</v>
      </c>
      <c r="AV171" s="232" t="s">
        <v>14</v>
      </c>
      <c r="AW171" s="233" t="s">
        <v>15</v>
      </c>
      <c r="AX171" s="230" t="s">
        <v>14</v>
      </c>
      <c r="AY171" s="231" t="s">
        <v>15</v>
      </c>
      <c r="AZ171" s="232" t="s">
        <v>14</v>
      </c>
      <c r="BA171" s="233" t="s">
        <v>15</v>
      </c>
      <c r="BB171" s="230" t="s">
        <v>14</v>
      </c>
      <c r="BC171" s="231" t="s">
        <v>15</v>
      </c>
      <c r="BD171" s="236" t="s">
        <v>14</v>
      </c>
      <c r="BE171" s="237" t="s">
        <v>15</v>
      </c>
      <c r="BF171" s="238" t="s">
        <v>14</v>
      </c>
      <c r="BG171" s="239" t="s">
        <v>15</v>
      </c>
      <c r="BI171" s="138" t="s">
        <v>23</v>
      </c>
      <c r="BJ171" s="130">
        <f>B171/B188</f>
        <v>6.7055891290245487E-2</v>
      </c>
      <c r="BK171" s="131">
        <f t="shared" ref="BK171" si="1790">C171/C188</f>
        <v>3.3852265093320094E-2</v>
      </c>
      <c r="BL171" s="132">
        <f t="shared" ref="BL171" si="1791">D171/D188</f>
        <v>7.6629025879871693E-2</v>
      </c>
      <c r="BM171" s="133">
        <f t="shared" ref="BM171" si="1792">E171/E188</f>
        <v>4.5309847198641763E-2</v>
      </c>
      <c r="BN171" s="130">
        <f t="shared" ref="BN171" si="1793">F171/F188</f>
        <v>6.3180827886710242E-2</v>
      </c>
      <c r="BO171" s="131">
        <f t="shared" ref="BO171" si="1794">G171/G188</f>
        <v>5.3384912959381046E-2</v>
      </c>
      <c r="BP171" s="132">
        <f t="shared" ref="BP171" si="1795">H171/H188</f>
        <v>5.1056800690768477E-2</v>
      </c>
      <c r="BQ171" s="133">
        <f t="shared" ref="BQ171" si="1796">I171/I188</f>
        <v>4.0242557883131198E-2</v>
      </c>
      <c r="BR171" s="130">
        <f t="shared" ref="BR171" si="1797">J171/J188</f>
        <v>4.4976816074188561E-2</v>
      </c>
      <c r="BS171" s="131">
        <f t="shared" ref="BS171" si="1798">K171/K188</f>
        <v>0.11177347242921014</v>
      </c>
      <c r="BT171" s="132">
        <f t="shared" ref="BT171" si="1799">L171/L188</f>
        <v>3.6621692658139131E-2</v>
      </c>
      <c r="BU171" s="130">
        <f t="shared" ref="BU171" si="1800">M171/M188</f>
        <v>8.7836656173487238E-2</v>
      </c>
      <c r="BV171" s="134">
        <f t="shared" ref="BV171" si="1801">N171/N188</f>
        <v>4.95642288745737E-2</v>
      </c>
      <c r="BW171" s="135">
        <f t="shared" ref="BW171" si="1802">O171/O188</f>
        <v>8.1402595994905569E-2</v>
      </c>
      <c r="BX171" s="130">
        <f t="shared" ref="BX171" si="1803">P171/P188</f>
        <v>4.9581839904420548E-2</v>
      </c>
      <c r="BY171" s="131">
        <f t="shared" ref="BY171" si="1804">Q171/Q188</f>
        <v>6.8650693568726356E-2</v>
      </c>
      <c r="BZ171" s="132">
        <f t="shared" ref="BZ171" si="1805">R171/R188</f>
        <v>6.4869219105382861E-2</v>
      </c>
      <c r="CA171" s="133">
        <f t="shared" ref="CA171" si="1806">S171/S188</f>
        <v>6.4833261152013863E-2</v>
      </c>
      <c r="CB171" s="130">
        <f t="shared" ref="CB171" si="1807">T171/T188</f>
        <v>3.8780207134637514E-2</v>
      </c>
      <c r="CC171" s="131">
        <f t="shared" ref="CC171" si="1808">U171/U188</f>
        <v>9.194330473703842E-2</v>
      </c>
      <c r="CD171" s="132">
        <f t="shared" ref="CD171" si="1809">V171/V188</f>
        <v>3.0170138465911399E-2</v>
      </c>
      <c r="CE171" s="133">
        <f t="shared" ref="CE171" si="1810">W171/W188</f>
        <v>8.9851086664877913E-2</v>
      </c>
      <c r="CF171" s="130">
        <f t="shared" ref="CF171" si="1811">X171/X188</f>
        <v>4.4365904365904367E-2</v>
      </c>
      <c r="CG171" s="131">
        <f t="shared" ref="CG171" si="1812">Y171/Y188</f>
        <v>6.5872184389732844E-2</v>
      </c>
      <c r="CH171" s="132">
        <f t="shared" ref="CH171" si="1813">Z171/Z188</f>
        <v>5.748997566743206E-2</v>
      </c>
      <c r="CI171" s="130">
        <f t="shared" ref="CI171" si="1814">AA171/AA188</f>
        <v>4.576962072461669E-2</v>
      </c>
      <c r="CJ171" s="136">
        <f t="shared" ref="CJ171" si="1815">AB171/AB188</f>
        <v>5.5051932206818512E-2</v>
      </c>
      <c r="CK171" s="137">
        <f t="shared" ref="CK171" si="1816">AC171/AC188</f>
        <v>6.2373467751900162E-2</v>
      </c>
    </row>
    <row r="172" spans="1:89" ht="14" thickTop="1">
      <c r="A172" s="147" t="s">
        <v>24</v>
      </c>
      <c r="B172" s="196">
        <v>3474</v>
      </c>
      <c r="C172" s="190">
        <v>1245</v>
      </c>
      <c r="D172" s="191">
        <v>1414</v>
      </c>
      <c r="E172" s="192">
        <v>689</v>
      </c>
      <c r="F172" s="189">
        <v>658</v>
      </c>
      <c r="G172" s="193">
        <v>399</v>
      </c>
      <c r="H172" s="191">
        <v>1145</v>
      </c>
      <c r="I172" s="192">
        <v>1973</v>
      </c>
      <c r="J172" s="189">
        <v>347</v>
      </c>
      <c r="K172" s="193">
        <v>619</v>
      </c>
      <c r="L172" s="191">
        <v>419</v>
      </c>
      <c r="M172" s="189">
        <v>1247</v>
      </c>
      <c r="N172" s="194">
        <v>1297</v>
      </c>
      <c r="O172" s="197">
        <v>1945</v>
      </c>
      <c r="P172" s="189">
        <v>897</v>
      </c>
      <c r="Q172" s="193">
        <v>913</v>
      </c>
      <c r="R172" s="191">
        <v>1198</v>
      </c>
      <c r="S172" s="192">
        <v>1071</v>
      </c>
      <c r="T172" s="189">
        <v>373</v>
      </c>
      <c r="U172" s="193">
        <v>514</v>
      </c>
      <c r="V172" s="191">
        <v>839</v>
      </c>
      <c r="W172" s="198">
        <v>1771</v>
      </c>
      <c r="X172" s="189">
        <v>1002</v>
      </c>
      <c r="Y172" s="193">
        <v>789</v>
      </c>
      <c r="Z172" s="191">
        <v>3146</v>
      </c>
      <c r="AA172" s="189">
        <v>2518</v>
      </c>
      <c r="AB172" s="165">
        <f t="shared" si="1708"/>
        <v>16209</v>
      </c>
      <c r="AC172" s="166">
        <f t="shared" si="1625"/>
        <v>15693</v>
      </c>
      <c r="AE172" s="241" t="str">
        <f>$AE$17</f>
        <v>17:00 - 17:59</v>
      </c>
      <c r="AF172" s="242">
        <f t="shared" ref="AF172:AU174" si="1817">SUMIF($A$9:$A$32,$AE172,B$164:B$187)</f>
        <v>2671</v>
      </c>
      <c r="AG172" s="243">
        <f t="shared" si="1817"/>
        <v>3611</v>
      </c>
      <c r="AH172" s="244">
        <f t="shared" si="1817"/>
        <v>2001</v>
      </c>
      <c r="AI172" s="245">
        <f t="shared" si="1817"/>
        <v>1502</v>
      </c>
      <c r="AJ172" s="242">
        <f t="shared" si="1817"/>
        <v>1102</v>
      </c>
      <c r="AK172" s="246">
        <f t="shared" si="1817"/>
        <v>504</v>
      </c>
      <c r="AL172" s="244">
        <f t="shared" si="1817"/>
        <v>2212</v>
      </c>
      <c r="AM172" s="245">
        <f t="shared" si="1817"/>
        <v>3190</v>
      </c>
      <c r="AN172" s="242">
        <f t="shared" si="1817"/>
        <v>756</v>
      </c>
      <c r="AO172" s="246">
        <f t="shared" si="1817"/>
        <v>277</v>
      </c>
      <c r="AP172" s="244">
        <f t="shared" si="1817"/>
        <v>1390</v>
      </c>
      <c r="AQ172" s="242">
        <f t="shared" si="1817"/>
        <v>1264</v>
      </c>
      <c r="AR172" s="247">
        <f t="shared" si="1817"/>
        <v>2213</v>
      </c>
      <c r="AS172" s="248">
        <f t="shared" si="1817"/>
        <v>2289</v>
      </c>
      <c r="AT172" s="242">
        <f t="shared" si="1817"/>
        <v>1260</v>
      </c>
      <c r="AU172" s="246">
        <f t="shared" si="1817"/>
        <v>1245</v>
      </c>
      <c r="AV172" s="244">
        <f t="shared" ref="AP172:BE174" si="1818">SUMIF($A$9:$A$32,$AE172,R$164:R$187)</f>
        <v>1428</v>
      </c>
      <c r="AW172" s="245">
        <f t="shared" si="1818"/>
        <v>1750</v>
      </c>
      <c r="AX172" s="242">
        <f t="shared" si="1818"/>
        <v>1003</v>
      </c>
      <c r="AY172" s="246">
        <f t="shared" si="1818"/>
        <v>431</v>
      </c>
      <c r="AZ172" s="244">
        <f t="shared" si="1818"/>
        <v>2160</v>
      </c>
      <c r="BA172" s="245">
        <f t="shared" si="1818"/>
        <v>1580</v>
      </c>
      <c r="BB172" s="242">
        <f t="shared" si="1818"/>
        <v>2804</v>
      </c>
      <c r="BC172" s="246">
        <f t="shared" si="1818"/>
        <v>771</v>
      </c>
      <c r="BD172" s="23">
        <f t="shared" si="1818"/>
        <v>4718</v>
      </c>
      <c r="BE172" s="249">
        <f t="shared" si="1818"/>
        <v>3959</v>
      </c>
      <c r="BF172" s="250">
        <f>AF172+AH172+AJ172+AL172+AN172+AP172+AR172+AT172+AV172+AX172+AZ172+BB172+BD172</f>
        <v>25718</v>
      </c>
      <c r="BG172" s="251">
        <f>AG172+AI172+AK172+AM172+AO172+AQ172+AS172+AU172+AW172+AY172+BA172+BC172+BE172</f>
        <v>22373</v>
      </c>
      <c r="BI172" s="147" t="s">
        <v>24</v>
      </c>
      <c r="BJ172" s="130">
        <f>B172/B188</f>
        <v>5.9305541329509374E-2</v>
      </c>
      <c r="BK172" s="131">
        <f t="shared" ref="BK172" si="1819">C172/C188</f>
        <v>3.6364167421210972E-2</v>
      </c>
      <c r="BL172" s="132">
        <f t="shared" ref="BL172" si="1820">D172/D188</f>
        <v>6.2129267542510656E-2</v>
      </c>
      <c r="BM172" s="133">
        <f t="shared" ref="BM172" si="1821">E172/E188</f>
        <v>3.6555602716468592E-2</v>
      </c>
      <c r="BN172" s="130">
        <f t="shared" ref="BN172" si="1822">F172/F188</f>
        <v>6.2328312967699154E-2</v>
      </c>
      <c r="BO172" s="131">
        <f t="shared" ref="BO172" si="1823">G172/G188</f>
        <v>5.1450676982591877E-2</v>
      </c>
      <c r="BP172" s="132">
        <f t="shared" ref="BP172" si="1824">H172/H188</f>
        <v>4.2985321169801402E-2</v>
      </c>
      <c r="BQ172" s="133">
        <f t="shared" ref="BQ172" si="1825">I172/I188</f>
        <v>4.9438709030770772E-2</v>
      </c>
      <c r="BR172" s="130">
        <f t="shared" ref="BR172" si="1826">J172/J188</f>
        <v>5.3632148377125197E-2</v>
      </c>
      <c r="BS172" s="131">
        <f t="shared" ref="BS172" si="1827">K172/K188</f>
        <v>7.6875310481867853E-2</v>
      </c>
      <c r="BT172" s="132">
        <f t="shared" ref="BT172" si="1828">L172/L188</f>
        <v>3.6709304363062904E-2</v>
      </c>
      <c r="BU172" s="130">
        <f t="shared" ref="BU172" si="1829">M172/M188</f>
        <v>5.4520811472542847E-2</v>
      </c>
      <c r="BV172" s="134">
        <f t="shared" ref="BV172" si="1830">N172/N188</f>
        <v>4.9147404319818115E-2</v>
      </c>
      <c r="BW172" s="135">
        <f t="shared" ref="BW172" si="1831">O172/O188</f>
        <v>5.2705742080589653E-2</v>
      </c>
      <c r="BX172" s="130">
        <f t="shared" ref="BX172" si="1832">P172/P188</f>
        <v>5.3584229390681005E-2</v>
      </c>
      <c r="BY172" s="131">
        <f t="shared" ref="BY172" si="1833">Q172/Q188</f>
        <v>4.6052963430012611E-2</v>
      </c>
      <c r="BZ172" s="132">
        <f t="shared" ref="BZ172" si="1834">R172/R188</f>
        <v>5.6766489764973463E-2</v>
      </c>
      <c r="CA172" s="133">
        <f t="shared" ref="CA172" si="1835">S172/S188</f>
        <v>4.6383715894326549E-2</v>
      </c>
      <c r="CB172" s="130">
        <f t="shared" ref="CB172" si="1836">T172/T188</f>
        <v>4.2922899884925203E-2</v>
      </c>
      <c r="CC172" s="131">
        <f t="shared" ref="CC172" si="1837">U172/U188</f>
        <v>4.7929876911600146E-2</v>
      </c>
      <c r="CD172" s="132">
        <f t="shared" ref="CD172" si="1838">V172/V188</f>
        <v>3.4068299021399275E-2</v>
      </c>
      <c r="CE172" s="133">
        <f t="shared" ref="CE172" si="1839">W172/W188</f>
        <v>5.9397638851623288E-2</v>
      </c>
      <c r="CF172" s="130">
        <f t="shared" ref="CF172" si="1840">X172/X188</f>
        <v>4.1663201663201664E-2</v>
      </c>
      <c r="CG172" s="131">
        <f t="shared" ref="CG172" si="1841">Y172/Y188</f>
        <v>5.166317443687795E-2</v>
      </c>
      <c r="CH172" s="132">
        <f t="shared" ref="CH172" si="1842">Z172/Z188</f>
        <v>5.3908632920936291E-2</v>
      </c>
      <c r="CI172" s="130">
        <f t="shared" ref="CI172" si="1843">AA172/AA188</f>
        <v>5.2101222868257156E-2</v>
      </c>
      <c r="CJ172" s="136">
        <f t="shared" ref="CJ172" si="1844">AB172/AB188</f>
        <v>5.1233666483339338E-2</v>
      </c>
      <c r="CK172" s="137">
        <f t="shared" ref="CK172" si="1845">AC172/AC188</f>
        <v>4.9719450877765491E-2</v>
      </c>
    </row>
    <row r="173" spans="1:89">
      <c r="A173" s="138" t="s">
        <v>25</v>
      </c>
      <c r="B173" s="199">
        <v>3702</v>
      </c>
      <c r="C173" s="183">
        <v>1302</v>
      </c>
      <c r="D173" s="184">
        <v>1448</v>
      </c>
      <c r="E173" s="185">
        <v>857</v>
      </c>
      <c r="F173" s="182">
        <v>709</v>
      </c>
      <c r="G173" s="186">
        <v>415</v>
      </c>
      <c r="H173" s="184">
        <v>1720</v>
      </c>
      <c r="I173" s="185">
        <v>1861</v>
      </c>
      <c r="J173" s="182">
        <v>380</v>
      </c>
      <c r="K173" s="183">
        <v>577</v>
      </c>
      <c r="L173" s="184">
        <v>526</v>
      </c>
      <c r="M173" s="182">
        <v>1740</v>
      </c>
      <c r="N173" s="187">
        <v>1462</v>
      </c>
      <c r="O173" s="200">
        <v>2329</v>
      </c>
      <c r="P173" s="182">
        <v>877</v>
      </c>
      <c r="Q173" s="183">
        <v>1037</v>
      </c>
      <c r="R173" s="184">
        <v>1277</v>
      </c>
      <c r="S173" s="185">
        <v>1179</v>
      </c>
      <c r="T173" s="191">
        <v>410</v>
      </c>
      <c r="U173" s="182">
        <v>586</v>
      </c>
      <c r="V173" s="184">
        <v>1031</v>
      </c>
      <c r="W173" s="201">
        <v>2164</v>
      </c>
      <c r="X173" s="182">
        <v>1120</v>
      </c>
      <c r="Y173" s="186">
        <v>874</v>
      </c>
      <c r="Z173" s="184">
        <v>3364</v>
      </c>
      <c r="AA173" s="182">
        <v>2511</v>
      </c>
      <c r="AB173" s="165">
        <f t="shared" si="1708"/>
        <v>18026</v>
      </c>
      <c r="AC173" s="166">
        <f t="shared" si="1625"/>
        <v>17432</v>
      </c>
      <c r="AE173" s="253" t="str">
        <f>$AE$18</f>
        <v>18:00 - 18:59</v>
      </c>
      <c r="AF173" s="242">
        <f t="shared" si="1817"/>
        <v>2414</v>
      </c>
      <c r="AG173" s="254">
        <f t="shared" si="1817"/>
        <v>3213</v>
      </c>
      <c r="AH173" s="255">
        <f t="shared" si="1817"/>
        <v>1734</v>
      </c>
      <c r="AI173" s="256">
        <f t="shared" si="1817"/>
        <v>1456</v>
      </c>
      <c r="AJ173" s="257">
        <f t="shared" si="1817"/>
        <v>850</v>
      </c>
      <c r="AK173" s="258">
        <f t="shared" si="1817"/>
        <v>494</v>
      </c>
      <c r="AL173" s="255">
        <f t="shared" si="1817"/>
        <v>2649</v>
      </c>
      <c r="AM173" s="256">
        <f t="shared" si="1817"/>
        <v>3518</v>
      </c>
      <c r="AN173" s="257">
        <f t="shared" si="1817"/>
        <v>564</v>
      </c>
      <c r="AO173" s="258">
        <f t="shared" si="1817"/>
        <v>218</v>
      </c>
      <c r="AP173" s="255">
        <f t="shared" si="1818"/>
        <v>1337</v>
      </c>
      <c r="AQ173" s="257">
        <f t="shared" si="1818"/>
        <v>1050</v>
      </c>
      <c r="AR173" s="259">
        <f t="shared" si="1818"/>
        <v>2325</v>
      </c>
      <c r="AS173" s="260">
        <f t="shared" si="1818"/>
        <v>2498</v>
      </c>
      <c r="AT173" s="257">
        <f t="shared" si="1818"/>
        <v>1304</v>
      </c>
      <c r="AU173" s="258">
        <f t="shared" si="1818"/>
        <v>1625</v>
      </c>
      <c r="AV173" s="255">
        <f t="shared" si="1818"/>
        <v>1376</v>
      </c>
      <c r="AW173" s="256">
        <f t="shared" si="1818"/>
        <v>2157</v>
      </c>
      <c r="AX173" s="257">
        <f t="shared" si="1818"/>
        <v>895</v>
      </c>
      <c r="AY173" s="258">
        <f t="shared" si="1818"/>
        <v>439</v>
      </c>
      <c r="AZ173" s="255">
        <f t="shared" si="1818"/>
        <v>2072</v>
      </c>
      <c r="BA173" s="256">
        <f t="shared" si="1818"/>
        <v>1922</v>
      </c>
      <c r="BB173" s="257">
        <f t="shared" si="1818"/>
        <v>2404</v>
      </c>
      <c r="BC173" s="258">
        <f t="shared" si="1818"/>
        <v>904</v>
      </c>
      <c r="BD173" s="255">
        <f t="shared" si="1818"/>
        <v>4098</v>
      </c>
      <c r="BE173" s="257">
        <f t="shared" si="1818"/>
        <v>4823</v>
      </c>
      <c r="BF173" s="261">
        <f>SUM(AF173,AH173,AJ173,AL173,AN173,AP173,AR173,AT173,AV173,AX173,AZ173,BB173,BD173)</f>
        <v>24022</v>
      </c>
      <c r="BG173" s="19">
        <f>SUM(AG173,AI173,AK173,AM173,AO173,AQ173,AS173,AU173,AW173,AY173,BA173,BC173,BE173)</f>
        <v>24317</v>
      </c>
      <c r="BI173" s="138" t="s">
        <v>25</v>
      </c>
      <c r="BJ173" s="130">
        <f>B173/B188</f>
        <v>6.319778756529755E-2</v>
      </c>
      <c r="BK173" s="131">
        <f t="shared" ref="BK173" si="1846">C173/C188</f>
        <v>3.8029032917603761E-2</v>
      </c>
      <c r="BL173" s="132">
        <f t="shared" ref="BL173" si="1847">D173/D188</f>
        <v>6.362318203787512E-2</v>
      </c>
      <c r="BM173" s="133">
        <f t="shared" ref="BM173" si="1848">E173/E188</f>
        <v>4.5469015280135826E-2</v>
      </c>
      <c r="BN173" s="130">
        <f t="shared" ref="BN173" si="1849">F173/F188</f>
        <v>6.7159230842095297E-2</v>
      </c>
      <c r="BO173" s="131">
        <f t="shared" ref="BO173" si="1850">G173/G188</f>
        <v>5.3513862024500321E-2</v>
      </c>
      <c r="BP173" s="132">
        <f t="shared" ref="BP173" si="1851">H173/H188</f>
        <v>6.457183616773661E-2</v>
      </c>
      <c r="BQ173" s="133">
        <f t="shared" ref="BQ173" si="1852">I173/I188</f>
        <v>4.663225418462464E-2</v>
      </c>
      <c r="BR173" s="130">
        <f t="shared" ref="BR173" si="1853">J173/J188</f>
        <v>5.8732612055641419E-2</v>
      </c>
      <c r="BS173" s="131">
        <f t="shared" ref="BS173" si="1854">K173/K188</f>
        <v>7.165921510183805E-2</v>
      </c>
      <c r="BT173" s="132">
        <f t="shared" ref="BT173" si="1855">L173/L188</f>
        <v>4.6083756789907129E-2</v>
      </c>
      <c r="BU173" s="130">
        <f t="shared" ref="BU173" si="1856">M173/M188</f>
        <v>7.6075550891920252E-2</v>
      </c>
      <c r="BV173" s="134">
        <f t="shared" ref="BV173" si="1857">N173/N188</f>
        <v>5.5399772641151951E-2</v>
      </c>
      <c r="BW173" s="135">
        <f t="shared" ref="BW173" si="1858">O173/O188</f>
        <v>6.311140015716879E-2</v>
      </c>
      <c r="BX173" s="130">
        <f t="shared" ref="BX173" si="1859">P173/P188</f>
        <v>5.2389486260454005E-2</v>
      </c>
      <c r="BY173" s="131">
        <f t="shared" ref="BY173" si="1860">Q173/Q188</f>
        <v>5.2307692307692305E-2</v>
      </c>
      <c r="BZ173" s="132">
        <f t="shared" ref="BZ173" si="1861">R173/R188</f>
        <v>6.050985595147839E-2</v>
      </c>
      <c r="CA173" s="133">
        <f t="shared" ref="CA173" si="1862">S173/S188</f>
        <v>5.1061065396275446E-2</v>
      </c>
      <c r="CB173" s="130">
        <f t="shared" ref="CB173" si="1863">T173/T188</f>
        <v>4.7180667433831994E-2</v>
      </c>
      <c r="CC173" s="131">
        <f t="shared" ref="CC173" si="1864">U173/U188</f>
        <v>5.4643789630734803E-2</v>
      </c>
      <c r="CD173" s="132">
        <f t="shared" ref="CD173" si="1865">V173/V188</f>
        <v>4.1864620132375033E-2</v>
      </c>
      <c r="CE173" s="133">
        <f t="shared" ref="CE173" si="1866">W173/W188</f>
        <v>7.2578481352294069E-2</v>
      </c>
      <c r="CF173" s="130">
        <f t="shared" ref="CF173" si="1867">X173/X188</f>
        <v>4.6569646569646572E-2</v>
      </c>
      <c r="CG173" s="131">
        <f t="shared" ref="CG173" si="1868">Y173/Y188</f>
        <v>5.7228915662650599E-2</v>
      </c>
      <c r="CH173" s="132">
        <f t="shared" ref="CH173" si="1869">Z173/Z188</f>
        <v>5.7644196168477331E-2</v>
      </c>
      <c r="CI173" s="130">
        <f t="shared" ref="CI173" si="1870">AA173/AA188</f>
        <v>5.1956382296343813E-2</v>
      </c>
      <c r="CJ173" s="136">
        <f t="shared" ref="CJ173" si="1871">AB173/AB188</f>
        <v>5.6976869148539389E-2</v>
      </c>
      <c r="CK173" s="137">
        <f t="shared" ref="CK173" si="1872">AC173/AC188</f>
        <v>5.5229049111145609E-2</v>
      </c>
    </row>
    <row r="174" spans="1:89" ht="14" thickBot="1">
      <c r="A174" s="147" t="s">
        <v>26</v>
      </c>
      <c r="B174" s="196">
        <v>3646</v>
      </c>
      <c r="C174" s="190">
        <v>1664</v>
      </c>
      <c r="D174" s="191">
        <v>1485</v>
      </c>
      <c r="E174" s="192">
        <v>939</v>
      </c>
      <c r="F174" s="189">
        <v>696</v>
      </c>
      <c r="G174" s="193">
        <v>494</v>
      </c>
      <c r="H174" s="191">
        <v>1986</v>
      </c>
      <c r="I174" s="192">
        <v>2478</v>
      </c>
      <c r="J174" s="189">
        <v>374</v>
      </c>
      <c r="K174" s="190">
        <v>617</v>
      </c>
      <c r="L174" s="191">
        <v>525</v>
      </c>
      <c r="M174" s="189">
        <v>1619</v>
      </c>
      <c r="N174" s="194">
        <v>1500</v>
      </c>
      <c r="O174" s="197">
        <v>2490</v>
      </c>
      <c r="P174" s="189">
        <v>979</v>
      </c>
      <c r="Q174" s="190">
        <v>1128</v>
      </c>
      <c r="R174" s="191">
        <v>1334</v>
      </c>
      <c r="S174" s="192">
        <v>1458</v>
      </c>
      <c r="T174" s="189">
        <v>508</v>
      </c>
      <c r="U174" s="193">
        <v>654</v>
      </c>
      <c r="V174" s="191">
        <v>1270</v>
      </c>
      <c r="W174" s="198">
        <v>2103</v>
      </c>
      <c r="X174" s="189">
        <v>1185</v>
      </c>
      <c r="Y174" s="193">
        <v>880</v>
      </c>
      <c r="Z174" s="191">
        <v>3312</v>
      </c>
      <c r="AA174" s="189">
        <v>3054</v>
      </c>
      <c r="AB174" s="165">
        <f t="shared" si="1708"/>
        <v>18800</v>
      </c>
      <c r="AC174" s="166">
        <f t="shared" si="1625"/>
        <v>19578</v>
      </c>
      <c r="AE174" s="241" t="str">
        <f>$AE$19</f>
        <v>19:00 - 19:59</v>
      </c>
      <c r="AF174" s="242">
        <f t="shared" si="1817"/>
        <v>2659</v>
      </c>
      <c r="AG174" s="262">
        <f t="shared" si="1817"/>
        <v>4957</v>
      </c>
      <c r="AH174" s="263">
        <f t="shared" si="1817"/>
        <v>1325</v>
      </c>
      <c r="AI174" s="264">
        <f t="shared" si="1817"/>
        <v>2110</v>
      </c>
      <c r="AJ174" s="265">
        <f t="shared" si="1817"/>
        <v>580</v>
      </c>
      <c r="AK174" s="266">
        <f t="shared" si="1817"/>
        <v>627</v>
      </c>
      <c r="AL174" s="263">
        <f t="shared" si="1817"/>
        <v>2172</v>
      </c>
      <c r="AM174" s="264">
        <f t="shared" si="1817"/>
        <v>4289</v>
      </c>
      <c r="AN174" s="265">
        <f t="shared" si="1817"/>
        <v>419</v>
      </c>
      <c r="AO174" s="266">
        <f t="shared" si="1817"/>
        <v>351</v>
      </c>
      <c r="AP174" s="263">
        <f t="shared" si="1818"/>
        <v>1026</v>
      </c>
      <c r="AQ174" s="265">
        <f t="shared" si="1818"/>
        <v>1040</v>
      </c>
      <c r="AR174" s="267">
        <f t="shared" si="1818"/>
        <v>1946</v>
      </c>
      <c r="AS174" s="268">
        <f t="shared" si="1818"/>
        <v>2223</v>
      </c>
      <c r="AT174" s="265">
        <f t="shared" si="1818"/>
        <v>1207</v>
      </c>
      <c r="AU174" s="266">
        <f t="shared" si="1818"/>
        <v>1381</v>
      </c>
      <c r="AV174" s="263">
        <f t="shared" si="1818"/>
        <v>1169</v>
      </c>
      <c r="AW174" s="264">
        <f t="shared" si="1818"/>
        <v>1775</v>
      </c>
      <c r="AX174" s="265">
        <f t="shared" si="1818"/>
        <v>745</v>
      </c>
      <c r="AY174" s="266">
        <f t="shared" si="1818"/>
        <v>388</v>
      </c>
      <c r="AZ174" s="263">
        <f t="shared" si="1818"/>
        <v>2493</v>
      </c>
      <c r="BA174" s="264">
        <f t="shared" si="1818"/>
        <v>1483</v>
      </c>
      <c r="BB174" s="265">
        <f t="shared" si="1818"/>
        <v>2028</v>
      </c>
      <c r="BC174" s="266">
        <f t="shared" si="1818"/>
        <v>757</v>
      </c>
      <c r="BD174" s="263">
        <f t="shared" si="1818"/>
        <v>3529</v>
      </c>
      <c r="BE174" s="265">
        <f t="shared" si="1818"/>
        <v>4492</v>
      </c>
      <c r="BF174" s="261">
        <f>SUM(AF174,AH174,AJ174,AL174,AN174,AP174,AR174,AT174,AV174,AX174,AZ174,BB174,BD174)</f>
        <v>21298</v>
      </c>
      <c r="BG174" s="19">
        <f>SUM(AG174,AI174,AK174,AM174,AO174,AQ174,AS174,AU174,AW174,AY174,BA174,BC174,BE174)</f>
        <v>25873</v>
      </c>
      <c r="BI174" s="147" t="s">
        <v>26</v>
      </c>
      <c r="BJ174" s="130">
        <f>B174/B188</f>
        <v>6.2241797261770627E-2</v>
      </c>
      <c r="BK174" s="131">
        <f t="shared" ref="BK174" si="1873">C174/C188</f>
        <v>4.8602389228028155E-2</v>
      </c>
      <c r="BL174" s="132">
        <f t="shared" ref="BL174" si="1874">D174/D188</f>
        <v>6.5248912518124702E-2</v>
      </c>
      <c r="BM174" s="133">
        <f t="shared" ref="BM174" si="1875">E174/E188</f>
        <v>4.981960950764007E-2</v>
      </c>
      <c r="BN174" s="130">
        <f t="shared" ref="BN174" si="1876">F174/F188</f>
        <v>6.5927820403523726E-2</v>
      </c>
      <c r="BO174" s="131">
        <f t="shared" ref="BO174" si="1877">G174/G188</f>
        <v>6.3700838168923274E-2</v>
      </c>
      <c r="BP174" s="132">
        <f t="shared" ref="BP174" si="1878">H174/H188</f>
        <v>7.4557945714607499E-2</v>
      </c>
      <c r="BQ174" s="133">
        <f t="shared" ref="BQ174" si="1879">I174/I188</f>
        <v>6.2092813470983263E-2</v>
      </c>
      <c r="BR174" s="130">
        <f t="shared" ref="BR174" si="1880">J174/J188</f>
        <v>5.7805255023183927E-2</v>
      </c>
      <c r="BS174" s="131">
        <f t="shared" ref="BS174" si="1881">K174/K188</f>
        <v>7.6626924987580725E-2</v>
      </c>
      <c r="BT174" s="132">
        <f t="shared" ref="BT174" si="1882">L174/L188</f>
        <v>4.5996145084983356E-2</v>
      </c>
      <c r="BU174" s="130">
        <f t="shared" ref="BU174" si="1883">M174/M188</f>
        <v>7.0785239594263735E-2</v>
      </c>
      <c r="BV174" s="134">
        <f t="shared" ref="BV174" si="1884">N174/N188</f>
        <v>5.6839712012125808E-2</v>
      </c>
      <c r="BW174" s="135">
        <f t="shared" ref="BW174" si="1885">O174/O188</f>
        <v>6.7474189090317854E-2</v>
      </c>
      <c r="BX174" s="130">
        <f t="shared" ref="BX174" si="1886">P174/P188</f>
        <v>5.8482676224611709E-2</v>
      </c>
      <c r="BY174" s="131">
        <f t="shared" ref="BY174" si="1887">Q174/Q188</f>
        <v>5.6897856242118537E-2</v>
      </c>
      <c r="BZ174" s="132">
        <f t="shared" ref="BZ174" si="1888">R174/R188</f>
        <v>6.3210765731614854E-2</v>
      </c>
      <c r="CA174" s="133">
        <f t="shared" ref="CA174" si="1889">S174/S188</f>
        <v>6.3144218276310088E-2</v>
      </c>
      <c r="CB174" s="130">
        <f t="shared" ref="CB174" si="1890">T174/T188</f>
        <v>5.845799769850403E-2</v>
      </c>
      <c r="CC174" s="131">
        <f t="shared" ref="CC174" si="1891">U174/U188</f>
        <v>6.0984707198806415E-2</v>
      </c>
      <c r="CD174" s="132">
        <f t="shared" ref="CD174" si="1892">V174/V188</f>
        <v>5.1569415681975067E-2</v>
      </c>
      <c r="CE174" s="133">
        <f t="shared" ref="CE174" si="1893">W174/W188</f>
        <v>7.0532599946337537E-2</v>
      </c>
      <c r="CF174" s="130">
        <f t="shared" ref="CF174" si="1894">X174/X188</f>
        <v>4.9272349272349275E-2</v>
      </c>
      <c r="CG174" s="131">
        <f t="shared" ref="CG174" si="1895">Y174/Y188</f>
        <v>5.7621791513881616E-2</v>
      </c>
      <c r="CH174" s="132">
        <f t="shared" ref="CH174" si="1896">Z174/Z188</f>
        <v>5.6753144384660198E-2</v>
      </c>
      <c r="CI174" s="130">
        <f t="shared" ref="CI174" si="1897">AA174/AA188</f>
        <v>6.3191872374764632E-2</v>
      </c>
      <c r="CJ174" s="136">
        <f t="shared" ref="CJ174" si="1898">AB174/AB188</f>
        <v>5.9423340729642768E-2</v>
      </c>
      <c r="CK174" s="137">
        <f t="shared" ref="CK174" si="1899">AC174/AC188</f>
        <v>6.2028127782125332E-2</v>
      </c>
    </row>
    <row r="175" spans="1:89" ht="15" thickTop="1" thickBot="1">
      <c r="A175" s="138" t="s">
        <v>27</v>
      </c>
      <c r="B175" s="199">
        <v>2928</v>
      </c>
      <c r="C175" s="183">
        <v>1861</v>
      </c>
      <c r="D175" s="184">
        <v>1276</v>
      </c>
      <c r="E175" s="185">
        <v>891</v>
      </c>
      <c r="F175" s="182">
        <v>669</v>
      </c>
      <c r="G175" s="186">
        <v>516</v>
      </c>
      <c r="H175" s="184">
        <v>2056</v>
      </c>
      <c r="I175" s="185">
        <v>2507</v>
      </c>
      <c r="J175" s="182">
        <v>438</v>
      </c>
      <c r="K175" s="183">
        <v>456</v>
      </c>
      <c r="L175" s="184">
        <v>707</v>
      </c>
      <c r="M175" s="182">
        <v>1545</v>
      </c>
      <c r="N175" s="187">
        <v>1590</v>
      </c>
      <c r="O175" s="200">
        <v>2411</v>
      </c>
      <c r="P175" s="182">
        <v>979</v>
      </c>
      <c r="Q175" s="183">
        <v>1059</v>
      </c>
      <c r="R175" s="184">
        <v>1277</v>
      </c>
      <c r="S175" s="185">
        <v>1376</v>
      </c>
      <c r="T175" s="182">
        <v>622</v>
      </c>
      <c r="U175" s="186">
        <v>610</v>
      </c>
      <c r="V175" s="184">
        <v>1587</v>
      </c>
      <c r="W175" s="201">
        <v>2102</v>
      </c>
      <c r="X175" s="182">
        <v>1393</v>
      </c>
      <c r="Y175" s="186">
        <v>794</v>
      </c>
      <c r="Z175" s="184">
        <v>3326</v>
      </c>
      <c r="AA175" s="182">
        <v>2923</v>
      </c>
      <c r="AB175" s="165">
        <f t="shared" si="1708"/>
        <v>18848</v>
      </c>
      <c r="AC175" s="166">
        <f t="shared" si="1625"/>
        <v>19051</v>
      </c>
      <c r="AE175" s="269" t="s">
        <v>13</v>
      </c>
      <c r="AF175" s="14">
        <f t="shared" ref="AF175:BG175" si="1900">SUM(AF172:AF174)</f>
        <v>7744</v>
      </c>
      <c r="AG175" s="1">
        <f t="shared" si="1900"/>
        <v>11781</v>
      </c>
      <c r="AH175" s="14">
        <f t="shared" si="1900"/>
        <v>5060</v>
      </c>
      <c r="AI175" s="1">
        <f t="shared" si="1900"/>
        <v>5068</v>
      </c>
      <c r="AJ175" s="14">
        <f t="shared" si="1900"/>
        <v>2532</v>
      </c>
      <c r="AK175" s="1">
        <f t="shared" si="1900"/>
        <v>1625</v>
      </c>
      <c r="AL175" s="14">
        <f t="shared" si="1900"/>
        <v>7033</v>
      </c>
      <c r="AM175" s="1">
        <f t="shared" si="1900"/>
        <v>10997</v>
      </c>
      <c r="AN175" s="14">
        <f t="shared" si="1900"/>
        <v>1739</v>
      </c>
      <c r="AO175" s="1">
        <f t="shared" si="1900"/>
        <v>846</v>
      </c>
      <c r="AP175" s="14">
        <f t="shared" si="1900"/>
        <v>3753</v>
      </c>
      <c r="AQ175" s="1">
        <f t="shared" si="1900"/>
        <v>3354</v>
      </c>
      <c r="AR175" s="14">
        <f t="shared" si="1900"/>
        <v>6484</v>
      </c>
      <c r="AS175" s="1">
        <f t="shared" si="1900"/>
        <v>7010</v>
      </c>
      <c r="AT175" s="14">
        <f t="shared" si="1900"/>
        <v>3771</v>
      </c>
      <c r="AU175" s="1">
        <f t="shared" si="1900"/>
        <v>4251</v>
      </c>
      <c r="AV175" s="14">
        <f t="shared" si="1900"/>
        <v>3973</v>
      </c>
      <c r="AW175" s="1">
        <f t="shared" si="1900"/>
        <v>5682</v>
      </c>
      <c r="AX175" s="14">
        <f t="shared" si="1900"/>
        <v>2643</v>
      </c>
      <c r="AY175" s="1">
        <f t="shared" si="1900"/>
        <v>1258</v>
      </c>
      <c r="AZ175" s="14">
        <f t="shared" si="1900"/>
        <v>6725</v>
      </c>
      <c r="BA175" s="1">
        <f t="shared" si="1900"/>
        <v>4985</v>
      </c>
      <c r="BB175" s="14">
        <f t="shared" si="1900"/>
        <v>7236</v>
      </c>
      <c r="BC175" s="1">
        <f t="shared" si="1900"/>
        <v>2432</v>
      </c>
      <c r="BD175" s="14">
        <f t="shared" si="1900"/>
        <v>12345</v>
      </c>
      <c r="BE175" s="1">
        <f t="shared" si="1900"/>
        <v>13274</v>
      </c>
      <c r="BF175" s="54">
        <f t="shared" si="1900"/>
        <v>71038</v>
      </c>
      <c r="BG175" s="50">
        <f t="shared" si="1900"/>
        <v>72563</v>
      </c>
      <c r="BI175" s="138" t="s">
        <v>27</v>
      </c>
      <c r="BJ175" s="130">
        <f>B175/B188</f>
        <v>4.9984635870121891E-2</v>
      </c>
      <c r="BK175" s="131">
        <f t="shared" ref="BK175" si="1901">C175/C188</f>
        <v>5.4356398048894472E-2</v>
      </c>
      <c r="BL175" s="132">
        <f t="shared" ref="BL175" si="1902">D175/D188</f>
        <v>5.606573223779604E-2</v>
      </c>
      <c r="BM175" s="133">
        <f t="shared" ref="BM175" si="1903">E175/E188</f>
        <v>4.7272920203735143E-2</v>
      </c>
      <c r="BN175" s="130">
        <f t="shared" ref="BN175" si="1904">F175/F188</f>
        <v>6.3370275646490476E-2</v>
      </c>
      <c r="BO175" s="131">
        <f t="shared" ref="BO175" si="1905">G175/G188</f>
        <v>6.6537717601547391E-2</v>
      </c>
      <c r="BP175" s="132">
        <f t="shared" ref="BP175" si="1906">H175/H188</f>
        <v>7.7185869279573521E-2</v>
      </c>
      <c r="BQ175" s="133">
        <f t="shared" ref="BQ175" si="1907">I175/I188</f>
        <v>6.2819484815074669E-2</v>
      </c>
      <c r="BR175" s="130">
        <f t="shared" ref="BR175" si="1908">J175/J188</f>
        <v>6.7697063369397223E-2</v>
      </c>
      <c r="BS175" s="131">
        <f t="shared" ref="BS175" si="1909">K175/K188</f>
        <v>5.663189269746647E-2</v>
      </c>
      <c r="BT175" s="132">
        <f t="shared" ref="BT175" si="1910">L175/L188</f>
        <v>6.1941475381110916E-2</v>
      </c>
      <c r="BU175" s="130">
        <f t="shared" ref="BU175" si="1911">M175/M188</f>
        <v>6.7549842602308494E-2</v>
      </c>
      <c r="BV175" s="134">
        <f t="shared" ref="BV175" si="1912">N175/N188</f>
        <v>6.0250094732853351E-2</v>
      </c>
      <c r="BW175" s="135">
        <f t="shared" ref="BW175" si="1913">O175/O188</f>
        <v>6.5333441725604971E-2</v>
      </c>
      <c r="BX175" s="130">
        <f t="shared" ref="BX175" si="1914">P175/P188</f>
        <v>5.8482676224611709E-2</v>
      </c>
      <c r="BY175" s="131">
        <f t="shared" ref="BY175" si="1915">Q175/Q188</f>
        <v>5.3417402269861289E-2</v>
      </c>
      <c r="BZ175" s="132">
        <f t="shared" ref="BZ175" si="1916">R175/R188</f>
        <v>6.050985595147839E-2</v>
      </c>
      <c r="CA175" s="133">
        <f t="shared" ref="CA175" si="1917">S175/S188</f>
        <v>5.9592897358163706E-2</v>
      </c>
      <c r="CB175" s="130">
        <f t="shared" ref="CB175" si="1918">T175/T188</f>
        <v>7.1576524741081698E-2</v>
      </c>
      <c r="CC175" s="131">
        <f t="shared" ref="CC175" si="1919">U175/U188</f>
        <v>5.6881760537113017E-2</v>
      </c>
      <c r="CD175" s="132">
        <f t="shared" ref="CD175" si="1920">V175/V188</f>
        <v>6.4441466682908996E-2</v>
      </c>
      <c r="CE175" s="133">
        <f t="shared" ref="CE175" si="1921">W175/W188</f>
        <v>7.049906090689563E-2</v>
      </c>
      <c r="CF175" s="130">
        <f t="shared" ref="CF175" si="1922">X175/X188</f>
        <v>5.7920997920997919E-2</v>
      </c>
      <c r="CG175" s="131">
        <f t="shared" ref="CG175" si="1923">Y175/Y188</f>
        <v>5.1990570979570452E-2</v>
      </c>
      <c r="CH175" s="132">
        <f t="shared" ref="CH175" si="1924">Z175/Z188</f>
        <v>5.6993042941841737E-2</v>
      </c>
      <c r="CI175" s="130">
        <f t="shared" ref="CI175" si="1925">AA175/AA188</f>
        <v>6.048128452895777E-2</v>
      </c>
      <c r="CJ175" s="136">
        <f t="shared" ref="CJ175" si="1926">AB175/AB188</f>
        <v>5.9575059897463131E-2</v>
      </c>
      <c r="CK175" s="137">
        <f t="shared" ref="CK175" si="1927">AC175/AC188</f>
        <v>6.0358456552113068E-2</v>
      </c>
    </row>
    <row r="176" spans="1:89" ht="14" thickTop="1">
      <c r="A176" s="147" t="s">
        <v>28</v>
      </c>
      <c r="B176" s="196">
        <v>2463</v>
      </c>
      <c r="C176" s="190">
        <v>1471</v>
      </c>
      <c r="D176" s="191">
        <v>1294</v>
      </c>
      <c r="E176" s="192">
        <v>932</v>
      </c>
      <c r="F176" s="189">
        <v>729</v>
      </c>
      <c r="G176" s="193">
        <v>441</v>
      </c>
      <c r="H176" s="191">
        <v>1858</v>
      </c>
      <c r="I176" s="192">
        <v>2650</v>
      </c>
      <c r="J176" s="189">
        <v>498</v>
      </c>
      <c r="K176" s="190">
        <v>367</v>
      </c>
      <c r="L176" s="191">
        <v>891</v>
      </c>
      <c r="M176" s="189">
        <v>1265</v>
      </c>
      <c r="N176" s="194">
        <v>1794</v>
      </c>
      <c r="O176" s="197">
        <v>2182</v>
      </c>
      <c r="P176" s="189">
        <v>1059</v>
      </c>
      <c r="Q176" s="190">
        <v>1204</v>
      </c>
      <c r="R176" s="191">
        <v>1311</v>
      </c>
      <c r="S176" s="192">
        <v>1390</v>
      </c>
      <c r="T176" s="189">
        <v>763</v>
      </c>
      <c r="U176" s="193">
        <v>415</v>
      </c>
      <c r="V176" s="191">
        <v>2018</v>
      </c>
      <c r="W176" s="198">
        <v>1632</v>
      </c>
      <c r="X176" s="189">
        <v>1674</v>
      </c>
      <c r="Y176" s="193">
        <v>685</v>
      </c>
      <c r="Z176" s="191">
        <v>3621</v>
      </c>
      <c r="AA176" s="189">
        <v>3146</v>
      </c>
      <c r="AB176" s="165">
        <f t="shared" si="1708"/>
        <v>19973</v>
      </c>
      <c r="AC176" s="166">
        <f t="shared" si="1625"/>
        <v>17780</v>
      </c>
      <c r="BI176" s="147" t="s">
        <v>28</v>
      </c>
      <c r="BJ176" s="130">
        <f>B176/B188</f>
        <v>4.2046502099764418E-2</v>
      </c>
      <c r="BK176" s="131">
        <f t="shared" ref="BK176" si="1928">C176/C188</f>
        <v>4.296521307357537E-2</v>
      </c>
      <c r="BL176" s="132">
        <f t="shared" ref="BL176" si="1929">D176/D188</f>
        <v>5.6856628147106639E-2</v>
      </c>
      <c r="BM176" s="133">
        <f t="shared" ref="BM176" si="1930">E176/E188</f>
        <v>4.9448217317487268E-2</v>
      </c>
      <c r="BN176" s="130">
        <f t="shared" ref="BN176" si="1931">F176/F188</f>
        <v>6.9053708439897693E-2</v>
      </c>
      <c r="BO176" s="131">
        <f t="shared" ref="BO176" si="1932">G176/G188</f>
        <v>5.6866537717601549E-2</v>
      </c>
      <c r="BP176" s="132">
        <f t="shared" ref="BP176" si="1933">H176/H188</f>
        <v>6.9752599767241061E-2</v>
      </c>
      <c r="BQ176" s="133">
        <f t="shared" ref="BQ176" si="1934">I176/I188</f>
        <v>6.6402726270421972E-2</v>
      </c>
      <c r="BR176" s="130">
        <f t="shared" ref="BR176" si="1935">J176/J188</f>
        <v>7.6970633693972182E-2</v>
      </c>
      <c r="BS176" s="131">
        <f t="shared" ref="BS176" si="1936">K176/K188</f>
        <v>4.557873820168902E-2</v>
      </c>
      <c r="BT176" s="132">
        <f t="shared" ref="BT176" si="1937">L176/L188</f>
        <v>7.8062029087086038E-2</v>
      </c>
      <c r="BU176" s="130">
        <f t="shared" ref="BU176" si="1938">M176/M188</f>
        <v>5.5307799930045469E-2</v>
      </c>
      <c r="BV176" s="134">
        <f t="shared" ref="BV176" si="1939">N176/N188</f>
        <v>6.7980295566502466E-2</v>
      </c>
      <c r="BW176" s="135">
        <f t="shared" ref="BW176" si="1940">O176/O188</f>
        <v>5.9127984174728344E-2</v>
      </c>
      <c r="BX176" s="130">
        <f t="shared" ref="BX176" si="1941">P176/P188</f>
        <v>6.3261648745519719E-2</v>
      </c>
      <c r="BY176" s="131">
        <f t="shared" ref="BY176" si="1942">Q176/Q188</f>
        <v>6.0731399747793194E-2</v>
      </c>
      <c r="BZ176" s="132">
        <f t="shared" ref="BZ176" si="1943">R176/R188</f>
        <v>6.2120924943138742E-2</v>
      </c>
      <c r="CA176" s="133">
        <f t="shared" ref="CA176" si="1944">S176/S188</f>
        <v>6.0199220441749676E-2</v>
      </c>
      <c r="CB176" s="130">
        <f t="shared" ref="CB176" si="1945">T176/T188</f>
        <v>8.7802071346375146E-2</v>
      </c>
      <c r="CC176" s="131">
        <f t="shared" ref="CC176" si="1946">U176/U188</f>
        <v>3.8698246922790003E-2</v>
      </c>
      <c r="CD176" s="132">
        <f t="shared" ref="CD176" si="1947">V176/V188</f>
        <v>8.1942583343484796E-2</v>
      </c>
      <c r="CE176" s="133">
        <f t="shared" ref="CE176" si="1948">W176/W188</f>
        <v>5.4735712369197748E-2</v>
      </c>
      <c r="CF176" s="130">
        <f t="shared" ref="CF176" si="1949">X176/X188</f>
        <v>6.9604989604989606E-2</v>
      </c>
      <c r="CG176" s="131">
        <f t="shared" ref="CG176" si="1950">Y176/Y188</f>
        <v>4.4853326348873755E-2</v>
      </c>
      <c r="CH176" s="132">
        <f t="shared" ref="CH176" si="1951">Z176/Z188</f>
        <v>6.2048048253881216E-2</v>
      </c>
      <c r="CI176" s="130">
        <f t="shared" ref="CI176" si="1952">AA176/AA188</f>
        <v>6.5095491319911436E-2</v>
      </c>
      <c r="CJ176" s="136">
        <f t="shared" ref="CJ176" si="1953">AB176/AB188</f>
        <v>6.3130977893252921E-2</v>
      </c>
      <c r="CK176" s="137">
        <f t="shared" ref="CK176" si="1954">AC176/AC188</f>
        <v>5.6331602409142319E-2</v>
      </c>
    </row>
    <row r="177" spans="1:89">
      <c r="A177" s="138" t="s">
        <v>29</v>
      </c>
      <c r="B177" s="199">
        <v>2347</v>
      </c>
      <c r="C177" s="183">
        <v>3216</v>
      </c>
      <c r="D177" s="184">
        <v>1616</v>
      </c>
      <c r="E177" s="185">
        <v>1312</v>
      </c>
      <c r="F177" s="182">
        <v>948</v>
      </c>
      <c r="G177" s="186">
        <v>485</v>
      </c>
      <c r="H177" s="184">
        <v>2098</v>
      </c>
      <c r="I177" s="185">
        <v>2920</v>
      </c>
      <c r="J177" s="182">
        <v>592</v>
      </c>
      <c r="K177" s="183">
        <v>302</v>
      </c>
      <c r="L177" s="184">
        <v>1034</v>
      </c>
      <c r="M177" s="182">
        <v>1164</v>
      </c>
      <c r="N177" s="187">
        <v>2038</v>
      </c>
      <c r="O177" s="200">
        <v>1886</v>
      </c>
      <c r="P177" s="182">
        <v>1074</v>
      </c>
      <c r="Q177" s="183">
        <v>1128</v>
      </c>
      <c r="R177" s="184">
        <v>1200</v>
      </c>
      <c r="S177" s="185">
        <v>1543</v>
      </c>
      <c r="T177" s="182">
        <v>732</v>
      </c>
      <c r="U177" s="186">
        <v>408</v>
      </c>
      <c r="V177" s="184">
        <v>1790</v>
      </c>
      <c r="W177" s="201">
        <v>1485</v>
      </c>
      <c r="X177" s="182">
        <v>1956</v>
      </c>
      <c r="Y177" s="186">
        <v>634</v>
      </c>
      <c r="Z177" s="184">
        <v>4013</v>
      </c>
      <c r="AA177" s="182">
        <v>3475</v>
      </c>
      <c r="AB177" s="165">
        <f t="shared" si="1708"/>
        <v>21438</v>
      </c>
      <c r="AC177" s="166">
        <f t="shared" si="1625"/>
        <v>19958</v>
      </c>
      <c r="BI177" s="138" t="s">
        <v>29</v>
      </c>
      <c r="BJ177" s="130">
        <f>B177/B188</f>
        <v>4.0066236471030081E-2</v>
      </c>
      <c r="BK177" s="131">
        <f t="shared" ref="BK177" si="1955">C177/C188</f>
        <v>9.393346379647749E-2</v>
      </c>
      <c r="BL177" s="132">
        <f t="shared" ref="BL177" si="1956">D177/D188</f>
        <v>7.1004877191440746E-2</v>
      </c>
      <c r="BM177" s="133">
        <f t="shared" ref="BM177" si="1957">E177/E188</f>
        <v>6.9609507640067916E-2</v>
      </c>
      <c r="BN177" s="130">
        <f t="shared" ref="BN177" si="1958">F177/F188</f>
        <v>8.9798238135834041E-2</v>
      </c>
      <c r="BO177" s="131">
        <f t="shared" ref="BO177" si="1959">G177/G188</f>
        <v>6.2540296582849778E-2</v>
      </c>
      <c r="BP177" s="132">
        <f t="shared" ref="BP177" si="1960">H177/H188</f>
        <v>7.876262341855314E-2</v>
      </c>
      <c r="BQ177" s="133">
        <f t="shared" ref="BQ177" si="1961">I177/I188</f>
        <v>7.3168287060238549E-2</v>
      </c>
      <c r="BR177" s="130">
        <f t="shared" ref="BR177" si="1962">J177/J188</f>
        <v>9.1499227202472957E-2</v>
      </c>
      <c r="BS177" s="131">
        <f t="shared" ref="BS177" si="1963">K177/K188</f>
        <v>3.750620963735718E-2</v>
      </c>
      <c r="BT177" s="132">
        <f t="shared" ref="BT177" si="1964">L177/L188</f>
        <v>9.0590502891186267E-2</v>
      </c>
      <c r="BU177" s="130">
        <f t="shared" ref="BU177" si="1965">M177/M188</f>
        <v>5.0891920251836309E-2</v>
      </c>
      <c r="BV177" s="134">
        <f t="shared" ref="BV177" si="1966">N177/N188</f>
        <v>7.7226222053808261E-2</v>
      </c>
      <c r="BW177" s="135">
        <f t="shared" ref="BW177" si="1967">O177/O188</f>
        <v>5.1106956074031921E-2</v>
      </c>
      <c r="BX177" s="130">
        <f t="shared" ref="BX177" si="1968">P177/P188</f>
        <v>6.4157706093189965E-2</v>
      </c>
      <c r="BY177" s="131">
        <f t="shared" ref="BY177" si="1969">Q177/Q188</f>
        <v>5.6897856242118537E-2</v>
      </c>
      <c r="BZ177" s="132">
        <f t="shared" ref="BZ177" si="1970">R177/R188</f>
        <v>5.6861258529188781E-2</v>
      </c>
      <c r="CA177" s="133">
        <f t="shared" ref="CA177" si="1971">S177/S188</f>
        <v>6.6825465569510606E-2</v>
      </c>
      <c r="CB177" s="130">
        <f t="shared" ref="CB177" si="1972">T177/T188</f>
        <v>8.4234752589182962E-2</v>
      </c>
      <c r="CC177" s="131">
        <f t="shared" ref="CC177" si="1973">U177/U188</f>
        <v>3.8045505408429693E-2</v>
      </c>
      <c r="CD177" s="132">
        <f t="shared" ref="CD177" si="1974">V177/V188</f>
        <v>7.2684452024201082E-2</v>
      </c>
      <c r="CE177" s="133">
        <f t="shared" ref="CE177" si="1975">W177/W188</f>
        <v>4.9805473571236922E-2</v>
      </c>
      <c r="CF177" s="130">
        <f t="shared" ref="CF177" si="1976">X177/X188</f>
        <v>8.1330561330561324E-2</v>
      </c>
      <c r="CG177" s="131">
        <f t="shared" ref="CG177" si="1977">Y177/Y188</f>
        <v>4.1513881613410165E-2</v>
      </c>
      <c r="CH177" s="132">
        <f t="shared" ref="CH177" si="1978">Z177/Z188</f>
        <v>6.8765207854964192E-2</v>
      </c>
      <c r="CI177" s="130">
        <f t="shared" ref="CI177" si="1979">AA177/AA188</f>
        <v>7.19029981998386E-2</v>
      </c>
      <c r="CJ177" s="136">
        <f t="shared" ref="CJ177" si="1980">AB177/AB188</f>
        <v>6.7761573327770303E-2</v>
      </c>
      <c r="CK177" s="137">
        <f t="shared" ref="CK177" si="1981">AC177/AC188</f>
        <v>6.3232065291432077E-2</v>
      </c>
    </row>
    <row r="178" spans="1:89">
      <c r="A178" s="147" t="s">
        <v>30</v>
      </c>
      <c r="B178" s="196">
        <v>2671</v>
      </c>
      <c r="C178" s="190">
        <v>3611</v>
      </c>
      <c r="D178" s="191">
        <v>2001</v>
      </c>
      <c r="E178" s="192">
        <v>1502</v>
      </c>
      <c r="F178" s="189">
        <v>1102</v>
      </c>
      <c r="G178" s="193">
        <v>504</v>
      </c>
      <c r="H178" s="191">
        <v>2212</v>
      </c>
      <c r="I178" s="192">
        <v>3190</v>
      </c>
      <c r="J178" s="189">
        <v>756</v>
      </c>
      <c r="K178" s="190">
        <v>277</v>
      </c>
      <c r="L178" s="191">
        <v>1390</v>
      </c>
      <c r="M178" s="189">
        <v>1264</v>
      </c>
      <c r="N178" s="194">
        <v>2213</v>
      </c>
      <c r="O178" s="197">
        <v>2289</v>
      </c>
      <c r="P178" s="189">
        <v>1260</v>
      </c>
      <c r="Q178" s="190">
        <v>1245</v>
      </c>
      <c r="R178" s="191">
        <v>1428</v>
      </c>
      <c r="S178" s="192">
        <v>1750</v>
      </c>
      <c r="T178" s="189">
        <v>1003</v>
      </c>
      <c r="U178" s="193">
        <v>431</v>
      </c>
      <c r="V178" s="191">
        <v>2160</v>
      </c>
      <c r="W178" s="198">
        <v>1580</v>
      </c>
      <c r="X178" s="189">
        <v>2804</v>
      </c>
      <c r="Y178" s="193">
        <v>771</v>
      </c>
      <c r="Z178" s="191">
        <v>4718</v>
      </c>
      <c r="AA178" s="189">
        <v>3959</v>
      </c>
      <c r="AB178" s="165">
        <f t="shared" si="1708"/>
        <v>25718</v>
      </c>
      <c r="AC178" s="166">
        <f t="shared" si="1625"/>
        <v>22373</v>
      </c>
      <c r="BI178" s="147" t="s">
        <v>30</v>
      </c>
      <c r="BJ178" s="130">
        <f>B178/B188</f>
        <v>4.5597323227150127E-2</v>
      </c>
      <c r="BK178" s="131">
        <f t="shared" ref="BK178" si="1982">C178/C188</f>
        <v>0.10547068960481351</v>
      </c>
      <c r="BL178" s="132">
        <f t="shared" ref="BL178" si="1983">D178/D188</f>
        <v>8.792126191836197E-2</v>
      </c>
      <c r="BM178" s="133">
        <f t="shared" ref="BM178" si="1984">E178/E188</f>
        <v>7.969015280135823E-2</v>
      </c>
      <c r="BN178" s="130">
        <f t="shared" ref="BN178" si="1985">F178/F188</f>
        <v>0.10438571563891257</v>
      </c>
      <c r="BO178" s="131">
        <f t="shared" ref="BO178" si="1986">G178/G188</f>
        <v>6.4990328820116058E-2</v>
      </c>
      <c r="BP178" s="132">
        <f t="shared" ref="BP178" si="1987">H178/H188</f>
        <v>8.3042384652926376E-2</v>
      </c>
      <c r="BQ178" s="133">
        <f t="shared" ref="BQ178" si="1988">I178/I188</f>
        <v>7.9933847850055126E-2</v>
      </c>
      <c r="BR178" s="130">
        <f t="shared" ref="BR178" si="1989">J178/J188</f>
        <v>0.11684698608964451</v>
      </c>
      <c r="BS178" s="131">
        <f t="shared" ref="BS178" si="1990">K178/K188</f>
        <v>3.4401390958768006E-2</v>
      </c>
      <c r="BT178" s="132">
        <f t="shared" ref="BT178" si="1991">L178/L188</f>
        <v>0.12178026984405116</v>
      </c>
      <c r="BU178" s="130">
        <f t="shared" ref="BU178" si="1992">M178/M188</f>
        <v>5.5264078349073105E-2</v>
      </c>
      <c r="BV178" s="134">
        <f t="shared" ref="BV178" si="1993">N178/N188</f>
        <v>8.3857521788556266E-2</v>
      </c>
      <c r="BW178" s="135">
        <f t="shared" ref="BW178" si="1994">O178/O188</f>
        <v>6.2027477440858465E-2</v>
      </c>
      <c r="BX178" s="130">
        <f t="shared" ref="BX178" si="1995">P178/P188</f>
        <v>7.5268817204301078E-2</v>
      </c>
      <c r="BY178" s="131">
        <f t="shared" ref="BY178" si="1996">Q178/Q188</f>
        <v>6.279949558638083E-2</v>
      </c>
      <c r="BZ178" s="132">
        <f t="shared" ref="BZ178" si="1997">R178/R188</f>
        <v>6.7664897649734643E-2</v>
      </c>
      <c r="CA178" s="133">
        <f t="shared" ref="CA178" si="1998">S178/S188</f>
        <v>7.5790385448245998E-2</v>
      </c>
      <c r="CB178" s="130">
        <f t="shared" ref="CB178" si="1999">T178/T188</f>
        <v>0.11542002301495972</v>
      </c>
      <c r="CC178" s="131">
        <f t="shared" ref="CC178" si="2000">U178/U188</f>
        <v>4.0190227527042148E-2</v>
      </c>
      <c r="CD178" s="132">
        <f t="shared" ref="CD178" si="2001">V178/V188</f>
        <v>8.7708612498477279E-2</v>
      </c>
      <c r="CE178" s="133">
        <f t="shared" ref="CE178" si="2002">W178/W188</f>
        <v>5.2991682318218408E-2</v>
      </c>
      <c r="CF178" s="130">
        <f t="shared" ref="CF178" si="2003">X178/X188</f>
        <v>0.11659043659043659</v>
      </c>
      <c r="CG178" s="131">
        <f t="shared" ref="CG178" si="2004">Y178/Y188</f>
        <v>5.0484546883184912E-2</v>
      </c>
      <c r="CH178" s="132">
        <f t="shared" ref="CH178" si="2005">Z178/Z188</f>
        <v>8.0845813770177188E-2</v>
      </c>
      <c r="CI178" s="130">
        <f t="shared" ref="CI178" si="2006">AA178/AA188</f>
        <v>8.1917689172132671E-2</v>
      </c>
      <c r="CJ178" s="136">
        <f t="shared" ref="CJ178" si="2007">AB178/AB188</f>
        <v>8.1289865791752805E-2</v>
      </c>
      <c r="CK178" s="137">
        <f t="shared" ref="CK178" si="2008">AC178/AC188</f>
        <v>7.0883404988736853E-2</v>
      </c>
    </row>
    <row r="179" spans="1:89">
      <c r="A179" s="138" t="s">
        <v>31</v>
      </c>
      <c r="B179" s="199">
        <v>2414</v>
      </c>
      <c r="C179" s="183">
        <v>3213</v>
      </c>
      <c r="D179" s="184">
        <v>1734</v>
      </c>
      <c r="E179" s="185">
        <v>1456</v>
      </c>
      <c r="F179" s="182">
        <v>850</v>
      </c>
      <c r="G179" s="186">
        <v>494</v>
      </c>
      <c r="H179" s="184">
        <v>2649</v>
      </c>
      <c r="I179" s="185">
        <v>3518</v>
      </c>
      <c r="J179" s="182">
        <v>564</v>
      </c>
      <c r="K179" s="183">
        <v>218</v>
      </c>
      <c r="L179" s="184">
        <v>1337</v>
      </c>
      <c r="M179" s="182">
        <v>1050</v>
      </c>
      <c r="N179" s="187">
        <v>2325</v>
      </c>
      <c r="O179" s="200">
        <v>2498</v>
      </c>
      <c r="P179" s="182">
        <v>1304</v>
      </c>
      <c r="Q179" s="183">
        <v>1625</v>
      </c>
      <c r="R179" s="184">
        <v>1376</v>
      </c>
      <c r="S179" s="185">
        <v>2157</v>
      </c>
      <c r="T179" s="182">
        <v>895</v>
      </c>
      <c r="U179" s="186">
        <v>439</v>
      </c>
      <c r="V179" s="184">
        <v>2072</v>
      </c>
      <c r="W179" s="201">
        <v>1922</v>
      </c>
      <c r="X179" s="182">
        <v>2404</v>
      </c>
      <c r="Y179" s="186">
        <v>904</v>
      </c>
      <c r="Z179" s="184">
        <v>4098</v>
      </c>
      <c r="AA179" s="182">
        <v>4823</v>
      </c>
      <c r="AB179" s="165">
        <f t="shared" si="1708"/>
        <v>24022</v>
      </c>
      <c r="AC179" s="166">
        <f t="shared" si="1625"/>
        <v>24317</v>
      </c>
      <c r="BI179" s="138" t="s">
        <v>31</v>
      </c>
      <c r="BJ179" s="130">
        <f>B179/B188</f>
        <v>4.1210010584178364E-2</v>
      </c>
      <c r="BK179" s="131">
        <f t="shared" ref="BK179" si="2009">C179/C188</f>
        <v>9.3845839296667344E-2</v>
      </c>
      <c r="BL179" s="132">
        <f t="shared" ref="BL179" si="2010">D179/D188</f>
        <v>7.618963926358803E-2</v>
      </c>
      <c r="BM179" s="133">
        <f t="shared" ref="BM179" si="2011">E179/E188</f>
        <v>7.7249575551782676E-2</v>
      </c>
      <c r="BN179" s="130">
        <f t="shared" ref="BN179" si="2012">F179/F188</f>
        <v>8.0515297906602251E-2</v>
      </c>
      <c r="BO179" s="131">
        <f t="shared" ref="BO179" si="2013">G179/G188</f>
        <v>6.3700838168923274E-2</v>
      </c>
      <c r="BP179" s="132">
        <f t="shared" ref="BP179" si="2014">H179/H188</f>
        <v>9.9448136051357133E-2</v>
      </c>
      <c r="BQ179" s="133">
        <f t="shared" ref="BQ179" si="2015">I179/I188</f>
        <v>8.8152751328054529E-2</v>
      </c>
      <c r="BR179" s="130">
        <f t="shared" ref="BR179" si="2016">J179/J188</f>
        <v>8.717156105100464E-2</v>
      </c>
      <c r="BS179" s="131">
        <f t="shared" ref="BS179" si="2017">K179/K188</f>
        <v>2.7074018877297566E-2</v>
      </c>
      <c r="BT179" s="132">
        <f t="shared" ref="BT179" si="2018">L179/L188</f>
        <v>0.11713684948309094</v>
      </c>
      <c r="BU179" s="130">
        <f t="shared" ref="BU179" si="2019">M179/M188</f>
        <v>4.5907660020986361E-2</v>
      </c>
      <c r="BV179" s="134">
        <f t="shared" ref="BV179" si="2020">N179/N188</f>
        <v>8.8101553618795E-2</v>
      </c>
      <c r="BW179" s="135">
        <f t="shared" ref="BW179" si="2021">O179/O188</f>
        <v>6.7690973633579926E-2</v>
      </c>
      <c r="BX179" s="130">
        <f t="shared" ref="BX179" si="2022">P179/P188</f>
        <v>7.7897252090800478E-2</v>
      </c>
      <c r="BY179" s="131">
        <f t="shared" ref="BY179" si="2023">Q179/Q188</f>
        <v>8.1967213114754092E-2</v>
      </c>
      <c r="BZ179" s="132">
        <f t="shared" ref="BZ179" si="2024">R179/R188</f>
        <v>6.5200909780136471E-2</v>
      </c>
      <c r="CA179" s="133">
        <f t="shared" ref="CA179" si="2025">S179/S188</f>
        <v>9.3417063663923772E-2</v>
      </c>
      <c r="CB179" s="130">
        <f t="shared" ref="CB179" si="2026">T179/T188</f>
        <v>0.10299194476409666</v>
      </c>
      <c r="CC179" s="131">
        <f t="shared" ref="CC179" si="2027">U179/U188</f>
        <v>4.0936217829168224E-2</v>
      </c>
      <c r="CD179" s="132">
        <f t="shared" ref="CD179" si="2028">V179/V188</f>
        <v>8.4135298655946725E-2</v>
      </c>
      <c r="CE179" s="133">
        <f t="shared" ref="CE179" si="2029">W179/W188</f>
        <v>6.4462033807351757E-2</v>
      </c>
      <c r="CF179" s="130">
        <f t="shared" ref="CF179" si="2030">X179/X188</f>
        <v>9.9958419958419961E-2</v>
      </c>
      <c r="CG179" s="131">
        <f t="shared" ref="CG179" si="2031">Y179/Y188</f>
        <v>5.9193294918805657E-2</v>
      </c>
      <c r="CH179" s="132">
        <f t="shared" ref="CH179" si="2032">Z179/Z188</f>
        <v>7.022173480928065E-2</v>
      </c>
      <c r="CI179" s="130">
        <f t="shared" ref="CI179" si="2033">AA179/AA188</f>
        <v>9.9795154048293991E-2</v>
      </c>
      <c r="CJ179" s="136">
        <f t="shared" ref="CJ179" si="2034">AB179/AB188</f>
        <v>7.5929121862099921E-2</v>
      </c>
      <c r="CK179" s="137">
        <f t="shared" ref="CK179" si="2035">AC179/AC188</f>
        <v>7.7042495825821927E-2</v>
      </c>
    </row>
    <row r="180" spans="1:89">
      <c r="A180" s="147" t="s">
        <v>32</v>
      </c>
      <c r="B180" s="196">
        <v>2659</v>
      </c>
      <c r="C180" s="190">
        <v>4957</v>
      </c>
      <c r="D180" s="191">
        <v>1325</v>
      </c>
      <c r="E180" s="192">
        <v>2110</v>
      </c>
      <c r="F180" s="189">
        <v>580</v>
      </c>
      <c r="G180" s="193">
        <v>627</v>
      </c>
      <c r="H180" s="191">
        <v>2172</v>
      </c>
      <c r="I180" s="192">
        <v>4289</v>
      </c>
      <c r="J180" s="189">
        <v>419</v>
      </c>
      <c r="K180" s="190">
        <v>351</v>
      </c>
      <c r="L180" s="191">
        <v>1026</v>
      </c>
      <c r="M180" s="189">
        <v>1040</v>
      </c>
      <c r="N180" s="194">
        <v>1946</v>
      </c>
      <c r="O180" s="197">
        <v>2223</v>
      </c>
      <c r="P180" s="189">
        <v>1207</v>
      </c>
      <c r="Q180" s="190">
        <v>1381</v>
      </c>
      <c r="R180" s="191">
        <v>1169</v>
      </c>
      <c r="S180" s="192">
        <v>1775</v>
      </c>
      <c r="T180" s="189">
        <v>745</v>
      </c>
      <c r="U180" s="193">
        <v>388</v>
      </c>
      <c r="V180" s="191">
        <v>2493</v>
      </c>
      <c r="W180" s="198">
        <v>1483</v>
      </c>
      <c r="X180" s="189">
        <v>2028</v>
      </c>
      <c r="Y180" s="193">
        <v>757</v>
      </c>
      <c r="Z180" s="191">
        <v>3529</v>
      </c>
      <c r="AA180" s="189">
        <v>4492</v>
      </c>
      <c r="AB180" s="165">
        <f t="shared" si="1708"/>
        <v>21298</v>
      </c>
      <c r="AC180" s="166">
        <f t="shared" si="1625"/>
        <v>25873</v>
      </c>
      <c r="BI180" s="147" t="s">
        <v>32</v>
      </c>
      <c r="BJ180" s="130">
        <f>B180/B188</f>
        <v>4.5392468162108644E-2</v>
      </c>
      <c r="BK180" s="131">
        <f t="shared" ref="BK180" si="2036">C180/C188</f>
        <v>0.14478488185296609</v>
      </c>
      <c r="BL180" s="132">
        <f t="shared" ref="BL180" si="2037">D180/D188</f>
        <v>5.8218726657586012E-2</v>
      </c>
      <c r="BM180" s="133">
        <f t="shared" ref="BM180" si="2038">E180/E188</f>
        <v>0.11194821731748726</v>
      </c>
      <c r="BN180" s="130">
        <f t="shared" ref="BN180" si="2039">F180/F188</f>
        <v>5.4939850336269774E-2</v>
      </c>
      <c r="BO180" s="131">
        <f t="shared" ref="BO180" si="2040">G180/G188</f>
        <v>8.085106382978724E-2</v>
      </c>
      <c r="BP180" s="132">
        <f t="shared" ref="BP180" si="2041">H180/H188</f>
        <v>8.1540714044374366E-2</v>
      </c>
      <c r="BQ180" s="133">
        <f t="shared" ref="BQ180" si="2042">I180/I188</f>
        <v>0.10747218602786408</v>
      </c>
      <c r="BR180" s="130">
        <f t="shared" ref="BR180" si="2043">J180/J188</f>
        <v>6.4760432766615153E-2</v>
      </c>
      <c r="BS180" s="131">
        <f t="shared" ref="BS180" si="2044">K180/K188</f>
        <v>4.3591654247391955E-2</v>
      </c>
      <c r="BT180" s="132">
        <f t="shared" ref="BT180" si="2045">L180/L188</f>
        <v>8.9889609251796038E-2</v>
      </c>
      <c r="BU180" s="130">
        <f t="shared" ref="BU180" si="2046">M180/M188</f>
        <v>4.547044421126268E-2</v>
      </c>
      <c r="BV180" s="134">
        <f t="shared" ref="BV180" si="2047">N180/N188</f>
        <v>7.374005305039788E-2</v>
      </c>
      <c r="BW180" s="135">
        <f t="shared" ref="BW180" si="2048">O180/O188</f>
        <v>6.0239004958946428E-2</v>
      </c>
      <c r="BX180" s="130">
        <f t="shared" ref="BX180" si="2049">P180/P188</f>
        <v>7.2102747909199516E-2</v>
      </c>
      <c r="BY180" s="131">
        <f t="shared" ref="BY180" si="2050">Q180/Q188</f>
        <v>6.9659520807061795E-2</v>
      </c>
      <c r="BZ180" s="132">
        <f t="shared" ref="BZ180" si="2051">R180/R188</f>
        <v>5.5392342683851403E-2</v>
      </c>
      <c r="CA180" s="133">
        <f t="shared" ref="CA180" si="2052">S180/S188</f>
        <v>7.6873105240363795E-2</v>
      </c>
      <c r="CB180" s="130">
        <f t="shared" ref="CB180" si="2053">T180/T188</f>
        <v>8.5730724971231298E-2</v>
      </c>
      <c r="CC180" s="131">
        <f t="shared" ref="CC180" si="2054">U180/U188</f>
        <v>3.618052965311451E-2</v>
      </c>
      <c r="CD180" s="132">
        <f t="shared" ref="CD180" si="2055">V180/V188</f>
        <v>0.10123035692532587</v>
      </c>
      <c r="CE180" s="133">
        <f t="shared" ref="CE180" si="2056">W180/W188</f>
        <v>4.97383954923531E-2</v>
      </c>
      <c r="CF180" s="130">
        <f t="shared" ref="CF180" si="2057">X180/X188</f>
        <v>8.4324324324324323E-2</v>
      </c>
      <c r="CG180" s="131">
        <f t="shared" ref="CG180" si="2058">Y180/Y188</f>
        <v>4.9567836563645891E-2</v>
      </c>
      <c r="CH180" s="132">
        <f t="shared" ref="CH180" si="2059">Z180/Z188</f>
        <v>6.0471572020973988E-2</v>
      </c>
      <c r="CI180" s="130">
        <f t="shared" ref="CI180" si="2060">AA180/AA188</f>
        <v>9.2946264147820146E-2</v>
      </c>
      <c r="CJ180" s="136">
        <f t="shared" ref="CJ180" si="2061">AB180/AB188</f>
        <v>6.7319059088294234E-2</v>
      </c>
      <c r="CK180" s="137">
        <f t="shared" ref="CK180" si="2062">AC180/AC188</f>
        <v>8.1972303100772734E-2</v>
      </c>
    </row>
    <row r="181" spans="1:89">
      <c r="A181" s="138" t="s">
        <v>33</v>
      </c>
      <c r="B181" s="199">
        <v>2739</v>
      </c>
      <c r="C181" s="183">
        <v>3031</v>
      </c>
      <c r="D181" s="184">
        <v>1028</v>
      </c>
      <c r="E181" s="185">
        <v>1466</v>
      </c>
      <c r="F181" s="182">
        <v>417</v>
      </c>
      <c r="G181" s="186">
        <v>430</v>
      </c>
      <c r="H181" s="184">
        <v>1838</v>
      </c>
      <c r="I181" s="185">
        <v>2868</v>
      </c>
      <c r="J181" s="182">
        <v>272</v>
      </c>
      <c r="K181" s="183">
        <v>175</v>
      </c>
      <c r="L181" s="184">
        <v>872</v>
      </c>
      <c r="M181" s="182">
        <v>854</v>
      </c>
      <c r="N181" s="187">
        <v>1734</v>
      </c>
      <c r="O181" s="200">
        <v>1880</v>
      </c>
      <c r="P181" s="182">
        <v>909</v>
      </c>
      <c r="Q181" s="183">
        <v>1435</v>
      </c>
      <c r="R181" s="184">
        <v>1117</v>
      </c>
      <c r="S181" s="185">
        <v>1467</v>
      </c>
      <c r="T181" s="182">
        <v>622</v>
      </c>
      <c r="U181" s="186">
        <v>382</v>
      </c>
      <c r="V181" s="184">
        <v>2483</v>
      </c>
      <c r="W181" s="201">
        <v>1526</v>
      </c>
      <c r="X181" s="182">
        <v>1803</v>
      </c>
      <c r="Y181" s="186">
        <v>812</v>
      </c>
      <c r="Z181" s="184">
        <v>3301</v>
      </c>
      <c r="AA181" s="182">
        <v>3407</v>
      </c>
      <c r="AB181" s="165">
        <f t="shared" si="1708"/>
        <v>19135</v>
      </c>
      <c r="AC181" s="166">
        <f t="shared" si="1625"/>
        <v>19733</v>
      </c>
      <c r="BI181" s="138" t="s">
        <v>33</v>
      </c>
      <c r="BJ181" s="130">
        <f>B181/B188</f>
        <v>4.6758168595718526E-2</v>
      </c>
      <c r="BK181" s="131">
        <f t="shared" ref="BK181" si="2063">C181/C188</f>
        <v>8.8529952974851764E-2</v>
      </c>
      <c r="BL181" s="132">
        <f t="shared" ref="BL181" si="2064">D181/D188</f>
        <v>4.5168944153961069E-2</v>
      </c>
      <c r="BM181" s="133">
        <f t="shared" ref="BM181" si="2065">E181/E188</f>
        <v>7.7780135823429547E-2</v>
      </c>
      <c r="BN181" s="130">
        <f t="shared" ref="BN181" si="2066">F181/F188</f>
        <v>3.9499857914180161E-2</v>
      </c>
      <c r="BO181" s="131">
        <f t="shared" ref="BO181" si="2067">G181/G188</f>
        <v>5.5448098001289491E-2</v>
      </c>
      <c r="BP181" s="132">
        <f t="shared" ref="BP181" si="2068">H181/H188</f>
        <v>6.9001764462965048E-2</v>
      </c>
      <c r="BQ181" s="133">
        <f t="shared" ref="BQ181" si="2069">I181/I188</f>
        <v>7.1865290167384979E-2</v>
      </c>
      <c r="BR181" s="130">
        <f t="shared" ref="BR181" si="2070">J181/J188</f>
        <v>4.2040185471406491E-2</v>
      </c>
      <c r="BS181" s="131">
        <f t="shared" ref="BS181" si="2071">K181/K188</f>
        <v>2.1733730750124192E-2</v>
      </c>
      <c r="BT181" s="132">
        <f t="shared" ref="BT181" si="2072">L181/L188</f>
        <v>7.6397406693534259E-2</v>
      </c>
      <c r="BU181" s="130">
        <f t="shared" ref="BU181" si="2073">M181/M188</f>
        <v>3.7338230150402239E-2</v>
      </c>
      <c r="BV181" s="134">
        <f t="shared" ref="BV181" si="2074">N181/N188</f>
        <v>6.5706707086017432E-2</v>
      </c>
      <c r="BW181" s="135">
        <f t="shared" ref="BW181" si="2075">O181/O188</f>
        <v>5.0944367666585375E-2</v>
      </c>
      <c r="BX181" s="130">
        <f t="shared" ref="BX181" si="2076">P181/P188</f>
        <v>5.4301075268817202E-2</v>
      </c>
      <c r="BY181" s="131">
        <f t="shared" ref="BY181" si="2077">Q181/Q188</f>
        <v>7.2383354350567461E-2</v>
      </c>
      <c r="BZ181" s="132">
        <f t="shared" ref="BZ181" si="2078">R181/R188</f>
        <v>5.2928354814253224E-2</v>
      </c>
      <c r="CA181" s="133">
        <f t="shared" ref="CA181" si="2079">S181/S188</f>
        <v>6.3533997401472503E-2</v>
      </c>
      <c r="CB181" s="130">
        <f t="shared" ref="CB181" si="2080">T181/T188</f>
        <v>7.1576524741081698E-2</v>
      </c>
      <c r="CC181" s="131">
        <f t="shared" ref="CC181" si="2081">U181/U188</f>
        <v>3.5621036926519953E-2</v>
      </c>
      <c r="CD181" s="132">
        <f t="shared" ref="CD181" si="2082">V181/V188</f>
        <v>0.10082429853412921</v>
      </c>
      <c r="CE181" s="133">
        <f t="shared" ref="CE181" si="2083">W181/W188</f>
        <v>5.1180574188355248E-2</v>
      </c>
      <c r="CF181" s="130">
        <f t="shared" ref="CF181" si="2084">X181/X188</f>
        <v>7.4968814968814967E-2</v>
      </c>
      <c r="CG181" s="131">
        <f t="shared" ref="CG181" si="2085">Y181/Y188</f>
        <v>5.316919853326349E-2</v>
      </c>
      <c r="CH181" s="132">
        <f t="shared" ref="CH181" si="2086">Z181/Z188</f>
        <v>5.6564652661160425E-2</v>
      </c>
      <c r="CI181" s="130">
        <f t="shared" ref="CI181" si="2087">AA181/AA188</f>
        <v>7.0495975501251834E-2</v>
      </c>
      <c r="CJ181" s="136">
        <f t="shared" ref="CJ181" si="2088">AB181/AB188</f>
        <v>6.0482214088389059E-2</v>
      </c>
      <c r="CK181" s="137">
        <f t="shared" ref="CK181" si="2089">AC181/AC188</f>
        <v>6.2519207555658346E-2</v>
      </c>
    </row>
    <row r="182" spans="1:89">
      <c r="A182" s="147" t="s">
        <v>34</v>
      </c>
      <c r="B182" s="196">
        <v>397</v>
      </c>
      <c r="C182" s="190">
        <v>2494</v>
      </c>
      <c r="D182" s="191">
        <v>246</v>
      </c>
      <c r="E182" s="192">
        <v>1226</v>
      </c>
      <c r="F182" s="189">
        <v>82</v>
      </c>
      <c r="G182" s="193">
        <v>372</v>
      </c>
      <c r="H182" s="191">
        <v>576</v>
      </c>
      <c r="I182" s="192">
        <v>2859</v>
      </c>
      <c r="J182" s="189">
        <v>183</v>
      </c>
      <c r="K182" s="190">
        <v>145</v>
      </c>
      <c r="L182" s="191">
        <v>517</v>
      </c>
      <c r="M182" s="189">
        <v>627</v>
      </c>
      <c r="N182" s="194">
        <v>1123</v>
      </c>
      <c r="O182" s="197">
        <v>1583</v>
      </c>
      <c r="P182" s="189">
        <v>624</v>
      </c>
      <c r="Q182" s="190">
        <v>1247</v>
      </c>
      <c r="R182" s="191">
        <v>844</v>
      </c>
      <c r="S182" s="192">
        <v>1379</v>
      </c>
      <c r="T182" s="189">
        <v>449</v>
      </c>
      <c r="U182" s="193">
        <v>390</v>
      </c>
      <c r="V182" s="191">
        <v>2436</v>
      </c>
      <c r="W182" s="198">
        <v>1152</v>
      </c>
      <c r="X182" s="189">
        <v>1178</v>
      </c>
      <c r="Y182" s="193">
        <v>774</v>
      </c>
      <c r="Z182" s="191">
        <v>2358</v>
      </c>
      <c r="AA182" s="189">
        <v>3606</v>
      </c>
      <c r="AB182" s="165">
        <f t="shared" si="1708"/>
        <v>11013</v>
      </c>
      <c r="AC182" s="166">
        <f t="shared" si="1625"/>
        <v>17854</v>
      </c>
      <c r="BI182" s="147" t="s">
        <v>34</v>
      </c>
      <c r="BJ182" s="130">
        <f>B182/B188</f>
        <v>6.7772884017890675E-3</v>
      </c>
      <c r="BK182" s="131">
        <f t="shared" ref="BK182" si="2090">C182/C188</f>
        <v>7.2845167508835476E-2</v>
      </c>
      <c r="BL182" s="132">
        <f t="shared" ref="BL182" si="2091">D182/D188</f>
        <v>1.0808910760578232E-2</v>
      </c>
      <c r="BM182" s="133">
        <f t="shared" ref="BM182" si="2092">E182/E188</f>
        <v>6.504668930390492E-2</v>
      </c>
      <c r="BN182" s="130">
        <f t="shared" ref="BN182" si="2093">F182/F188</f>
        <v>7.767358150989865E-3</v>
      </c>
      <c r="BO182" s="131">
        <f t="shared" ref="BO182" si="2094">G182/G188</f>
        <v>4.7969052224371374E-2</v>
      </c>
      <c r="BP182" s="132">
        <f t="shared" ref="BP182" si="2095">H182/H188</f>
        <v>2.1624056763149005E-2</v>
      </c>
      <c r="BQ182" s="133">
        <f t="shared" ref="BQ182" si="2096">I182/I188</f>
        <v>7.1639771474391101E-2</v>
      </c>
      <c r="BR182" s="130">
        <f t="shared" ref="BR182" si="2097">J182/J188</f>
        <v>2.8284389489953633E-2</v>
      </c>
      <c r="BS182" s="131">
        <f t="shared" ref="BS182" si="2098">K182/K188</f>
        <v>1.8007948335817189E-2</v>
      </c>
      <c r="BT182" s="132">
        <f t="shared" ref="BT182" si="2099">L182/L188</f>
        <v>4.5295251445593133E-2</v>
      </c>
      <c r="BU182" s="130">
        <f t="shared" ref="BU182" si="2100">M182/M188</f>
        <v>2.7413431269674712E-2</v>
      </c>
      <c r="BV182" s="134">
        <f t="shared" ref="BV182" si="2101">N182/N188</f>
        <v>4.2553997726411517E-2</v>
      </c>
      <c r="BW182" s="135">
        <f t="shared" ref="BW182" si="2102">O182/O188</f>
        <v>4.2896241497981193E-2</v>
      </c>
      <c r="BX182" s="130">
        <f t="shared" ref="BX182" si="2103">P182/P188</f>
        <v>3.7275985663082441E-2</v>
      </c>
      <c r="BY182" s="131">
        <f t="shared" ref="BY182" si="2104">Q182/Q188</f>
        <v>6.2900378310214375E-2</v>
      </c>
      <c r="BZ182" s="132">
        <f t="shared" ref="BZ182" si="2105">R182/R188</f>
        <v>3.9992418498862772E-2</v>
      </c>
      <c r="CA182" s="133">
        <f t="shared" ref="CA182" si="2106">S182/S188</f>
        <v>5.9722823733217842E-2</v>
      </c>
      <c r="CB182" s="130">
        <f t="shared" ref="CB182" si="2107">T182/T188</f>
        <v>5.1668584579976987E-2</v>
      </c>
      <c r="CC182" s="131">
        <f t="shared" ref="CC182" si="2108">U182/U188</f>
        <v>3.6367027228646029E-2</v>
      </c>
      <c r="CD182" s="132">
        <f t="shared" ref="CD182" si="2109">V182/V188</f>
        <v>9.8915824095504937E-2</v>
      </c>
      <c r="CE182" s="133">
        <f t="shared" ref="CE182" si="2110">W182/W188</f>
        <v>3.8636973437080759E-2</v>
      </c>
      <c r="CF182" s="130">
        <f t="shared" ref="CF182" si="2111">X182/X188</f>
        <v>4.8981288981288978E-2</v>
      </c>
      <c r="CG182" s="131">
        <f t="shared" ref="CG182" si="2112">Y182/Y188</f>
        <v>5.0680984808800421E-2</v>
      </c>
      <c r="CH182" s="132">
        <f t="shared" ref="CH182" si="2113">Z182/Z188</f>
        <v>4.0405771273861336E-2</v>
      </c>
      <c r="CI182" s="130">
        <f t="shared" ref="CI182" si="2114">AA182/AA188</f>
        <v>7.4613586045645469E-2</v>
      </c>
      <c r="CJ182" s="136">
        <f t="shared" ref="CJ182" si="2115">AB182/AB188</f>
        <v>3.4810066566784884E-2</v>
      </c>
      <c r="CK182" s="137">
        <f t="shared" ref="CK182" si="2116">AC182/AC188</f>
        <v>5.6566053397796794E-2</v>
      </c>
    </row>
    <row r="183" spans="1:89">
      <c r="A183" s="138" t="s">
        <v>35</v>
      </c>
      <c r="B183" s="199">
        <v>0</v>
      </c>
      <c r="C183" s="183">
        <v>1781</v>
      </c>
      <c r="D183" s="184">
        <v>16</v>
      </c>
      <c r="E183" s="185">
        <v>747</v>
      </c>
      <c r="F183" s="182">
        <v>12</v>
      </c>
      <c r="G183" s="186">
        <v>271</v>
      </c>
      <c r="H183" s="184">
        <v>60</v>
      </c>
      <c r="I183" s="185">
        <v>1524</v>
      </c>
      <c r="J183" s="182">
        <v>52</v>
      </c>
      <c r="K183" s="183">
        <v>94</v>
      </c>
      <c r="L183" s="184">
        <v>112</v>
      </c>
      <c r="M183" s="182">
        <v>133</v>
      </c>
      <c r="N183" s="187">
        <v>217</v>
      </c>
      <c r="O183" s="200">
        <v>393</v>
      </c>
      <c r="P183" s="182">
        <v>228</v>
      </c>
      <c r="Q183" s="183">
        <v>277</v>
      </c>
      <c r="R183" s="184">
        <v>220</v>
      </c>
      <c r="S183" s="185">
        <v>138</v>
      </c>
      <c r="T183" s="182">
        <v>118</v>
      </c>
      <c r="U183" s="186">
        <v>24</v>
      </c>
      <c r="V183" s="184">
        <v>458</v>
      </c>
      <c r="W183" s="201">
        <v>69</v>
      </c>
      <c r="X183" s="182">
        <v>180</v>
      </c>
      <c r="Y183" s="186">
        <v>43</v>
      </c>
      <c r="Z183" s="184">
        <v>159</v>
      </c>
      <c r="AA183" s="182">
        <v>411</v>
      </c>
      <c r="AB183" s="165">
        <f t="shared" si="1708"/>
        <v>1832</v>
      </c>
      <c r="AC183" s="166">
        <f t="shared" si="1625"/>
        <v>5905</v>
      </c>
      <c r="BI183" s="138" t="s">
        <v>35</v>
      </c>
      <c r="BJ183" s="130">
        <f>B183/B188</f>
        <v>0</v>
      </c>
      <c r="BK183" s="131">
        <f t="shared" ref="BK183" si="2117">C183/C188</f>
        <v>5.2019744720623887E-2</v>
      </c>
      <c r="BL183" s="132">
        <f t="shared" ref="BL183" si="2118">D183/D188</f>
        <v>7.0301858605386876E-4</v>
      </c>
      <c r="BM183" s="133">
        <f t="shared" ref="BM183" si="2119">E183/E188</f>
        <v>3.9632852292020376E-2</v>
      </c>
      <c r="BN183" s="130">
        <f t="shared" ref="BN183" si="2120">F183/F188</f>
        <v>1.1366865586814436E-3</v>
      </c>
      <c r="BO183" s="131">
        <f t="shared" ref="BO183" si="2121">G183/G188</f>
        <v>3.494519664732431E-2</v>
      </c>
      <c r="BP183" s="132">
        <f t="shared" ref="BP183" si="2122">H183/H188</f>
        <v>2.2525059128280212E-3</v>
      </c>
      <c r="BQ183" s="133">
        <f t="shared" ref="BQ183" si="2123">I183/I188</f>
        <v>3.8187832013631351E-2</v>
      </c>
      <c r="BR183" s="130">
        <f t="shared" ref="BR183" si="2124">J183/J188</f>
        <v>8.0370942812983005E-3</v>
      </c>
      <c r="BS183" s="131">
        <f t="shared" ref="BS183" si="2125">K183/K188</f>
        <v>1.167411823149528E-2</v>
      </c>
      <c r="BT183" s="132">
        <f t="shared" ref="BT183" si="2126">L183/L188</f>
        <v>9.8125109514631149E-3</v>
      </c>
      <c r="BU183" s="130">
        <f t="shared" ref="BU183" si="2127">M183/M188</f>
        <v>5.8149702693249391E-3</v>
      </c>
      <c r="BV183" s="134">
        <f t="shared" ref="BV183" si="2128">N183/N188</f>
        <v>8.2228116710875328E-3</v>
      </c>
      <c r="BW183" s="135">
        <f t="shared" ref="BW183" si="2129">O183/O188</f>
        <v>1.0649540687748963E-2</v>
      </c>
      <c r="BX183" s="130">
        <f t="shared" ref="BX183" si="2130">P183/P188</f>
        <v>1.3620071684587814E-2</v>
      </c>
      <c r="BY183" s="131">
        <f t="shared" ref="BY183" si="2131">Q183/Q188</f>
        <v>1.3972257250945776E-2</v>
      </c>
      <c r="BZ183" s="132">
        <f t="shared" ref="BZ183" si="2132">R183/R188</f>
        <v>1.042456406368461E-2</v>
      </c>
      <c r="CA183" s="133">
        <f t="shared" ref="CA183" si="2133">S183/S188</f>
        <v>5.9766132524902557E-3</v>
      </c>
      <c r="CB183" s="130">
        <f t="shared" ref="CB183" si="2134">T183/T188</f>
        <v>1.3578826237054085E-2</v>
      </c>
      <c r="CC183" s="131">
        <f t="shared" ref="CC183" si="2135">U183/U188</f>
        <v>2.237970906378217E-3</v>
      </c>
      <c r="CD183" s="132">
        <f t="shared" ref="CD183" si="2136">V183/V188</f>
        <v>1.8597474316806757E-2</v>
      </c>
      <c r="CE183" s="133">
        <f t="shared" ref="CE183" si="2137">W183/W188</f>
        <v>2.3141937214918164E-3</v>
      </c>
      <c r="CF183" s="130">
        <f t="shared" ref="CF183" si="2138">X183/X188</f>
        <v>7.4844074844074848E-3</v>
      </c>
      <c r="CG183" s="131">
        <f t="shared" ref="CG183" si="2139">Y183/Y188</f>
        <v>2.815610267155579E-3</v>
      </c>
      <c r="CH183" s="132">
        <f t="shared" ref="CH183" si="2140">Z183/Z188</f>
        <v>2.7245621851331439E-3</v>
      </c>
      <c r="CI183" s="130">
        <f t="shared" ref="CI183" si="2141">AA183/AA188</f>
        <v>8.504210722340623E-3</v>
      </c>
      <c r="CJ183" s="136">
        <f t="shared" ref="CJ183" si="2142">AB183/AB188</f>
        <v>5.7906149051439116E-3</v>
      </c>
      <c r="CK183" s="137">
        <f t="shared" ref="CK183" si="2143">AC183/AC188</f>
        <v>1.8708555243306266E-2</v>
      </c>
    </row>
    <row r="184" spans="1:89">
      <c r="A184" s="147" t="s">
        <v>36</v>
      </c>
      <c r="B184" s="196">
        <v>0</v>
      </c>
      <c r="C184" s="190">
        <v>163</v>
      </c>
      <c r="D184" s="191">
        <v>0</v>
      </c>
      <c r="E184" s="192">
        <v>81</v>
      </c>
      <c r="F184" s="189">
        <v>0</v>
      </c>
      <c r="G184" s="193">
        <v>1</v>
      </c>
      <c r="H184" s="191">
        <v>0</v>
      </c>
      <c r="I184" s="192">
        <v>0</v>
      </c>
      <c r="J184" s="189">
        <v>0</v>
      </c>
      <c r="K184" s="193">
        <v>0</v>
      </c>
      <c r="L184" s="191">
        <v>0</v>
      </c>
      <c r="M184" s="189">
        <v>0</v>
      </c>
      <c r="N184" s="194">
        <v>0</v>
      </c>
      <c r="O184" s="197">
        <v>0</v>
      </c>
      <c r="P184" s="189">
        <v>0</v>
      </c>
      <c r="Q184" s="193">
        <v>0</v>
      </c>
      <c r="R184" s="191">
        <v>0</v>
      </c>
      <c r="S184" s="192">
        <v>0</v>
      </c>
      <c r="T184" s="189">
        <v>0</v>
      </c>
      <c r="U184" s="193">
        <v>0</v>
      </c>
      <c r="V184" s="191">
        <v>0</v>
      </c>
      <c r="W184" s="192">
        <v>0</v>
      </c>
      <c r="X184" s="189">
        <v>0</v>
      </c>
      <c r="Y184" s="193">
        <v>0</v>
      </c>
      <c r="Z184" s="191">
        <v>0</v>
      </c>
      <c r="AA184" s="189">
        <v>0</v>
      </c>
      <c r="AB184" s="165">
        <f t="shared" si="1708"/>
        <v>0</v>
      </c>
      <c r="AC184" s="166">
        <f t="shared" si="1625"/>
        <v>245</v>
      </c>
      <c r="BI184" s="147" t="s">
        <v>36</v>
      </c>
      <c r="BJ184" s="130">
        <f>B184/B188</f>
        <v>0</v>
      </c>
      <c r="BK184" s="131">
        <f t="shared" ref="BK184" si="2144">C184/C188</f>
        <v>4.7609311563513159E-3</v>
      </c>
      <c r="BL184" s="132">
        <f t="shared" ref="BL184" si="2145">D184/D188</f>
        <v>0</v>
      </c>
      <c r="BM184" s="133">
        <f t="shared" ref="BM184" si="2146">E184/E188</f>
        <v>4.2975382003395584E-3</v>
      </c>
      <c r="BN184" s="130">
        <f t="shared" ref="BN184" si="2147">F184/F188</f>
        <v>0</v>
      </c>
      <c r="BO184" s="131">
        <f t="shared" ref="BO184" si="2148">G184/G188</f>
        <v>1.2894906511927789E-4</v>
      </c>
      <c r="BP184" s="132">
        <f t="shared" ref="BP184" si="2149">H184/H188</f>
        <v>0</v>
      </c>
      <c r="BQ184" s="133">
        <f t="shared" ref="BQ184" si="2150">I184/I188</f>
        <v>0</v>
      </c>
      <c r="BR184" s="130">
        <f t="shared" ref="BR184" si="2151">J184/J188</f>
        <v>0</v>
      </c>
      <c r="BS184" s="131">
        <f t="shared" ref="BS184" si="2152">K184/K188</f>
        <v>0</v>
      </c>
      <c r="BT184" s="132">
        <f t="shared" ref="BT184" si="2153">L184/L188</f>
        <v>0</v>
      </c>
      <c r="BU184" s="130">
        <f t="shared" ref="BU184" si="2154">M184/M188</f>
        <v>0</v>
      </c>
      <c r="BV184" s="134">
        <f t="shared" ref="BV184" si="2155">N184/N188</f>
        <v>0</v>
      </c>
      <c r="BW184" s="135">
        <f t="shared" ref="BW184" si="2156">O184/O188</f>
        <v>0</v>
      </c>
      <c r="BX184" s="130">
        <f t="shared" ref="BX184" si="2157">P184/P188</f>
        <v>0</v>
      </c>
      <c r="BY184" s="131">
        <f t="shared" ref="BY184" si="2158">Q184/Q188</f>
        <v>0</v>
      </c>
      <c r="BZ184" s="132">
        <f t="shared" ref="BZ184" si="2159">R184/R188</f>
        <v>0</v>
      </c>
      <c r="CA184" s="133">
        <f t="shared" ref="CA184" si="2160">S184/S188</f>
        <v>0</v>
      </c>
      <c r="CB184" s="130">
        <f t="shared" ref="CB184" si="2161">T184/T188</f>
        <v>0</v>
      </c>
      <c r="CC184" s="131">
        <f t="shared" ref="CC184" si="2162">U184/U188</f>
        <v>0</v>
      </c>
      <c r="CD184" s="132">
        <f t="shared" ref="CD184" si="2163">V184/V188</f>
        <v>0</v>
      </c>
      <c r="CE184" s="133">
        <f t="shared" ref="CE184" si="2164">W184/W188</f>
        <v>0</v>
      </c>
      <c r="CF184" s="130">
        <f t="shared" ref="CF184" si="2165">X184/X188</f>
        <v>0</v>
      </c>
      <c r="CG184" s="131">
        <f t="shared" ref="CG184" si="2166">Y184/Y188</f>
        <v>0</v>
      </c>
      <c r="CH184" s="132">
        <f t="shared" ref="CH184" si="2167">Z184/Z188</f>
        <v>0</v>
      </c>
      <c r="CI184" s="130">
        <f t="shared" ref="CI184" si="2168">AA184/AA188</f>
        <v>0</v>
      </c>
      <c r="CJ184" s="136">
        <f t="shared" ref="CJ184" si="2169">AB184/AB188</f>
        <v>0</v>
      </c>
      <c r="CK184" s="137">
        <f t="shared" ref="CK184" si="2170">AC184/AC188</f>
        <v>7.7622286784251229E-4</v>
      </c>
    </row>
    <row r="185" spans="1:89">
      <c r="A185" s="138" t="s">
        <v>37</v>
      </c>
      <c r="B185" s="60">
        <v>0</v>
      </c>
      <c r="C185" s="61">
        <v>0</v>
      </c>
      <c r="D185" s="140">
        <v>0</v>
      </c>
      <c r="E185" s="141">
        <v>0</v>
      </c>
      <c r="F185" s="139">
        <v>0</v>
      </c>
      <c r="G185" s="142">
        <v>0</v>
      </c>
      <c r="H185" s="140">
        <v>0</v>
      </c>
      <c r="I185" s="141">
        <v>0</v>
      </c>
      <c r="J185" s="139">
        <v>0</v>
      </c>
      <c r="K185" s="142">
        <v>0</v>
      </c>
      <c r="L185" s="140">
        <v>0</v>
      </c>
      <c r="M185" s="139">
        <v>0</v>
      </c>
      <c r="N185" s="143">
        <v>0</v>
      </c>
      <c r="O185" s="144">
        <v>0</v>
      </c>
      <c r="P185" s="139">
        <v>0</v>
      </c>
      <c r="Q185" s="142">
        <v>0</v>
      </c>
      <c r="R185" s="140">
        <v>0</v>
      </c>
      <c r="S185" s="141">
        <v>0</v>
      </c>
      <c r="T185" s="139">
        <v>0</v>
      </c>
      <c r="U185" s="142">
        <v>0</v>
      </c>
      <c r="V185" s="140">
        <v>0</v>
      </c>
      <c r="W185" s="141">
        <v>0</v>
      </c>
      <c r="X185" s="139">
        <v>0</v>
      </c>
      <c r="Y185" s="142">
        <v>0</v>
      </c>
      <c r="Z185" s="145">
        <v>0</v>
      </c>
      <c r="AA185" s="146">
        <v>0</v>
      </c>
      <c r="AB185" s="165"/>
      <c r="AC185" s="166"/>
      <c r="BI185" s="138" t="s">
        <v>37</v>
      </c>
      <c r="BJ185" s="130">
        <f>B185/B188</f>
        <v>0</v>
      </c>
      <c r="BK185" s="131">
        <f t="shared" ref="BK185" si="2171">C185/C188</f>
        <v>0</v>
      </c>
      <c r="BL185" s="132">
        <f t="shared" ref="BL185" si="2172">D185/D188</f>
        <v>0</v>
      </c>
      <c r="BM185" s="133">
        <f t="shared" ref="BM185" si="2173">E185/E188</f>
        <v>0</v>
      </c>
      <c r="BN185" s="130">
        <f t="shared" ref="BN185" si="2174">F185/F188</f>
        <v>0</v>
      </c>
      <c r="BO185" s="131">
        <f t="shared" ref="BO185" si="2175">G185/G188</f>
        <v>0</v>
      </c>
      <c r="BP185" s="132">
        <f t="shared" ref="BP185" si="2176">H185/H188</f>
        <v>0</v>
      </c>
      <c r="BQ185" s="133">
        <f t="shared" ref="BQ185" si="2177">I185/I188</f>
        <v>0</v>
      </c>
      <c r="BR185" s="130">
        <f t="shared" ref="BR185" si="2178">J185/J188</f>
        <v>0</v>
      </c>
      <c r="BS185" s="131">
        <f t="shared" ref="BS185" si="2179">K185/K188</f>
        <v>0</v>
      </c>
      <c r="BT185" s="132">
        <f t="shared" ref="BT185" si="2180">L185/L188</f>
        <v>0</v>
      </c>
      <c r="BU185" s="130">
        <f t="shared" ref="BU185" si="2181">M185/M188</f>
        <v>0</v>
      </c>
      <c r="BV185" s="134">
        <f t="shared" ref="BV185" si="2182">N185/N188</f>
        <v>0</v>
      </c>
      <c r="BW185" s="135">
        <f t="shared" ref="BW185" si="2183">O185/O188</f>
        <v>0</v>
      </c>
      <c r="BX185" s="130">
        <f t="shared" ref="BX185" si="2184">P185/P188</f>
        <v>0</v>
      </c>
      <c r="BY185" s="131">
        <f t="shared" ref="BY185" si="2185">Q185/Q188</f>
        <v>0</v>
      </c>
      <c r="BZ185" s="132">
        <f t="shared" ref="BZ185" si="2186">R185/R188</f>
        <v>0</v>
      </c>
      <c r="CA185" s="133">
        <f t="shared" ref="CA185" si="2187">S185/S188</f>
        <v>0</v>
      </c>
      <c r="CB185" s="130">
        <f t="shared" ref="CB185" si="2188">T185/T188</f>
        <v>0</v>
      </c>
      <c r="CC185" s="131">
        <f t="shared" ref="CC185" si="2189">U185/U188</f>
        <v>0</v>
      </c>
      <c r="CD185" s="132">
        <f t="shared" ref="CD185" si="2190">V185/V188</f>
        <v>0</v>
      </c>
      <c r="CE185" s="133">
        <f t="shared" ref="CE185" si="2191">W185/W188</f>
        <v>0</v>
      </c>
      <c r="CF185" s="130">
        <f t="shared" ref="CF185" si="2192">X185/X188</f>
        <v>0</v>
      </c>
      <c r="CG185" s="131">
        <f t="shared" ref="CG185" si="2193">Y185/Y188</f>
        <v>0</v>
      </c>
      <c r="CH185" s="132">
        <f t="shared" ref="CH185" si="2194">Z185/Z188</f>
        <v>0</v>
      </c>
      <c r="CI185" s="130">
        <f t="shared" ref="CI185" si="2195">AA185/AA188</f>
        <v>0</v>
      </c>
      <c r="CJ185" s="136">
        <f t="shared" ref="CJ185" si="2196">AB185/AB188</f>
        <v>0</v>
      </c>
      <c r="CK185" s="137">
        <f t="shared" ref="CK185" si="2197">AC185/AC188</f>
        <v>0</v>
      </c>
    </row>
    <row r="186" spans="1:89">
      <c r="A186" s="147" t="s">
        <v>38</v>
      </c>
      <c r="B186" s="58"/>
      <c r="C186" s="59"/>
      <c r="D186" s="153"/>
      <c r="E186" s="150"/>
      <c r="F186" s="151"/>
      <c r="G186" s="152"/>
      <c r="H186" s="153"/>
      <c r="I186" s="150"/>
      <c r="J186" s="151"/>
      <c r="K186" s="152"/>
      <c r="L186" s="153"/>
      <c r="M186" s="151"/>
      <c r="N186" s="155"/>
      <c r="O186" s="154"/>
      <c r="P186" s="151"/>
      <c r="Q186" s="152"/>
      <c r="R186" s="153"/>
      <c r="S186" s="150"/>
      <c r="T186" s="151"/>
      <c r="U186" s="152"/>
      <c r="V186" s="153"/>
      <c r="W186" s="150"/>
      <c r="X186" s="151"/>
      <c r="Y186" s="152"/>
      <c r="Z186" s="149"/>
      <c r="AA186" s="148"/>
      <c r="AB186" s="165"/>
      <c r="AC186" s="166"/>
      <c r="BI186" s="147" t="s">
        <v>38</v>
      </c>
      <c r="BJ186" s="130">
        <f>B186/B188</f>
        <v>0</v>
      </c>
      <c r="BK186" s="131">
        <f t="shared" ref="BK186" si="2198">C186/C188</f>
        <v>0</v>
      </c>
      <c r="BL186" s="132">
        <f t="shared" ref="BL186" si="2199">D186/D188</f>
        <v>0</v>
      </c>
      <c r="BM186" s="133">
        <f t="shared" ref="BM186" si="2200">E186/E188</f>
        <v>0</v>
      </c>
      <c r="BN186" s="130">
        <f t="shared" ref="BN186" si="2201">F186/F188</f>
        <v>0</v>
      </c>
      <c r="BO186" s="131">
        <f t="shared" ref="BO186" si="2202">G186/G188</f>
        <v>0</v>
      </c>
      <c r="BP186" s="132">
        <f t="shared" ref="BP186" si="2203">H186/H188</f>
        <v>0</v>
      </c>
      <c r="BQ186" s="133">
        <f t="shared" ref="BQ186" si="2204">I186/I188</f>
        <v>0</v>
      </c>
      <c r="BR186" s="130">
        <f t="shared" ref="BR186" si="2205">J186/J188</f>
        <v>0</v>
      </c>
      <c r="BS186" s="131">
        <f t="shared" ref="BS186" si="2206">K186/K188</f>
        <v>0</v>
      </c>
      <c r="BT186" s="132">
        <f t="shared" ref="BT186" si="2207">L186/L188</f>
        <v>0</v>
      </c>
      <c r="BU186" s="130">
        <f t="shared" ref="BU186" si="2208">M186/M188</f>
        <v>0</v>
      </c>
      <c r="BV186" s="134">
        <f t="shared" ref="BV186" si="2209">N186/N188</f>
        <v>0</v>
      </c>
      <c r="BW186" s="135">
        <f t="shared" ref="BW186" si="2210">O186/O188</f>
        <v>0</v>
      </c>
      <c r="BX186" s="130">
        <f t="shared" ref="BX186" si="2211">P186/P188</f>
        <v>0</v>
      </c>
      <c r="BY186" s="131">
        <f t="shared" ref="BY186" si="2212">Q186/Q188</f>
        <v>0</v>
      </c>
      <c r="BZ186" s="132">
        <f t="shared" ref="BZ186" si="2213">R186/R188</f>
        <v>0</v>
      </c>
      <c r="CA186" s="133">
        <f t="shared" ref="CA186" si="2214">S186/S188</f>
        <v>0</v>
      </c>
      <c r="CB186" s="130">
        <f t="shared" ref="CB186" si="2215">T186/T188</f>
        <v>0</v>
      </c>
      <c r="CC186" s="131">
        <f t="shared" ref="CC186" si="2216">U186/U188</f>
        <v>0</v>
      </c>
      <c r="CD186" s="132">
        <f t="shared" ref="CD186" si="2217">V186/V188</f>
        <v>0</v>
      </c>
      <c r="CE186" s="133">
        <f t="shared" ref="CE186" si="2218">W186/W188</f>
        <v>0</v>
      </c>
      <c r="CF186" s="130">
        <f t="shared" ref="CF186" si="2219">X186/X188</f>
        <v>0</v>
      </c>
      <c r="CG186" s="131">
        <f t="shared" ref="CG186" si="2220">Y186/Y188</f>
        <v>0</v>
      </c>
      <c r="CH186" s="132">
        <f t="shared" ref="CH186" si="2221">Z186/Z188</f>
        <v>0</v>
      </c>
      <c r="CI186" s="130">
        <f t="shared" ref="CI186" si="2222">AA186/AA188</f>
        <v>0</v>
      </c>
      <c r="CJ186" s="136">
        <f t="shared" ref="CJ186" si="2223">AB186/AB188</f>
        <v>0</v>
      </c>
      <c r="CK186" s="137">
        <f t="shared" ref="CK186" si="2224">AC186/AC188</f>
        <v>0</v>
      </c>
    </row>
    <row r="187" spans="1:89" ht="14" thickBot="1">
      <c r="A187" s="138" t="s">
        <v>39</v>
      </c>
      <c r="B187" s="60"/>
      <c r="C187" s="61"/>
      <c r="D187" s="140"/>
      <c r="E187" s="141"/>
      <c r="F187" s="139"/>
      <c r="G187" s="142"/>
      <c r="H187" s="140"/>
      <c r="I187" s="141"/>
      <c r="J187" s="139"/>
      <c r="K187" s="142"/>
      <c r="L187" s="140"/>
      <c r="M187" s="139"/>
      <c r="N187" s="143"/>
      <c r="O187" s="144"/>
      <c r="P187" s="139"/>
      <c r="Q187" s="142"/>
      <c r="R187" s="140"/>
      <c r="S187" s="141"/>
      <c r="T187" s="139"/>
      <c r="U187" s="142"/>
      <c r="V187" s="140"/>
      <c r="W187" s="141"/>
      <c r="X187" s="139"/>
      <c r="Y187" s="142"/>
      <c r="Z187" s="145"/>
      <c r="AA187" s="146"/>
      <c r="AB187" s="165"/>
      <c r="AC187" s="166"/>
      <c r="BI187" s="138" t="s">
        <v>39</v>
      </c>
      <c r="BJ187" s="130">
        <f>B187/B188</f>
        <v>0</v>
      </c>
      <c r="BK187" s="131">
        <f t="shared" ref="BK187" si="2225">C187/C188</f>
        <v>0</v>
      </c>
      <c r="BL187" s="132">
        <f t="shared" ref="BL187" si="2226">D187/D188</f>
        <v>0</v>
      </c>
      <c r="BM187" s="133">
        <f t="shared" ref="BM187" si="2227">E187/E188</f>
        <v>0</v>
      </c>
      <c r="BN187" s="130">
        <f t="shared" ref="BN187" si="2228">F187/F188</f>
        <v>0</v>
      </c>
      <c r="BO187" s="131">
        <f t="shared" ref="BO187" si="2229">G187/G188</f>
        <v>0</v>
      </c>
      <c r="BP187" s="132">
        <f t="shared" ref="BP187" si="2230">H187/H188</f>
        <v>0</v>
      </c>
      <c r="BQ187" s="133">
        <f t="shared" ref="BQ187" si="2231">I187/I188</f>
        <v>0</v>
      </c>
      <c r="BR187" s="130">
        <f t="shared" ref="BR187" si="2232">J187/J188</f>
        <v>0</v>
      </c>
      <c r="BS187" s="131">
        <f t="shared" ref="BS187" si="2233">K187/K188</f>
        <v>0</v>
      </c>
      <c r="BT187" s="132">
        <f t="shared" ref="BT187" si="2234">L187/L188</f>
        <v>0</v>
      </c>
      <c r="BU187" s="130">
        <f t="shared" ref="BU187" si="2235">M187/M188</f>
        <v>0</v>
      </c>
      <c r="BV187" s="134">
        <f t="shared" ref="BV187" si="2236">N187/N188</f>
        <v>0</v>
      </c>
      <c r="BW187" s="135">
        <f t="shared" ref="BW187" si="2237">O187/O188</f>
        <v>0</v>
      </c>
      <c r="BX187" s="130">
        <f t="shared" ref="BX187" si="2238">P187/P188</f>
        <v>0</v>
      </c>
      <c r="BY187" s="131">
        <f t="shared" ref="BY187" si="2239">Q187/Q188</f>
        <v>0</v>
      </c>
      <c r="BZ187" s="132">
        <f t="shared" ref="BZ187" si="2240">R187/R188</f>
        <v>0</v>
      </c>
      <c r="CA187" s="133">
        <f t="shared" ref="CA187" si="2241">S187/S188</f>
        <v>0</v>
      </c>
      <c r="CB187" s="130">
        <f t="shared" ref="CB187" si="2242">T187/T188</f>
        <v>0</v>
      </c>
      <c r="CC187" s="131">
        <f t="shared" ref="CC187" si="2243">U187/U188</f>
        <v>0</v>
      </c>
      <c r="CD187" s="132">
        <f t="shared" ref="CD187" si="2244">V187/V188</f>
        <v>0</v>
      </c>
      <c r="CE187" s="133">
        <f t="shared" ref="CE187" si="2245">W187/W188</f>
        <v>0</v>
      </c>
      <c r="CF187" s="130">
        <f t="shared" ref="CF187" si="2246">X187/X188</f>
        <v>0</v>
      </c>
      <c r="CG187" s="131">
        <f t="shared" ref="CG187" si="2247">Y187/Y188</f>
        <v>0</v>
      </c>
      <c r="CH187" s="132">
        <f t="shared" ref="CH187" si="2248">Z187/Z188</f>
        <v>0</v>
      </c>
      <c r="CI187" s="130">
        <f t="shared" ref="CI187" si="2249">AA187/AA188</f>
        <v>0</v>
      </c>
      <c r="CJ187" s="136">
        <f t="shared" ref="CJ187" si="2250">AB187/AB188</f>
        <v>0</v>
      </c>
      <c r="CK187" s="137">
        <f t="shared" ref="CK187" si="2251">AC187/AC188</f>
        <v>0</v>
      </c>
    </row>
    <row r="188" spans="1:89" ht="15" thickTop="1" thickBot="1">
      <c r="A188" s="225" t="s">
        <v>13</v>
      </c>
      <c r="B188" s="20">
        <f t="shared" ref="B188" si="2252">SUM(B165:B187)</f>
        <v>58578</v>
      </c>
      <c r="C188" s="21">
        <f t="shared" ref="C188" si="2253">SUM(C165:C187)</f>
        <v>34237</v>
      </c>
      <c r="D188" s="20">
        <f t="shared" ref="D188" si="2254">SUM(D165:D187)</f>
        <v>22759</v>
      </c>
      <c r="E188" s="21">
        <f t="shared" ref="E188" si="2255">SUM(E165:E187)</f>
        <v>18848</v>
      </c>
      <c r="F188" s="20">
        <f t="shared" ref="F188" si="2256">SUM(F165:F187)</f>
        <v>10557</v>
      </c>
      <c r="G188" s="21">
        <f t="shared" ref="G188" si="2257">SUM(G165:G187)</f>
        <v>7755</v>
      </c>
      <c r="H188" s="20">
        <f t="shared" ref="H188" si="2258">SUM(H165:H187)</f>
        <v>26637</v>
      </c>
      <c r="I188" s="21">
        <f t="shared" ref="I188" si="2259">SUM(I165:I187)</f>
        <v>39908</v>
      </c>
      <c r="J188" s="20">
        <f t="shared" ref="J188" si="2260">SUM(J165:J187)</f>
        <v>6470</v>
      </c>
      <c r="K188" s="21">
        <f t="shared" ref="K188" si="2261">SUM(K165:K187)</f>
        <v>8052</v>
      </c>
      <c r="L188" s="20">
        <f t="shared" ref="L188" si="2262">SUM(L165:L187)</f>
        <v>11414</v>
      </c>
      <c r="M188" s="21">
        <f t="shared" ref="M188" si="2263">SUM(M165:M187)</f>
        <v>22872</v>
      </c>
      <c r="N188" s="20">
        <f t="shared" ref="N188" si="2264">SUM(N165:N187)</f>
        <v>26390</v>
      </c>
      <c r="O188" s="21">
        <f t="shared" ref="O188" si="2265">SUM(O165:O187)</f>
        <v>36903</v>
      </c>
      <c r="P188" s="20">
        <f t="shared" ref="P188" si="2266">SUM(P165:P187)</f>
        <v>16740</v>
      </c>
      <c r="Q188" s="21">
        <f t="shared" ref="Q188" si="2267">SUM(Q165:Q187)</f>
        <v>19825</v>
      </c>
      <c r="R188" s="20">
        <f t="shared" ref="R188" si="2268">SUM(R165:R187)</f>
        <v>21104</v>
      </c>
      <c r="S188" s="21">
        <f t="shared" ref="S188" si="2269">SUM(S165:S187)</f>
        <v>23090</v>
      </c>
      <c r="T188" s="20">
        <f t="shared" ref="T188" si="2270">SUM(T165:T187)</f>
        <v>8690</v>
      </c>
      <c r="U188" s="21">
        <f t="shared" ref="U188" si="2271">SUM(U165:U187)</f>
        <v>10724</v>
      </c>
      <c r="V188" s="20">
        <f t="shared" ref="V188" si="2272">SUM(V165:V187)</f>
        <v>24627</v>
      </c>
      <c r="W188" s="21">
        <f t="shared" ref="W188" si="2273">SUM(W165:W187)</f>
        <v>29816</v>
      </c>
      <c r="X188" s="20">
        <f t="shared" ref="X188" si="2274">SUM(X165:X187)</f>
        <v>24050</v>
      </c>
      <c r="Y188" s="21">
        <f t="shared" ref="Y188" si="2275">SUM(Y165:Y187)</f>
        <v>15272</v>
      </c>
      <c r="Z188" s="20">
        <f t="shared" ref="Z188" si="2276">SUM(Z165:Z187)</f>
        <v>58358</v>
      </c>
      <c r="AA188" s="21">
        <f t="shared" ref="AA188" si="2277">SUM(AA165:AA187)</f>
        <v>48329</v>
      </c>
      <c r="AB188" s="167">
        <f t="shared" ref="AB188:AC188" si="2278">SUM(AB164:AB187)</f>
        <v>316374</v>
      </c>
      <c r="AC188" s="168">
        <f t="shared" si="2278"/>
        <v>315631</v>
      </c>
      <c r="BI188" s="227" t="s">
        <v>13</v>
      </c>
      <c r="BJ188" s="156">
        <f>SUM(BJ164:BJ187)</f>
        <v>1.0000000000000002</v>
      </c>
      <c r="BK188" s="157">
        <f t="shared" ref="BK188:CK188" si="2279">SUM(BK164:BK187)</f>
        <v>1</v>
      </c>
      <c r="BL188" s="156">
        <f t="shared" si="2279"/>
        <v>1</v>
      </c>
      <c r="BM188" s="157">
        <f t="shared" si="2279"/>
        <v>1</v>
      </c>
      <c r="BN188" s="156">
        <f t="shared" si="2279"/>
        <v>1</v>
      </c>
      <c r="BO188" s="157">
        <f t="shared" si="2279"/>
        <v>0.99999999999999989</v>
      </c>
      <c r="BP188" s="156">
        <f t="shared" si="2279"/>
        <v>0.99999999999999989</v>
      </c>
      <c r="BQ188" s="157">
        <f t="shared" si="2279"/>
        <v>1</v>
      </c>
      <c r="BR188" s="156">
        <f t="shared" si="2279"/>
        <v>1.0000000000000002</v>
      </c>
      <c r="BS188" s="157">
        <f t="shared" si="2279"/>
        <v>1</v>
      </c>
      <c r="BT188" s="156">
        <f t="shared" si="2279"/>
        <v>0.99999999999999978</v>
      </c>
      <c r="BU188" s="157">
        <f t="shared" si="2279"/>
        <v>0.99999999999999989</v>
      </c>
      <c r="BV188" s="156">
        <f t="shared" si="2279"/>
        <v>0.99999999999999989</v>
      </c>
      <c r="BW188" s="157">
        <f t="shared" si="2279"/>
        <v>0.99999999999999989</v>
      </c>
      <c r="BX188" s="156">
        <f t="shared" si="2279"/>
        <v>1.0000000000000002</v>
      </c>
      <c r="BY188" s="157">
        <f t="shared" si="2279"/>
        <v>0.99999999999999989</v>
      </c>
      <c r="BZ188" s="156">
        <f t="shared" si="2279"/>
        <v>0.99999999999999989</v>
      </c>
      <c r="CA188" s="157">
        <f t="shared" si="2279"/>
        <v>1</v>
      </c>
      <c r="CB188" s="156">
        <f t="shared" si="2279"/>
        <v>0.99999999999999989</v>
      </c>
      <c r="CC188" s="157">
        <f t="shared" si="2279"/>
        <v>0.99999999999999989</v>
      </c>
      <c r="CD188" s="156">
        <f t="shared" si="2279"/>
        <v>1</v>
      </c>
      <c r="CE188" s="157">
        <f t="shared" si="2279"/>
        <v>0.99999999999999978</v>
      </c>
      <c r="CF188" s="156">
        <f t="shared" si="2279"/>
        <v>1</v>
      </c>
      <c r="CG188" s="157">
        <f t="shared" si="2279"/>
        <v>1.0000000000000002</v>
      </c>
      <c r="CH188" s="156">
        <f t="shared" si="2279"/>
        <v>1</v>
      </c>
      <c r="CI188" s="157">
        <f t="shared" si="2279"/>
        <v>1</v>
      </c>
      <c r="CJ188" s="156">
        <f t="shared" si="2279"/>
        <v>1</v>
      </c>
      <c r="CK188" s="157">
        <f t="shared" si="2279"/>
        <v>1</v>
      </c>
    </row>
    <row r="189" spans="1:89" ht="14" thickTop="1">
      <c r="A189" s="180"/>
    </row>
    <row r="191" spans="1:89">
      <c r="A191" s="325">
        <f>+A160+1</f>
        <v>43806</v>
      </c>
      <c r="B191" s="325"/>
      <c r="C191" s="325"/>
      <c r="D191" s="325"/>
      <c r="BI191" s="320">
        <f>+BI160+1</f>
        <v>43806</v>
      </c>
      <c r="BJ191" s="320"/>
      <c r="BK191" s="320"/>
      <c r="BL191" s="320"/>
    </row>
    <row r="192" spans="1:89" ht="14" thickBot="1">
      <c r="AE192" t="s">
        <v>87</v>
      </c>
    </row>
    <row r="193" spans="1:89" ht="15" thickTop="1" thickBot="1">
      <c r="A193" s="321" t="s">
        <v>0</v>
      </c>
      <c r="B193" s="316" t="s">
        <v>1</v>
      </c>
      <c r="C193" s="317"/>
      <c r="D193" s="316" t="s">
        <v>2</v>
      </c>
      <c r="E193" s="317"/>
      <c r="F193" s="316" t="s">
        <v>3</v>
      </c>
      <c r="G193" s="317"/>
      <c r="H193" s="316" t="s">
        <v>4</v>
      </c>
      <c r="I193" s="317"/>
      <c r="J193" s="316" t="s">
        <v>5</v>
      </c>
      <c r="K193" s="317"/>
      <c r="L193" s="316" t="s">
        <v>6</v>
      </c>
      <c r="M193" s="317"/>
      <c r="N193" s="316" t="s">
        <v>7</v>
      </c>
      <c r="O193" s="317"/>
      <c r="P193" s="316" t="s">
        <v>8</v>
      </c>
      <c r="Q193" s="317"/>
      <c r="R193" s="316" t="s">
        <v>9</v>
      </c>
      <c r="S193" s="317"/>
      <c r="T193" s="316" t="s">
        <v>10</v>
      </c>
      <c r="U193" s="317"/>
      <c r="V193" s="316" t="s">
        <v>11</v>
      </c>
      <c r="W193" s="317"/>
      <c r="X193" s="316" t="s">
        <v>12</v>
      </c>
      <c r="Y193" s="317"/>
      <c r="Z193" s="318" t="s">
        <v>40</v>
      </c>
      <c r="AA193" s="319"/>
      <c r="AB193" s="323" t="s">
        <v>41</v>
      </c>
      <c r="AC193" s="324"/>
      <c r="AE193" s="314" t="s">
        <v>0</v>
      </c>
      <c r="AF193" s="308" t="s">
        <v>1</v>
      </c>
      <c r="AG193" s="309"/>
      <c r="AH193" s="308" t="s">
        <v>2</v>
      </c>
      <c r="AI193" s="309"/>
      <c r="AJ193" s="308" t="s">
        <v>3</v>
      </c>
      <c r="AK193" s="309"/>
      <c r="AL193" s="308" t="s">
        <v>4</v>
      </c>
      <c r="AM193" s="309"/>
      <c r="AN193" s="308" t="s">
        <v>5</v>
      </c>
      <c r="AO193" s="309"/>
      <c r="AP193" s="308" t="s">
        <v>6</v>
      </c>
      <c r="AQ193" s="309"/>
      <c r="AR193" s="308" t="s">
        <v>7</v>
      </c>
      <c r="AS193" s="309"/>
      <c r="AT193" s="308" t="s">
        <v>8</v>
      </c>
      <c r="AU193" s="309"/>
      <c r="AV193" s="308" t="s">
        <v>9</v>
      </c>
      <c r="AW193" s="309"/>
      <c r="AX193" s="308" t="s">
        <v>10</v>
      </c>
      <c r="AY193" s="309"/>
      <c r="AZ193" s="308" t="s">
        <v>11</v>
      </c>
      <c r="BA193" s="309"/>
      <c r="BB193" s="308" t="s">
        <v>12</v>
      </c>
      <c r="BC193" s="309"/>
      <c r="BD193" s="310" t="s">
        <v>40</v>
      </c>
      <c r="BE193" s="311"/>
      <c r="BF193" s="312" t="s">
        <v>41</v>
      </c>
      <c r="BG193" s="313"/>
      <c r="BI193" s="321" t="s">
        <v>0</v>
      </c>
      <c r="BJ193" s="316" t="s">
        <v>1</v>
      </c>
      <c r="BK193" s="317"/>
      <c r="BL193" s="316" t="s">
        <v>2</v>
      </c>
      <c r="BM193" s="317"/>
      <c r="BN193" s="316" t="s">
        <v>3</v>
      </c>
      <c r="BO193" s="317"/>
      <c r="BP193" s="316" t="s">
        <v>4</v>
      </c>
      <c r="BQ193" s="317"/>
      <c r="BR193" s="316" t="s">
        <v>5</v>
      </c>
      <c r="BS193" s="317"/>
      <c r="BT193" s="316" t="s">
        <v>6</v>
      </c>
      <c r="BU193" s="317"/>
      <c r="BV193" s="316" t="s">
        <v>7</v>
      </c>
      <c r="BW193" s="317"/>
      <c r="BX193" s="316" t="s">
        <v>8</v>
      </c>
      <c r="BY193" s="317"/>
      <c r="BZ193" s="316" t="s">
        <v>9</v>
      </c>
      <c r="CA193" s="317"/>
      <c r="CB193" s="316" t="s">
        <v>10</v>
      </c>
      <c r="CC193" s="317"/>
      <c r="CD193" s="316" t="s">
        <v>11</v>
      </c>
      <c r="CE193" s="317"/>
      <c r="CF193" s="316" t="s">
        <v>12</v>
      </c>
      <c r="CG193" s="317"/>
      <c r="CH193" s="318" t="s">
        <v>40</v>
      </c>
      <c r="CI193" s="319"/>
      <c r="CJ193" s="316" t="s">
        <v>41</v>
      </c>
      <c r="CK193" s="317"/>
    </row>
    <row r="194" spans="1:89" ht="15" thickTop="1" thickBot="1">
      <c r="A194" s="322"/>
      <c r="B194" s="117" t="s">
        <v>14</v>
      </c>
      <c r="C194" s="118" t="s">
        <v>15</v>
      </c>
      <c r="D194" s="119" t="s">
        <v>14</v>
      </c>
      <c r="E194" s="120" t="s">
        <v>15</v>
      </c>
      <c r="F194" s="117" t="s">
        <v>14</v>
      </c>
      <c r="G194" s="118" t="s">
        <v>15</v>
      </c>
      <c r="H194" s="119" t="s">
        <v>14</v>
      </c>
      <c r="I194" s="120" t="s">
        <v>15</v>
      </c>
      <c r="J194" s="117" t="s">
        <v>14</v>
      </c>
      <c r="K194" s="118" t="s">
        <v>15</v>
      </c>
      <c r="L194" s="119" t="s">
        <v>14</v>
      </c>
      <c r="M194" s="117" t="s">
        <v>15</v>
      </c>
      <c r="N194" s="121" t="s">
        <v>14</v>
      </c>
      <c r="O194" s="122" t="s">
        <v>15</v>
      </c>
      <c r="P194" s="117" t="s">
        <v>14</v>
      </c>
      <c r="Q194" s="118" t="s">
        <v>15</v>
      </c>
      <c r="R194" s="119" t="s">
        <v>14</v>
      </c>
      <c r="S194" s="120" t="s">
        <v>15</v>
      </c>
      <c r="T194" s="117" t="s">
        <v>14</v>
      </c>
      <c r="U194" s="118" t="s">
        <v>15</v>
      </c>
      <c r="V194" s="119" t="s">
        <v>14</v>
      </c>
      <c r="W194" s="120" t="s">
        <v>15</v>
      </c>
      <c r="X194" s="117" t="s">
        <v>14</v>
      </c>
      <c r="Y194" s="118" t="s">
        <v>15</v>
      </c>
      <c r="Z194" s="28" t="s">
        <v>14</v>
      </c>
      <c r="AA194" s="123" t="s">
        <v>15</v>
      </c>
      <c r="AB194" s="169" t="s">
        <v>14</v>
      </c>
      <c r="AC194" s="170" t="s">
        <v>15</v>
      </c>
      <c r="AE194" s="315"/>
      <c r="AF194" s="230" t="s">
        <v>14</v>
      </c>
      <c r="AG194" s="231" t="s">
        <v>15</v>
      </c>
      <c r="AH194" s="232" t="s">
        <v>14</v>
      </c>
      <c r="AI194" s="233" t="s">
        <v>15</v>
      </c>
      <c r="AJ194" s="230" t="s">
        <v>14</v>
      </c>
      <c r="AK194" s="231" t="s">
        <v>15</v>
      </c>
      <c r="AL194" s="232" t="s">
        <v>14</v>
      </c>
      <c r="AM194" s="233" t="s">
        <v>15</v>
      </c>
      <c r="AN194" s="230" t="s">
        <v>14</v>
      </c>
      <c r="AO194" s="231" t="s">
        <v>15</v>
      </c>
      <c r="AP194" s="232" t="s">
        <v>14</v>
      </c>
      <c r="AQ194" s="230" t="s">
        <v>15</v>
      </c>
      <c r="AR194" s="234" t="s">
        <v>14</v>
      </c>
      <c r="AS194" s="235" t="s">
        <v>15</v>
      </c>
      <c r="AT194" s="230" t="s">
        <v>14</v>
      </c>
      <c r="AU194" s="231" t="s">
        <v>15</v>
      </c>
      <c r="AV194" s="232" t="s">
        <v>14</v>
      </c>
      <c r="AW194" s="233" t="s">
        <v>15</v>
      </c>
      <c r="AX194" s="230" t="s">
        <v>14</v>
      </c>
      <c r="AY194" s="231" t="s">
        <v>15</v>
      </c>
      <c r="AZ194" s="232" t="s">
        <v>14</v>
      </c>
      <c r="BA194" s="233" t="s">
        <v>15</v>
      </c>
      <c r="BB194" s="230" t="s">
        <v>14</v>
      </c>
      <c r="BC194" s="231" t="s">
        <v>15</v>
      </c>
      <c r="BD194" s="236" t="s">
        <v>14</v>
      </c>
      <c r="BE194" s="237" t="s">
        <v>15</v>
      </c>
      <c r="BF194" s="238" t="s">
        <v>14</v>
      </c>
      <c r="BG194" s="239" t="s">
        <v>15</v>
      </c>
      <c r="BI194" s="322"/>
      <c r="BJ194" s="117" t="s">
        <v>14</v>
      </c>
      <c r="BK194" s="118" t="s">
        <v>15</v>
      </c>
      <c r="BL194" s="119" t="s">
        <v>14</v>
      </c>
      <c r="BM194" s="120" t="s">
        <v>15</v>
      </c>
      <c r="BN194" s="117" t="s">
        <v>14</v>
      </c>
      <c r="BO194" s="118" t="s">
        <v>15</v>
      </c>
      <c r="BP194" s="119" t="s">
        <v>14</v>
      </c>
      <c r="BQ194" s="120" t="s">
        <v>15</v>
      </c>
      <c r="BR194" s="117" t="s">
        <v>14</v>
      </c>
      <c r="BS194" s="118" t="s">
        <v>15</v>
      </c>
      <c r="BT194" s="119" t="s">
        <v>14</v>
      </c>
      <c r="BU194" s="117" t="s">
        <v>15</v>
      </c>
      <c r="BV194" s="121" t="s">
        <v>14</v>
      </c>
      <c r="BW194" s="122" t="s">
        <v>15</v>
      </c>
      <c r="BX194" s="117" t="s">
        <v>14</v>
      </c>
      <c r="BY194" s="118" t="s">
        <v>15</v>
      </c>
      <c r="BZ194" s="119" t="s">
        <v>14</v>
      </c>
      <c r="CA194" s="120" t="s">
        <v>15</v>
      </c>
      <c r="CB194" s="117" t="s">
        <v>14</v>
      </c>
      <c r="CC194" s="118" t="s">
        <v>15</v>
      </c>
      <c r="CD194" s="119" t="s">
        <v>14</v>
      </c>
      <c r="CE194" s="120" t="s">
        <v>15</v>
      </c>
      <c r="CF194" s="117" t="s">
        <v>14</v>
      </c>
      <c r="CG194" s="118" t="s">
        <v>15</v>
      </c>
      <c r="CH194" s="28" t="s">
        <v>14</v>
      </c>
      <c r="CI194" s="123" t="s">
        <v>15</v>
      </c>
      <c r="CJ194" s="121" t="s">
        <v>14</v>
      </c>
      <c r="CK194" s="122" t="s">
        <v>15</v>
      </c>
    </row>
    <row r="195" spans="1:89" ht="14" thickTop="1">
      <c r="A195" s="126" t="s">
        <v>16</v>
      </c>
      <c r="B195" s="127"/>
      <c r="C195" s="179"/>
      <c r="D195" s="128"/>
      <c r="E195" s="173"/>
      <c r="F195" s="127"/>
      <c r="G195" s="129"/>
      <c r="H195" s="128"/>
      <c r="I195" s="173"/>
      <c r="J195" s="127"/>
      <c r="K195" s="129"/>
      <c r="L195" s="128"/>
      <c r="M195" s="127"/>
      <c r="N195" s="172"/>
      <c r="O195" s="174"/>
      <c r="P195" s="127"/>
      <c r="Q195" s="129"/>
      <c r="R195" s="128"/>
      <c r="S195" s="173"/>
      <c r="T195" s="127"/>
      <c r="U195" s="129"/>
      <c r="V195" s="128"/>
      <c r="W195" s="173"/>
      <c r="X195" s="127"/>
      <c r="Y195" s="129"/>
      <c r="Z195" s="177"/>
      <c r="AA195" s="178"/>
      <c r="AB195" s="163">
        <f>B195+D195+F195+H195+J195+L195+N195+P195+R195+T195+V195+X195+Z195</f>
        <v>0</v>
      </c>
      <c r="AC195" s="164">
        <f>C195+E195+G195+I195+K195+M195+O195+Q195+S195+U195+W195+Y195+AA195</f>
        <v>0</v>
      </c>
      <c r="AE195" s="241" t="str">
        <f>$AE$9</f>
        <v>07:00 - 07:59</v>
      </c>
      <c r="AF195" s="242">
        <f>SUMIF($A$9:$A$32,$AE195,B$195:B$218)</f>
        <v>2768</v>
      </c>
      <c r="AG195" s="243">
        <f t="shared" ref="AG195:AV197" si="2280">SUMIF($A$9:$A$32,$AE195,C$195:C$218)</f>
        <v>804</v>
      </c>
      <c r="AH195" s="244">
        <f t="shared" si="2280"/>
        <v>1018</v>
      </c>
      <c r="AI195" s="245">
        <f t="shared" si="2280"/>
        <v>662</v>
      </c>
      <c r="AJ195" s="242">
        <f t="shared" si="2280"/>
        <v>367</v>
      </c>
      <c r="AK195" s="246">
        <f t="shared" si="2280"/>
        <v>294</v>
      </c>
      <c r="AL195" s="244">
        <f t="shared" si="2280"/>
        <v>1013</v>
      </c>
      <c r="AM195" s="245">
        <f t="shared" si="2280"/>
        <v>1528</v>
      </c>
      <c r="AN195" s="242">
        <f t="shared" si="2280"/>
        <v>133</v>
      </c>
      <c r="AO195" s="246">
        <f t="shared" si="2280"/>
        <v>396</v>
      </c>
      <c r="AP195" s="244">
        <f t="shared" si="2280"/>
        <v>209</v>
      </c>
      <c r="AQ195" s="242">
        <f t="shared" si="2280"/>
        <v>836</v>
      </c>
      <c r="AR195" s="247">
        <f t="shared" si="2280"/>
        <v>1109</v>
      </c>
      <c r="AS195" s="248">
        <f t="shared" si="2280"/>
        <v>1612</v>
      </c>
      <c r="AT195" s="242">
        <f t="shared" si="2280"/>
        <v>745</v>
      </c>
      <c r="AU195" s="246">
        <f t="shared" si="2280"/>
        <v>758</v>
      </c>
      <c r="AV195" s="244">
        <f t="shared" si="2280"/>
        <v>1337</v>
      </c>
      <c r="AW195" s="245">
        <f t="shared" ref="AW195:BE197" si="2281">SUMIF($A$9:$A$32,$AE195,S$195:S$218)</f>
        <v>808</v>
      </c>
      <c r="AX195" s="242">
        <f t="shared" si="2281"/>
        <v>181</v>
      </c>
      <c r="AY195" s="246">
        <f t="shared" si="2281"/>
        <v>453</v>
      </c>
      <c r="AZ195" s="244">
        <f t="shared" si="2281"/>
        <v>813</v>
      </c>
      <c r="BA195" s="245">
        <f t="shared" si="2281"/>
        <v>1195</v>
      </c>
      <c r="BB195" s="242">
        <f t="shared" si="2281"/>
        <v>849</v>
      </c>
      <c r="BC195" s="246">
        <f t="shared" si="2281"/>
        <v>915</v>
      </c>
      <c r="BD195" s="23">
        <f t="shared" si="2281"/>
        <v>2539</v>
      </c>
      <c r="BE195" s="249">
        <f t="shared" si="2281"/>
        <v>1991</v>
      </c>
      <c r="BF195" s="250">
        <f>AF195+AH195+AJ195+AL195+AN195+AP195+AR195+AT195+AV195+AX195+AZ195+BB195+BD195</f>
        <v>13081</v>
      </c>
      <c r="BG195" s="251">
        <f>AG195+AI195+AK195+AM195+AO195+AQ195+AS195+AU195+AW195+AY195+BA195+BC195+BE195</f>
        <v>12252</v>
      </c>
      <c r="BI195" s="126" t="s">
        <v>16</v>
      </c>
      <c r="BJ195" s="130">
        <f>B195/B219</f>
        <v>0</v>
      </c>
      <c r="BK195" s="131">
        <f t="shared" ref="BK195" si="2282">C195/C219</f>
        <v>0</v>
      </c>
      <c r="BL195" s="132">
        <f t="shared" ref="BL195" si="2283">D195/D219</f>
        <v>0</v>
      </c>
      <c r="BM195" s="133">
        <f t="shared" ref="BM195" si="2284">E195/E219</f>
        <v>0</v>
      </c>
      <c r="BN195" s="130">
        <f t="shared" ref="BN195" si="2285">F195/F219</f>
        <v>0</v>
      </c>
      <c r="BO195" s="131">
        <f t="shared" ref="BO195" si="2286">G195/G219</f>
        <v>0</v>
      </c>
      <c r="BP195" s="132">
        <f t="shared" ref="BP195" si="2287">H195/H219</f>
        <v>0</v>
      </c>
      <c r="BQ195" s="133">
        <f t="shared" ref="BQ195" si="2288">I195/I219</f>
        <v>0</v>
      </c>
      <c r="BR195" s="130">
        <f t="shared" ref="BR195" si="2289">J195/J219</f>
        <v>0</v>
      </c>
      <c r="BS195" s="131">
        <f t="shared" ref="BS195" si="2290">K195/K219</f>
        <v>0</v>
      </c>
      <c r="BT195" s="132">
        <f t="shared" ref="BT195" si="2291">L195/L219</f>
        <v>0</v>
      </c>
      <c r="BU195" s="130">
        <f t="shared" ref="BU195" si="2292">M195/M219</f>
        <v>0</v>
      </c>
      <c r="BV195" s="134">
        <f t="shared" ref="BV195" si="2293">N195/N219</f>
        <v>0</v>
      </c>
      <c r="BW195" s="135">
        <f t="shared" ref="BW195" si="2294">O195/O219</f>
        <v>0</v>
      </c>
      <c r="BX195" s="130">
        <f t="shared" ref="BX195" si="2295">P195/P219</f>
        <v>0</v>
      </c>
      <c r="BY195" s="131">
        <f t="shared" ref="BY195" si="2296">Q195/Q219</f>
        <v>0</v>
      </c>
      <c r="BZ195" s="132">
        <f t="shared" ref="BZ195" si="2297">R195/R219</f>
        <v>0</v>
      </c>
      <c r="CA195" s="133">
        <f t="shared" ref="CA195" si="2298">S195/S219</f>
        <v>0</v>
      </c>
      <c r="CB195" s="130">
        <f t="shared" ref="CB195" si="2299">T195/T219</f>
        <v>0</v>
      </c>
      <c r="CC195" s="131">
        <f t="shared" ref="CC195" si="2300">U195/U219</f>
        <v>0</v>
      </c>
      <c r="CD195" s="132">
        <f t="shared" ref="CD195" si="2301">V195/V219</f>
        <v>0</v>
      </c>
      <c r="CE195" s="133">
        <f t="shared" ref="CE195" si="2302">W195/W219</f>
        <v>0</v>
      </c>
      <c r="CF195" s="130">
        <f t="shared" ref="CF195" si="2303">X195/X219</f>
        <v>0</v>
      </c>
      <c r="CG195" s="131">
        <f t="shared" ref="CG195" si="2304">Y195/Y219</f>
        <v>0</v>
      </c>
      <c r="CH195" s="132">
        <f t="shared" ref="CH195" si="2305">Z195/Z219</f>
        <v>0</v>
      </c>
      <c r="CI195" s="130">
        <f t="shared" ref="CI195" si="2306">AA195/AA219</f>
        <v>0</v>
      </c>
      <c r="CJ195" s="136">
        <f t="shared" ref="CJ195" si="2307">AB195/AB219</f>
        <v>0</v>
      </c>
      <c r="CK195" s="137">
        <f t="shared" ref="CK195" si="2308">AC195/AC219</f>
        <v>0</v>
      </c>
    </row>
    <row r="196" spans="1:89">
      <c r="A196" s="138" t="s">
        <v>17</v>
      </c>
      <c r="B196" s="182">
        <v>169</v>
      </c>
      <c r="C196" s="183">
        <v>0</v>
      </c>
      <c r="D196" s="184">
        <v>77</v>
      </c>
      <c r="E196" s="185">
        <v>1</v>
      </c>
      <c r="F196" s="182">
        <v>22</v>
      </c>
      <c r="G196" s="186">
        <v>0</v>
      </c>
      <c r="H196" s="184">
        <v>85</v>
      </c>
      <c r="I196" s="185">
        <v>0</v>
      </c>
      <c r="J196" s="182">
        <v>0</v>
      </c>
      <c r="K196" s="186">
        <v>0</v>
      </c>
      <c r="L196" s="184">
        <v>0</v>
      </c>
      <c r="M196" s="182">
        <v>0</v>
      </c>
      <c r="N196" s="187">
        <v>0</v>
      </c>
      <c r="O196" s="188">
        <v>0</v>
      </c>
      <c r="P196" s="182">
        <v>0</v>
      </c>
      <c r="Q196" s="186">
        <v>0</v>
      </c>
      <c r="R196" s="184">
        <v>0</v>
      </c>
      <c r="S196" s="185">
        <v>0</v>
      </c>
      <c r="T196" s="182">
        <v>0</v>
      </c>
      <c r="U196" s="186">
        <v>0</v>
      </c>
      <c r="V196" s="184">
        <v>0</v>
      </c>
      <c r="W196" s="185">
        <v>0</v>
      </c>
      <c r="X196" s="182">
        <v>0</v>
      </c>
      <c r="Y196" s="186">
        <v>0</v>
      </c>
      <c r="Z196" s="184">
        <v>0</v>
      </c>
      <c r="AA196" s="182">
        <v>0</v>
      </c>
      <c r="AB196" s="165">
        <f t="shared" ref="AB196:AB197" si="2309">B196+D196+F196+H196+J196+L196+N196+P196+R196+T196+V196+X196+Z196</f>
        <v>353</v>
      </c>
      <c r="AC196" s="166">
        <f t="shared" ref="AC196:AC215" si="2310">C196+E196+G196+I196+K196+M196+O196+Q196+S196+U196+W196+Y196+AA196</f>
        <v>1</v>
      </c>
      <c r="AE196" s="253" t="str">
        <f>$AE$10</f>
        <v>08:00 - 08:59</v>
      </c>
      <c r="AF196" s="242">
        <f>SUMIF($A$9:$A$32,$AE196,B$195:B$218)</f>
        <v>3659</v>
      </c>
      <c r="AG196" s="254">
        <f t="shared" si="2280"/>
        <v>1140</v>
      </c>
      <c r="AH196" s="255">
        <f t="shared" si="2280"/>
        <v>1169</v>
      </c>
      <c r="AI196" s="256">
        <f t="shared" si="2280"/>
        <v>814</v>
      </c>
      <c r="AJ196" s="257">
        <f t="shared" si="2280"/>
        <v>391</v>
      </c>
      <c r="AK196" s="258">
        <f t="shared" si="2280"/>
        <v>357</v>
      </c>
      <c r="AL196" s="255">
        <f t="shared" si="2280"/>
        <v>1210</v>
      </c>
      <c r="AM196" s="256">
        <f t="shared" si="2280"/>
        <v>1621</v>
      </c>
      <c r="AN196" s="257">
        <f t="shared" si="2280"/>
        <v>145</v>
      </c>
      <c r="AO196" s="258">
        <f t="shared" si="2280"/>
        <v>389</v>
      </c>
      <c r="AP196" s="255">
        <f t="shared" si="2280"/>
        <v>230</v>
      </c>
      <c r="AQ196" s="257">
        <f t="shared" si="2280"/>
        <v>1116</v>
      </c>
      <c r="AR196" s="259">
        <f t="shared" si="2280"/>
        <v>1164</v>
      </c>
      <c r="AS196" s="260">
        <f t="shared" si="2280"/>
        <v>2047</v>
      </c>
      <c r="AT196" s="257">
        <f t="shared" si="2280"/>
        <v>742</v>
      </c>
      <c r="AU196" s="258">
        <f t="shared" si="2280"/>
        <v>799</v>
      </c>
      <c r="AV196" s="255">
        <f t="shared" si="2280"/>
        <v>1454</v>
      </c>
      <c r="AW196" s="256">
        <f t="shared" si="2281"/>
        <v>1006</v>
      </c>
      <c r="AX196" s="257">
        <f t="shared" si="2281"/>
        <v>240</v>
      </c>
      <c r="AY196" s="258">
        <f t="shared" si="2281"/>
        <v>452</v>
      </c>
      <c r="AZ196" s="255">
        <f t="shared" si="2281"/>
        <v>717</v>
      </c>
      <c r="BA196" s="256">
        <f t="shared" si="2281"/>
        <v>1287</v>
      </c>
      <c r="BB196" s="257">
        <f t="shared" si="2281"/>
        <v>816</v>
      </c>
      <c r="BC196" s="258">
        <f t="shared" si="2281"/>
        <v>872</v>
      </c>
      <c r="BD196" s="255">
        <f t="shared" si="2281"/>
        <v>2702</v>
      </c>
      <c r="BE196" s="257">
        <f t="shared" si="2281"/>
        <v>2093</v>
      </c>
      <c r="BF196" s="261">
        <f>SUM(AF196,AH196,AJ196,AL196,AN196,AP196,AR196,AT196,AV196,AX196,AZ196,BB196,BD196)</f>
        <v>14639</v>
      </c>
      <c r="BG196" s="19">
        <f>SUM(AG196,AI196,AK196,AM196,AO196,AQ196,AS196,AU196,AW196,AY196,BA196,BC196,BE196)</f>
        <v>13993</v>
      </c>
      <c r="BI196" s="138" t="s">
        <v>17</v>
      </c>
      <c r="BJ196" s="130">
        <f>B196/B219</f>
        <v>3.8812208621362789E-3</v>
      </c>
      <c r="BK196" s="131">
        <f t="shared" ref="BK196" si="2311">C196/C219</f>
        <v>0</v>
      </c>
      <c r="BL196" s="132">
        <f t="shared" ref="BL196" si="2312">D196/D219</f>
        <v>4.4853497990330286E-3</v>
      </c>
      <c r="BM196" s="133">
        <f t="shared" ref="BM196" si="2313">E196/E219</f>
        <v>7.0190215483961529E-5</v>
      </c>
      <c r="BN196" s="130">
        <f t="shared" ref="BN196" si="2314">F196/F219</f>
        <v>3.1930333817126269E-3</v>
      </c>
      <c r="BO196" s="131">
        <f t="shared" ref="BO196" si="2315">G196/G219</f>
        <v>0</v>
      </c>
      <c r="BP196" s="132">
        <f t="shared" ref="BP196" si="2316">H196/H219</f>
        <v>3.0529415990230586E-3</v>
      </c>
      <c r="BQ196" s="133">
        <f t="shared" ref="BQ196" si="2317">I196/I219</f>
        <v>0</v>
      </c>
      <c r="BR196" s="130">
        <f t="shared" ref="BR196" si="2318">J196/J219</f>
        <v>0</v>
      </c>
      <c r="BS196" s="131">
        <f t="shared" ref="BS196" si="2319">K196/K219</f>
        <v>0</v>
      </c>
      <c r="BT196" s="132">
        <f t="shared" ref="BT196" si="2320">L196/L219</f>
        <v>0</v>
      </c>
      <c r="BU196" s="130">
        <f t="shared" ref="BU196" si="2321">M196/M219</f>
        <v>0</v>
      </c>
      <c r="BV196" s="134">
        <f t="shared" ref="BV196" si="2322">N196/N219</f>
        <v>0</v>
      </c>
      <c r="BW196" s="135">
        <f t="shared" ref="BW196" si="2323">O196/O219</f>
        <v>0</v>
      </c>
      <c r="BX196" s="130">
        <f t="shared" ref="BX196" si="2324">P196/P219</f>
        <v>0</v>
      </c>
      <c r="BY196" s="131">
        <f t="shared" ref="BY196" si="2325">Q196/Q219</f>
        <v>0</v>
      </c>
      <c r="BZ196" s="132">
        <f t="shared" ref="BZ196" si="2326">R196/R219</f>
        <v>0</v>
      </c>
      <c r="CA196" s="133">
        <f t="shared" ref="CA196" si="2327">S196/S219</f>
        <v>0</v>
      </c>
      <c r="CB196" s="130">
        <f t="shared" ref="CB196" si="2328">T196/T219</f>
        <v>0</v>
      </c>
      <c r="CC196" s="131">
        <f t="shared" ref="CC196" si="2329">U196/U219</f>
        <v>0</v>
      </c>
      <c r="CD196" s="132">
        <f t="shared" ref="CD196" si="2330">V196/V219</f>
        <v>0</v>
      </c>
      <c r="CE196" s="133">
        <f t="shared" ref="CE196" si="2331">W196/W219</f>
        <v>0</v>
      </c>
      <c r="CF196" s="130">
        <f t="shared" ref="CF196" si="2332">X196/X219</f>
        <v>0</v>
      </c>
      <c r="CG196" s="131">
        <f t="shared" ref="CG196" si="2333">Y196/Y219</f>
        <v>0</v>
      </c>
      <c r="CH196" s="132">
        <f t="shared" ref="CH196" si="2334">Z196/Z219</f>
        <v>0</v>
      </c>
      <c r="CI196" s="130">
        <f t="shared" ref="CI196" si="2335">AA196/AA219</f>
        <v>0</v>
      </c>
      <c r="CJ196" s="136">
        <f t="shared" ref="CJ196" si="2336">AB196/AB219</f>
        <v>1.3895449535506219E-3</v>
      </c>
      <c r="CK196" s="137">
        <f t="shared" ref="CK196" si="2337">AC196/AC219</f>
        <v>3.9450221710246008E-6</v>
      </c>
    </row>
    <row r="197" spans="1:89" ht="14" thickBot="1">
      <c r="A197" s="147" t="s">
        <v>18</v>
      </c>
      <c r="B197" s="189">
        <v>1433</v>
      </c>
      <c r="C197" s="190">
        <v>1</v>
      </c>
      <c r="D197" s="191">
        <v>529</v>
      </c>
      <c r="E197" s="192">
        <v>2</v>
      </c>
      <c r="F197" s="189">
        <v>159</v>
      </c>
      <c r="G197" s="193">
        <v>6</v>
      </c>
      <c r="H197" s="191">
        <v>768</v>
      </c>
      <c r="I197" s="192">
        <v>69</v>
      </c>
      <c r="J197" s="189">
        <v>30</v>
      </c>
      <c r="K197" s="193">
        <v>23</v>
      </c>
      <c r="L197" s="191">
        <v>31</v>
      </c>
      <c r="M197" s="189">
        <v>127</v>
      </c>
      <c r="N197" s="194">
        <v>297</v>
      </c>
      <c r="O197" s="195">
        <v>248</v>
      </c>
      <c r="P197" s="189">
        <v>149</v>
      </c>
      <c r="Q197" s="193">
        <v>156</v>
      </c>
      <c r="R197" s="191">
        <v>257</v>
      </c>
      <c r="S197" s="192">
        <v>163</v>
      </c>
      <c r="T197" s="189">
        <v>33</v>
      </c>
      <c r="U197" s="193">
        <v>67</v>
      </c>
      <c r="V197" s="191">
        <v>130</v>
      </c>
      <c r="W197" s="192">
        <v>135</v>
      </c>
      <c r="X197" s="189">
        <v>189</v>
      </c>
      <c r="Y197" s="193">
        <v>178</v>
      </c>
      <c r="Z197" s="191">
        <v>609</v>
      </c>
      <c r="AA197" s="189">
        <v>344</v>
      </c>
      <c r="AB197" s="165">
        <f t="shared" si="2309"/>
        <v>4614</v>
      </c>
      <c r="AC197" s="166">
        <f t="shared" si="2310"/>
        <v>1519</v>
      </c>
      <c r="AE197" s="241" t="str">
        <f>$AE$11</f>
        <v>09:00 - 09:59</v>
      </c>
      <c r="AF197" s="242">
        <f>SUMIF($A$9:$A$32,$AE197,B$195:B$218)</f>
        <v>3062</v>
      </c>
      <c r="AG197" s="262">
        <f t="shared" si="2280"/>
        <v>1226</v>
      </c>
      <c r="AH197" s="263">
        <f t="shared" si="2280"/>
        <v>1097</v>
      </c>
      <c r="AI197" s="264">
        <f t="shared" si="2280"/>
        <v>670</v>
      </c>
      <c r="AJ197" s="265">
        <f t="shared" si="2280"/>
        <v>383</v>
      </c>
      <c r="AK197" s="266">
        <f t="shared" si="2280"/>
        <v>264</v>
      </c>
      <c r="AL197" s="263">
        <f t="shared" si="2280"/>
        <v>1183</v>
      </c>
      <c r="AM197" s="264">
        <f t="shared" si="2280"/>
        <v>1765</v>
      </c>
      <c r="AN197" s="265">
        <f t="shared" si="2280"/>
        <v>180</v>
      </c>
      <c r="AO197" s="266">
        <f t="shared" si="2280"/>
        <v>498</v>
      </c>
      <c r="AP197" s="263">
        <f t="shared" si="2280"/>
        <v>226</v>
      </c>
      <c r="AQ197" s="265">
        <f t="shared" si="2280"/>
        <v>1276</v>
      </c>
      <c r="AR197" s="267">
        <f t="shared" si="2280"/>
        <v>1154</v>
      </c>
      <c r="AS197" s="268">
        <f t="shared" si="2280"/>
        <v>2208</v>
      </c>
      <c r="AT197" s="265">
        <f t="shared" si="2280"/>
        <v>840</v>
      </c>
      <c r="AU197" s="266">
        <f t="shared" si="2280"/>
        <v>766</v>
      </c>
      <c r="AV197" s="263">
        <f t="shared" si="2280"/>
        <v>1537</v>
      </c>
      <c r="AW197" s="264">
        <f t="shared" si="2281"/>
        <v>886</v>
      </c>
      <c r="AX197" s="265">
        <f t="shared" si="2281"/>
        <v>237</v>
      </c>
      <c r="AY197" s="266">
        <f t="shared" si="2281"/>
        <v>420</v>
      </c>
      <c r="AZ197" s="263">
        <f t="shared" si="2281"/>
        <v>735</v>
      </c>
      <c r="BA197" s="264">
        <f t="shared" si="2281"/>
        <v>1571</v>
      </c>
      <c r="BB197" s="265">
        <f t="shared" si="2281"/>
        <v>841</v>
      </c>
      <c r="BC197" s="266">
        <f t="shared" si="2281"/>
        <v>663</v>
      </c>
      <c r="BD197" s="263">
        <f t="shared" si="2281"/>
        <v>2602</v>
      </c>
      <c r="BE197" s="265">
        <f t="shared" si="2281"/>
        <v>2336</v>
      </c>
      <c r="BF197" s="261">
        <f>SUM(AF197,AH197,AJ197,AL197,AN197,AP197,AR197,AT197,AV197,AX197,AZ197,BB197,BD197)</f>
        <v>14077</v>
      </c>
      <c r="BG197" s="19">
        <f>SUM(AG197,AI197,AK197,AM197,AO197,AQ197,AS197,AU197,AW197,AY197,BA197,BC197,BE197)</f>
        <v>14549</v>
      </c>
      <c r="BI197" s="147" t="s">
        <v>18</v>
      </c>
      <c r="BJ197" s="130">
        <f>B197/B219</f>
        <v>3.290999701444549E-2</v>
      </c>
      <c r="BK197" s="131">
        <f t="shared" ref="BK197" si="2338">C197/C219</f>
        <v>3.2116131933069981E-5</v>
      </c>
      <c r="BL197" s="132">
        <f t="shared" ref="BL197" si="2339">D197/D219</f>
        <v>3.0814935632317818E-2</v>
      </c>
      <c r="BM197" s="133">
        <f t="shared" ref="BM197" si="2340">E197/E219</f>
        <v>1.4038043096792306E-4</v>
      </c>
      <c r="BN197" s="130">
        <f t="shared" ref="BN197" si="2341">F197/F219</f>
        <v>2.3076923076923078E-2</v>
      </c>
      <c r="BO197" s="131">
        <f t="shared" ref="BO197" si="2342">G197/G219</f>
        <v>1.059135039717564E-3</v>
      </c>
      <c r="BP197" s="132">
        <f t="shared" ref="BP197" si="2343">H197/H219</f>
        <v>2.7584225271173046E-2</v>
      </c>
      <c r="BQ197" s="133">
        <f t="shared" ref="BQ197" si="2344">I197/I219</f>
        <v>1.7916958790994782E-3</v>
      </c>
      <c r="BR197" s="130">
        <f t="shared" ref="BR197" si="2345">J197/J219</f>
        <v>8.4317032040472171E-3</v>
      </c>
      <c r="BS197" s="131">
        <f t="shared" ref="BS197" si="2346">K197/K219</f>
        <v>4.6910055068325514E-3</v>
      </c>
      <c r="BT197" s="132">
        <f t="shared" ref="BT197" si="2347">L197/L219</f>
        <v>4.4304702015149347E-3</v>
      </c>
      <c r="BU197" s="130">
        <f t="shared" ref="BU197" si="2348">M197/M219</f>
        <v>8.0126182965299681E-3</v>
      </c>
      <c r="BV197" s="134">
        <f t="shared" ref="BV197" si="2349">N197/N219</f>
        <v>1.2823280514658262E-2</v>
      </c>
      <c r="BW197" s="135">
        <f t="shared" ref="BW197" si="2350">O197/O219</f>
        <v>7.9979360165118672E-3</v>
      </c>
      <c r="BX197" s="130">
        <f t="shared" ref="BX197" si="2351">P197/P219</f>
        <v>1.117527938198455E-2</v>
      </c>
      <c r="BY197" s="131">
        <f t="shared" ref="BY197" si="2352">Q197/Q219</f>
        <v>1.146384479717813E-2</v>
      </c>
      <c r="BZ197" s="132">
        <f t="shared" ref="BZ197" si="2353">R197/R219</f>
        <v>1.2225287793739891E-2</v>
      </c>
      <c r="CA197" s="133">
        <f t="shared" ref="CA197" si="2354">S197/S219</f>
        <v>8.5613740217448404E-3</v>
      </c>
      <c r="CB197" s="130">
        <f t="shared" ref="CB197" si="2355">T197/T219</f>
        <v>6.7401960784313729E-3</v>
      </c>
      <c r="CC197" s="131">
        <f t="shared" ref="CC197" si="2356">U197/U219</f>
        <v>1.4138003798269677E-2</v>
      </c>
      <c r="CD197" s="132">
        <f t="shared" ref="CD197" si="2357">V197/V219</f>
        <v>6.3155849203264669E-3</v>
      </c>
      <c r="CE197" s="133">
        <f t="shared" ref="CE197" si="2358">W197/W219</f>
        <v>6.066597762099492E-3</v>
      </c>
      <c r="CF197" s="130">
        <f t="shared" ref="CF197" si="2359">X197/X219</f>
        <v>1.0584084672677381E-2</v>
      </c>
      <c r="CG197" s="131">
        <f t="shared" ref="CG197" si="2360">Y197/Y219</f>
        <v>1.8782315078611375E-2</v>
      </c>
      <c r="CH197" s="132">
        <f t="shared" ref="CH197" si="2361">Z197/Z219</f>
        <v>1.2905276541640177E-2</v>
      </c>
      <c r="CI197" s="130">
        <f t="shared" ref="CI197" si="2362">AA197/AA219</f>
        <v>7.9912653611169185E-3</v>
      </c>
      <c r="CJ197" s="136">
        <f t="shared" ref="CJ197" si="2363">AB197/AB219</f>
        <v>1.8162494095418043E-2</v>
      </c>
      <c r="CK197" s="137">
        <f t="shared" ref="CK197" si="2364">AC197/AC219</f>
        <v>5.9924886777863694E-3</v>
      </c>
    </row>
    <row r="198" spans="1:89" ht="15" thickTop="1" thickBot="1">
      <c r="A198" s="138" t="s">
        <v>19</v>
      </c>
      <c r="B198" s="182">
        <v>2553</v>
      </c>
      <c r="C198" s="183">
        <v>289</v>
      </c>
      <c r="D198" s="184">
        <v>895</v>
      </c>
      <c r="E198" s="185">
        <v>372</v>
      </c>
      <c r="F198" s="182">
        <v>266</v>
      </c>
      <c r="G198" s="186">
        <v>149</v>
      </c>
      <c r="H198" s="184">
        <v>964</v>
      </c>
      <c r="I198" s="185">
        <v>839</v>
      </c>
      <c r="J198" s="182">
        <v>76</v>
      </c>
      <c r="K198" s="186">
        <v>175</v>
      </c>
      <c r="L198" s="184">
        <v>132</v>
      </c>
      <c r="M198" s="182">
        <v>545</v>
      </c>
      <c r="N198" s="187">
        <v>774</v>
      </c>
      <c r="O198" s="188">
        <v>1023</v>
      </c>
      <c r="P198" s="182">
        <v>528</v>
      </c>
      <c r="Q198" s="186">
        <v>510</v>
      </c>
      <c r="R198" s="184">
        <v>957</v>
      </c>
      <c r="S198" s="185">
        <v>654</v>
      </c>
      <c r="T198" s="182">
        <v>182</v>
      </c>
      <c r="U198" s="186">
        <v>339</v>
      </c>
      <c r="V198" s="184">
        <v>515</v>
      </c>
      <c r="W198" s="185">
        <v>896</v>
      </c>
      <c r="X198" s="182">
        <v>712</v>
      </c>
      <c r="Y198" s="186">
        <v>499</v>
      </c>
      <c r="Z198" s="184">
        <v>1681</v>
      </c>
      <c r="AA198" s="182">
        <v>1266</v>
      </c>
      <c r="AB198" s="165">
        <f>B198+D198+F198+H198+J198+L198+N198+P198+R198+T198+V198+X198+Z198</f>
        <v>10235</v>
      </c>
      <c r="AC198" s="166">
        <f t="shared" si="2310"/>
        <v>7556</v>
      </c>
      <c r="AE198" s="269" t="s">
        <v>13</v>
      </c>
      <c r="AF198" s="14">
        <f t="shared" ref="AF198:BG198" si="2365">SUM(AF195:AF197)</f>
        <v>9489</v>
      </c>
      <c r="AG198" s="1">
        <f t="shared" si="2365"/>
        <v>3170</v>
      </c>
      <c r="AH198" s="14">
        <f t="shared" si="2365"/>
        <v>3284</v>
      </c>
      <c r="AI198" s="1">
        <f t="shared" si="2365"/>
        <v>2146</v>
      </c>
      <c r="AJ198" s="14">
        <f t="shared" si="2365"/>
        <v>1141</v>
      </c>
      <c r="AK198" s="1">
        <f t="shared" si="2365"/>
        <v>915</v>
      </c>
      <c r="AL198" s="14">
        <f t="shared" si="2365"/>
        <v>3406</v>
      </c>
      <c r="AM198" s="1">
        <f t="shared" si="2365"/>
        <v>4914</v>
      </c>
      <c r="AN198" s="14">
        <f t="shared" si="2365"/>
        <v>458</v>
      </c>
      <c r="AO198" s="1">
        <f t="shared" si="2365"/>
        <v>1283</v>
      </c>
      <c r="AP198" s="14">
        <f t="shared" si="2365"/>
        <v>665</v>
      </c>
      <c r="AQ198" s="1">
        <f t="shared" si="2365"/>
        <v>3228</v>
      </c>
      <c r="AR198" s="14">
        <f t="shared" si="2365"/>
        <v>3427</v>
      </c>
      <c r="AS198" s="1">
        <f t="shared" si="2365"/>
        <v>5867</v>
      </c>
      <c r="AT198" s="14">
        <f t="shared" si="2365"/>
        <v>2327</v>
      </c>
      <c r="AU198" s="1">
        <f t="shared" si="2365"/>
        <v>2323</v>
      </c>
      <c r="AV198" s="14">
        <f t="shared" si="2365"/>
        <v>4328</v>
      </c>
      <c r="AW198" s="1">
        <f t="shared" si="2365"/>
        <v>2700</v>
      </c>
      <c r="AX198" s="14">
        <f t="shared" si="2365"/>
        <v>658</v>
      </c>
      <c r="AY198" s="1">
        <f t="shared" si="2365"/>
        <v>1325</v>
      </c>
      <c r="AZ198" s="14">
        <f t="shared" si="2365"/>
        <v>2265</v>
      </c>
      <c r="BA198" s="1">
        <f t="shared" si="2365"/>
        <v>4053</v>
      </c>
      <c r="BB198" s="14">
        <f t="shared" si="2365"/>
        <v>2506</v>
      </c>
      <c r="BC198" s="1">
        <f t="shared" si="2365"/>
        <v>2450</v>
      </c>
      <c r="BD198" s="14">
        <f t="shared" si="2365"/>
        <v>7843</v>
      </c>
      <c r="BE198" s="1">
        <f t="shared" si="2365"/>
        <v>6420</v>
      </c>
      <c r="BF198" s="54">
        <f t="shared" si="2365"/>
        <v>41797</v>
      </c>
      <c r="BG198" s="50">
        <f t="shared" si="2365"/>
        <v>40794</v>
      </c>
      <c r="BI198" s="138" t="s">
        <v>19</v>
      </c>
      <c r="BJ198" s="130">
        <f>B198/B219</f>
        <v>5.863169740256758E-2</v>
      </c>
      <c r="BK198" s="131">
        <f t="shared" ref="BK198" si="2366">C198/C219</f>
        <v>9.2815621286572239E-3</v>
      </c>
      <c r="BL198" s="132">
        <f t="shared" ref="BL198" si="2367">D198/D219</f>
        <v>5.2134910001747539E-2</v>
      </c>
      <c r="BM198" s="133">
        <f t="shared" ref="BM198" si="2368">E198/E219</f>
        <v>2.6110760160033691E-2</v>
      </c>
      <c r="BN198" s="130">
        <f t="shared" ref="BN198" si="2369">F198/F219</f>
        <v>3.8606676342525396E-2</v>
      </c>
      <c r="BO198" s="131">
        <f t="shared" ref="BO198" si="2370">G198/G219</f>
        <v>2.6301853486319506E-2</v>
      </c>
      <c r="BP198" s="132">
        <f t="shared" ref="BP198" si="2371">H198/H219</f>
        <v>3.4623949428920338E-2</v>
      </c>
      <c r="BQ198" s="133">
        <f t="shared" ref="BQ198" si="2372">I198/I219</f>
        <v>2.1785983225571914E-2</v>
      </c>
      <c r="BR198" s="130">
        <f t="shared" ref="BR198" si="2373">J198/J219</f>
        <v>2.1360314783586284E-2</v>
      </c>
      <c r="BS198" s="131">
        <f t="shared" ref="BS198" si="2374">K198/K219</f>
        <v>3.5692433204160719E-2</v>
      </c>
      <c r="BT198" s="132">
        <f t="shared" ref="BT198" si="2375">L198/L219</f>
        <v>1.8865227954837787E-2</v>
      </c>
      <c r="BU198" s="130">
        <f t="shared" ref="BU198" si="2376">M198/M219</f>
        <v>3.4384858044164038E-2</v>
      </c>
      <c r="BV198" s="134">
        <f t="shared" ref="BV198" si="2377">N198/N219</f>
        <v>3.3418246189715471E-2</v>
      </c>
      <c r="BW198" s="135">
        <f t="shared" ref="BW198" si="2378">O198/O219</f>
        <v>3.2991486068111454E-2</v>
      </c>
      <c r="BX198" s="130">
        <f t="shared" ref="BX198" si="2379">P198/P219</f>
        <v>3.9600990024750621E-2</v>
      </c>
      <c r="BY198" s="131">
        <f t="shared" ref="BY198" si="2380">Q198/Q219</f>
        <v>3.7477954144620809E-2</v>
      </c>
      <c r="BZ198" s="132">
        <f t="shared" ref="BZ198" si="2381">R198/R219</f>
        <v>4.5523737037389399E-2</v>
      </c>
      <c r="CA198" s="133">
        <f t="shared" ref="CA198" si="2382">S198/S219</f>
        <v>3.4350543620988494E-2</v>
      </c>
      <c r="CB198" s="130">
        <f t="shared" ref="CB198" si="2383">T198/T219</f>
        <v>3.7173202614379085E-2</v>
      </c>
      <c r="CC198" s="131">
        <f t="shared" ref="CC198" si="2384">U198/U219</f>
        <v>7.1534078919603297E-2</v>
      </c>
      <c r="CD198" s="132">
        <f t="shared" ref="CD198" si="2385">V198/V219</f>
        <v>2.501943256898562E-2</v>
      </c>
      <c r="CE198" s="133">
        <f t="shared" ref="CE198" si="2386">W198/W219</f>
        <v>4.0264234035860332E-2</v>
      </c>
      <c r="CF198" s="130">
        <f t="shared" ref="CF198" si="2387">X198/X219</f>
        <v>3.9872318978551827E-2</v>
      </c>
      <c r="CG198" s="131">
        <f t="shared" ref="CG198" si="2388">Y198/Y219</f>
        <v>5.2653793394534132E-2</v>
      </c>
      <c r="CH198" s="132">
        <f t="shared" ref="CH198" si="2389">Z198/Z219</f>
        <v>3.5621953803771984E-2</v>
      </c>
      <c r="CI198" s="130">
        <f t="shared" ref="CI198" si="2390">AA198/AA219</f>
        <v>2.9409714962715171E-2</v>
      </c>
      <c r="CJ198" s="136">
        <f t="shared" ref="CJ198" si="2391">AB198/AB219</f>
        <v>4.0288930877027243E-2</v>
      </c>
      <c r="CK198" s="137">
        <f t="shared" ref="CK198" si="2392">AC198/AC219</f>
        <v>2.9808587524261885E-2</v>
      </c>
    </row>
    <row r="199" spans="1:89" ht="14" thickTop="1">
      <c r="A199" s="147" t="s">
        <v>20</v>
      </c>
      <c r="B199" s="189">
        <v>2768</v>
      </c>
      <c r="C199" s="190">
        <v>804</v>
      </c>
      <c r="D199" s="191">
        <v>1018</v>
      </c>
      <c r="E199" s="192">
        <v>662</v>
      </c>
      <c r="F199" s="189">
        <v>367</v>
      </c>
      <c r="G199" s="193">
        <v>294</v>
      </c>
      <c r="H199" s="191">
        <v>1013</v>
      </c>
      <c r="I199" s="192">
        <v>1528</v>
      </c>
      <c r="J199" s="189">
        <v>133</v>
      </c>
      <c r="K199" s="193">
        <v>396</v>
      </c>
      <c r="L199" s="191">
        <v>209</v>
      </c>
      <c r="M199" s="189">
        <v>836</v>
      </c>
      <c r="N199" s="194">
        <v>1109</v>
      </c>
      <c r="O199" s="195">
        <v>1612</v>
      </c>
      <c r="P199" s="189">
        <v>745</v>
      </c>
      <c r="Q199" s="193">
        <v>758</v>
      </c>
      <c r="R199" s="191">
        <v>1337</v>
      </c>
      <c r="S199" s="192">
        <v>808</v>
      </c>
      <c r="T199" s="189">
        <v>181</v>
      </c>
      <c r="U199" s="193">
        <v>453</v>
      </c>
      <c r="V199" s="191">
        <v>813</v>
      </c>
      <c r="W199" s="192">
        <v>1195</v>
      </c>
      <c r="X199" s="189">
        <v>849</v>
      </c>
      <c r="Y199" s="193">
        <v>915</v>
      </c>
      <c r="Z199" s="191">
        <v>2539</v>
      </c>
      <c r="AA199" s="189">
        <v>1991</v>
      </c>
      <c r="AB199" s="165">
        <f t="shared" ref="AB199:AB215" si="2393">B199+D199+F199+H199+J199+L199+N199+P199+R199+T199+V199+X199+Z199</f>
        <v>13081</v>
      </c>
      <c r="AC199" s="166">
        <f t="shared" si="2310"/>
        <v>12252</v>
      </c>
      <c r="BI199" s="147" t="s">
        <v>20</v>
      </c>
      <c r="BJ199" s="130">
        <f>B199/B219</f>
        <v>6.3569345244930298E-2</v>
      </c>
      <c r="BK199" s="131">
        <f t="shared" ref="BK199" si="2394">C199/C219</f>
        <v>2.5821370074188266E-2</v>
      </c>
      <c r="BL199" s="132">
        <f t="shared" ref="BL199" si="2395">D199/D219</f>
        <v>5.9299819420982114E-2</v>
      </c>
      <c r="BM199" s="133">
        <f t="shared" ref="BM199" si="2396">E199/E219</f>
        <v>4.6465922650382539E-2</v>
      </c>
      <c r="BN199" s="130">
        <f t="shared" ref="BN199" si="2397">F199/F219</f>
        <v>5.3265602322206097E-2</v>
      </c>
      <c r="BO199" s="131">
        <f t="shared" ref="BO199" si="2398">G199/G219</f>
        <v>5.1897616946160637E-2</v>
      </c>
      <c r="BP199" s="132">
        <f t="shared" ref="BP199" si="2399">H199/H219</f>
        <v>3.6383880468357159E-2</v>
      </c>
      <c r="BQ199" s="133">
        <f t="shared" ref="BQ199" si="2400">I199/I219</f>
        <v>3.9676975409623227E-2</v>
      </c>
      <c r="BR199" s="130">
        <f t="shared" ref="BR199" si="2401">J199/J219</f>
        <v>3.7380550871275994E-2</v>
      </c>
      <c r="BS199" s="131">
        <f t="shared" ref="BS199" si="2402">K199/K219</f>
        <v>8.0766877421986544E-2</v>
      </c>
      <c r="BT199" s="132">
        <f t="shared" ref="BT199" si="2403">L199/L219</f>
        <v>2.9869944261826497E-2</v>
      </c>
      <c r="BU199" s="130">
        <f t="shared" ref="BU199" si="2404">M199/M219</f>
        <v>5.2744479495268136E-2</v>
      </c>
      <c r="BV199" s="134">
        <f t="shared" ref="BV199" si="2405">N199/N219</f>
        <v>4.7882215793791288E-2</v>
      </c>
      <c r="BW199" s="135">
        <f t="shared" ref="BW199" si="2406">O199/O219</f>
        <v>5.1986584107327143E-2</v>
      </c>
      <c r="BX199" s="130">
        <f t="shared" ref="BX199" si="2407">P199/P219</f>
        <v>5.587639690992275E-2</v>
      </c>
      <c r="BY199" s="131">
        <f t="shared" ref="BY199" si="2408">Q199/Q219</f>
        <v>5.5702527924750146E-2</v>
      </c>
      <c r="BZ199" s="132">
        <f t="shared" ref="BZ199" si="2409">R199/R219</f>
        <v>6.3600038055370567E-2</v>
      </c>
      <c r="CA199" s="133">
        <f t="shared" ref="CA199" si="2410">S199/S219</f>
        <v>4.2439203739692212E-2</v>
      </c>
      <c r="CB199" s="130">
        <f t="shared" ref="CB199" si="2411">T199/T219</f>
        <v>3.6968954248366014E-2</v>
      </c>
      <c r="CC199" s="131">
        <f t="shared" ref="CC199" si="2412">U199/U219</f>
        <v>9.5589786874868118E-2</v>
      </c>
      <c r="CD199" s="132">
        <f t="shared" ref="CD199" si="2413">V199/V219</f>
        <v>3.9496696463272446E-2</v>
      </c>
      <c r="CE199" s="133">
        <f t="shared" ref="CE199" si="2414">W199/W219</f>
        <v>5.3700624634880692E-2</v>
      </c>
      <c r="CF199" s="130">
        <f t="shared" ref="CF199" si="2415">X199/X219</f>
        <v>4.754438035504284E-2</v>
      </c>
      <c r="CG199" s="131">
        <f t="shared" ref="CG199" si="2416">Y199/Y219</f>
        <v>9.6549540993985439E-2</v>
      </c>
      <c r="CH199" s="132">
        <f t="shared" ref="CH199" si="2417">Z199/Z219</f>
        <v>5.3803771985590165E-2</v>
      </c>
      <c r="CI199" s="130">
        <f t="shared" ref="CI199" si="2418">AA199/AA219</f>
        <v>4.6251771319720303E-2</v>
      </c>
      <c r="CJ199" s="136">
        <f t="shared" ref="CJ199" si="2419">AB199/AB219</f>
        <v>5.1491891040780981E-2</v>
      </c>
      <c r="CK199" s="137">
        <f t="shared" ref="CK199" si="2420">AC199/AC219</f>
        <v>4.8334411639393414E-2</v>
      </c>
    </row>
    <row r="200" spans="1:89" ht="14" thickBot="1">
      <c r="A200" s="138" t="s">
        <v>21</v>
      </c>
      <c r="B200" s="182">
        <v>3659</v>
      </c>
      <c r="C200" s="183">
        <v>1140</v>
      </c>
      <c r="D200" s="184">
        <v>1169</v>
      </c>
      <c r="E200" s="185">
        <v>814</v>
      </c>
      <c r="F200" s="182">
        <v>391</v>
      </c>
      <c r="G200" s="186">
        <v>357</v>
      </c>
      <c r="H200" s="184">
        <v>1210</v>
      </c>
      <c r="I200" s="185">
        <v>1621</v>
      </c>
      <c r="J200" s="182">
        <v>145</v>
      </c>
      <c r="K200" s="186">
        <v>389</v>
      </c>
      <c r="L200" s="184">
        <v>230</v>
      </c>
      <c r="M200" s="182">
        <v>1116</v>
      </c>
      <c r="N200" s="187">
        <v>1164</v>
      </c>
      <c r="O200" s="188">
        <v>2047</v>
      </c>
      <c r="P200" s="182">
        <v>742</v>
      </c>
      <c r="Q200" s="186">
        <v>799</v>
      </c>
      <c r="R200" s="184">
        <v>1454</v>
      </c>
      <c r="S200" s="185">
        <v>1006</v>
      </c>
      <c r="T200" s="182">
        <v>240</v>
      </c>
      <c r="U200" s="186">
        <v>452</v>
      </c>
      <c r="V200" s="184">
        <v>717</v>
      </c>
      <c r="W200" s="185">
        <v>1287</v>
      </c>
      <c r="X200" s="182">
        <v>816</v>
      </c>
      <c r="Y200" s="186">
        <v>872</v>
      </c>
      <c r="Z200" s="184">
        <v>2702</v>
      </c>
      <c r="AA200" s="182">
        <v>2093</v>
      </c>
      <c r="AB200" s="165">
        <f t="shared" si="2393"/>
        <v>14639</v>
      </c>
      <c r="AC200" s="166">
        <f t="shared" si="2310"/>
        <v>13993</v>
      </c>
      <c r="AE200" t="s">
        <v>88</v>
      </c>
      <c r="BI200" s="138" t="s">
        <v>21</v>
      </c>
      <c r="BJ200" s="130">
        <f>B200/B219</f>
        <v>8.4031876535838143E-2</v>
      </c>
      <c r="BK200" s="131">
        <f t="shared" ref="BK200" si="2421">C200/C219</f>
        <v>3.6612390403699777E-2</v>
      </c>
      <c r="BL200" s="132">
        <f t="shared" ref="BL200" si="2422">D200/D219</f>
        <v>6.8095765130774158E-2</v>
      </c>
      <c r="BM200" s="133">
        <f t="shared" ref="BM200" si="2423">E200/E219</f>
        <v>5.7134835403944692E-2</v>
      </c>
      <c r="BN200" s="130">
        <f t="shared" ref="BN200" si="2424">F200/F219</f>
        <v>5.6748911465892601E-2</v>
      </c>
      <c r="BO200" s="131">
        <f t="shared" ref="BO200" si="2425">G200/G219</f>
        <v>6.3018534863195058E-2</v>
      </c>
      <c r="BP200" s="132">
        <f t="shared" ref="BP200" si="2426">H200/H219</f>
        <v>4.3459521586092953E-2</v>
      </c>
      <c r="BQ200" s="133">
        <f t="shared" ref="BQ200" si="2427">I200/I219</f>
        <v>4.2091869855365997E-2</v>
      </c>
      <c r="BR200" s="130">
        <f t="shared" ref="BR200" si="2428">J200/J219</f>
        <v>4.0753232152894885E-2</v>
      </c>
      <c r="BS200" s="131">
        <f t="shared" ref="BS200" si="2429">K200/K219</f>
        <v>7.9339180093820114E-2</v>
      </c>
      <c r="BT200" s="132">
        <f t="shared" ref="BT200" si="2430">L200/L219</f>
        <v>3.2871230527368872E-2</v>
      </c>
      <c r="BU200" s="130">
        <f t="shared" ref="BU200" si="2431">M200/M219</f>
        <v>7.0410094637223974E-2</v>
      </c>
      <c r="BV200" s="134">
        <f t="shared" ref="BV200" si="2432">N200/N219</f>
        <v>5.0256897370579853E-2</v>
      </c>
      <c r="BW200" s="135">
        <f t="shared" ref="BW200" si="2433">O200/O219</f>
        <v>6.6015221878224978E-2</v>
      </c>
      <c r="BX200" s="130">
        <f t="shared" ref="BX200" si="2434">P200/P219</f>
        <v>5.5651391284782123E-2</v>
      </c>
      <c r="BY200" s="131">
        <f t="shared" ref="BY200" si="2435">Q200/Q219</f>
        <v>5.8715461493239272E-2</v>
      </c>
      <c r="BZ200" s="132">
        <f t="shared" ref="BZ200" si="2436">R200/R219</f>
        <v>6.9165636000380559E-2</v>
      </c>
      <c r="CA200" s="133">
        <f t="shared" ref="CA200" si="2437">S200/S219</f>
        <v>5.2838909606596984E-2</v>
      </c>
      <c r="CB200" s="130">
        <f t="shared" ref="CB200" si="2438">T200/T219</f>
        <v>4.9019607843137254E-2</v>
      </c>
      <c r="CC200" s="131">
        <f t="shared" ref="CC200" si="2439">U200/U219</f>
        <v>9.5378771892804387E-2</v>
      </c>
      <c r="CD200" s="132">
        <f t="shared" ref="CD200" si="2440">V200/V219</f>
        <v>3.4832879906723666E-2</v>
      </c>
      <c r="CE200" s="133">
        <f t="shared" ref="CE200" si="2441">W200/W219</f>
        <v>5.7834898665348494E-2</v>
      </c>
      <c r="CF200" s="130">
        <f t="shared" ref="CF200" si="2442">X200/X219</f>
        <v>4.5696365570924567E-2</v>
      </c>
      <c r="CG200" s="131">
        <f t="shared" ref="CG200" si="2443">Y200/Y219</f>
        <v>9.2012240160388309E-2</v>
      </c>
      <c r="CH200" s="132">
        <f t="shared" ref="CH200" si="2444">Z200/Z219</f>
        <v>5.7257893621529984E-2</v>
      </c>
      <c r="CI200" s="130">
        <f t="shared" ref="CI200" si="2445">AA200/AA219</f>
        <v>4.8621274420981721E-2</v>
      </c>
      <c r="CJ200" s="136">
        <f t="shared" ref="CJ200" si="2446">AB200/AB219</f>
        <v>5.7624783498661625E-2</v>
      </c>
      <c r="CK200" s="137">
        <f t="shared" ref="CK200" si="2447">AC200/AC219</f>
        <v>5.5202695239147247E-2</v>
      </c>
    </row>
    <row r="201" spans="1:89" ht="15" thickTop="1" thickBot="1">
      <c r="A201" s="147" t="s">
        <v>22</v>
      </c>
      <c r="B201" s="189">
        <v>3062</v>
      </c>
      <c r="C201" s="190">
        <v>1226</v>
      </c>
      <c r="D201" s="191">
        <v>1097</v>
      </c>
      <c r="E201" s="192">
        <v>670</v>
      </c>
      <c r="F201" s="189">
        <v>383</v>
      </c>
      <c r="G201" s="193">
        <v>264</v>
      </c>
      <c r="H201" s="191">
        <v>1183</v>
      </c>
      <c r="I201" s="192">
        <v>1765</v>
      </c>
      <c r="J201" s="189">
        <v>180</v>
      </c>
      <c r="K201" s="193">
        <v>498</v>
      </c>
      <c r="L201" s="191">
        <v>226</v>
      </c>
      <c r="M201" s="189">
        <v>1276</v>
      </c>
      <c r="N201" s="194">
        <v>1154</v>
      </c>
      <c r="O201" s="195">
        <v>2208</v>
      </c>
      <c r="P201" s="189">
        <v>840</v>
      </c>
      <c r="Q201" s="193">
        <v>766</v>
      </c>
      <c r="R201" s="191">
        <v>1537</v>
      </c>
      <c r="S201" s="192">
        <v>886</v>
      </c>
      <c r="T201" s="189">
        <v>237</v>
      </c>
      <c r="U201" s="193">
        <v>420</v>
      </c>
      <c r="V201" s="191">
        <v>735</v>
      </c>
      <c r="W201" s="192">
        <v>1571</v>
      </c>
      <c r="X201" s="189">
        <v>841</v>
      </c>
      <c r="Y201" s="193">
        <v>663</v>
      </c>
      <c r="Z201" s="191">
        <v>2602</v>
      </c>
      <c r="AA201" s="189">
        <v>2336</v>
      </c>
      <c r="AB201" s="165">
        <f t="shared" si="2393"/>
        <v>14077</v>
      </c>
      <c r="AC201" s="166">
        <f t="shared" si="2310"/>
        <v>14549</v>
      </c>
      <c r="AE201" s="314" t="s">
        <v>0</v>
      </c>
      <c r="AF201" s="308" t="s">
        <v>1</v>
      </c>
      <c r="AG201" s="309"/>
      <c r="AH201" s="308" t="s">
        <v>2</v>
      </c>
      <c r="AI201" s="309"/>
      <c r="AJ201" s="308" t="s">
        <v>3</v>
      </c>
      <c r="AK201" s="309"/>
      <c r="AL201" s="308" t="s">
        <v>4</v>
      </c>
      <c r="AM201" s="309"/>
      <c r="AN201" s="308" t="s">
        <v>5</v>
      </c>
      <c r="AO201" s="309"/>
      <c r="AP201" s="308" t="s">
        <v>6</v>
      </c>
      <c r="AQ201" s="309"/>
      <c r="AR201" s="308" t="s">
        <v>7</v>
      </c>
      <c r="AS201" s="309"/>
      <c r="AT201" s="308" t="s">
        <v>8</v>
      </c>
      <c r="AU201" s="309"/>
      <c r="AV201" s="308" t="s">
        <v>9</v>
      </c>
      <c r="AW201" s="309"/>
      <c r="AX201" s="308" t="s">
        <v>10</v>
      </c>
      <c r="AY201" s="309"/>
      <c r="AZ201" s="308" t="s">
        <v>11</v>
      </c>
      <c r="BA201" s="309"/>
      <c r="BB201" s="308" t="s">
        <v>12</v>
      </c>
      <c r="BC201" s="309"/>
      <c r="BD201" s="310" t="s">
        <v>40</v>
      </c>
      <c r="BE201" s="311"/>
      <c r="BF201" s="312" t="s">
        <v>41</v>
      </c>
      <c r="BG201" s="313"/>
      <c r="BI201" s="147" t="s">
        <v>22</v>
      </c>
      <c r="BJ201" s="130">
        <f>B201/B219</f>
        <v>7.0321291596812344E-2</v>
      </c>
      <c r="BK201" s="131">
        <f t="shared" ref="BK201" si="2448">C201/C219</f>
        <v>3.9374377749943797E-2</v>
      </c>
      <c r="BL201" s="132">
        <f t="shared" ref="BL201" si="2449">D201/D219</f>
        <v>6.3901671812197816E-2</v>
      </c>
      <c r="BM201" s="133">
        <f t="shared" ref="BM201" si="2450">E201/E219</f>
        <v>4.7027444374254226E-2</v>
      </c>
      <c r="BN201" s="130">
        <f t="shared" ref="BN201" si="2451">F201/F219</f>
        <v>5.5587808417997098E-2</v>
      </c>
      <c r="BO201" s="131">
        <f t="shared" ref="BO201" si="2452">G201/G219</f>
        <v>4.6601941747572817E-2</v>
      </c>
      <c r="BP201" s="132">
        <f t="shared" ref="BP201" si="2453">H201/H219</f>
        <v>4.2489763666403273E-2</v>
      </c>
      <c r="BQ201" s="133">
        <f t="shared" ref="BQ201" si="2454">I201/I219</f>
        <v>4.5831061255225777E-2</v>
      </c>
      <c r="BR201" s="130">
        <f t="shared" ref="BR201" si="2455">J201/J219</f>
        <v>5.0590219224283306E-2</v>
      </c>
      <c r="BS201" s="131">
        <f t="shared" ref="BS201" si="2456">K201/K219</f>
        <v>0.10157046706098308</v>
      </c>
      <c r="BT201" s="132">
        <f t="shared" ref="BT201" si="2457">L201/L219</f>
        <v>3.2299556952979848E-2</v>
      </c>
      <c r="BU201" s="130">
        <f t="shared" ref="BU201" si="2458">M201/M219</f>
        <v>8.0504731861198733E-2</v>
      </c>
      <c r="BV201" s="134">
        <f t="shared" ref="BV201" si="2459">N201/N219</f>
        <v>4.9825137083891025E-2</v>
      </c>
      <c r="BW201" s="135">
        <f t="shared" ref="BW201" si="2460">O201/O219</f>
        <v>7.1207430340557279E-2</v>
      </c>
      <c r="BX201" s="130">
        <f t="shared" ref="BX201" si="2461">P201/P219</f>
        <v>6.3001575039375979E-2</v>
      </c>
      <c r="BY201" s="131">
        <f t="shared" ref="BY201" si="2462">Q201/Q219</f>
        <v>5.6290417401528514E-2</v>
      </c>
      <c r="BZ201" s="132">
        <f t="shared" ref="BZ201" si="2463">R201/R219</f>
        <v>7.311388069641328E-2</v>
      </c>
      <c r="CA201" s="133">
        <f t="shared" ref="CA201" si="2464">S201/S219</f>
        <v>4.6536057566048637E-2</v>
      </c>
      <c r="CB201" s="130">
        <f t="shared" ref="CB201" si="2465">T201/T219</f>
        <v>4.8406862745098041E-2</v>
      </c>
      <c r="CC201" s="131">
        <f t="shared" ref="CC201" si="2466">U201/U219</f>
        <v>8.8626292466765136E-2</v>
      </c>
      <c r="CD201" s="132">
        <f t="shared" ref="CD201" si="2467">V201/V219</f>
        <v>3.5707345511076564E-2</v>
      </c>
      <c r="CE201" s="133">
        <f t="shared" ref="CE201" si="2468">W201/W219</f>
        <v>7.0597222846357791E-2</v>
      </c>
      <c r="CF201" s="130">
        <f t="shared" ref="CF201" si="2469">X201/X219</f>
        <v>4.7096376771014171E-2</v>
      </c>
      <c r="CG201" s="131">
        <f t="shared" ref="CG201" si="2470">Y201/Y219</f>
        <v>6.9958847736625515E-2</v>
      </c>
      <c r="CH201" s="132">
        <f t="shared" ref="CH201" si="2471">Z201/Z219</f>
        <v>5.5138800593346048E-2</v>
      </c>
      <c r="CI201" s="130">
        <f t="shared" ref="CI201" si="2472">AA201/AA219</f>
        <v>5.4266267103398609E-2</v>
      </c>
      <c r="CJ201" s="136">
        <f t="shared" ref="CJ201" si="2473">AB201/AB219</f>
        <v>5.5412533459297746E-2</v>
      </c>
      <c r="CK201" s="137">
        <f t="shared" ref="CK201" si="2474">AC201/AC219</f>
        <v>5.7396127566236924E-2</v>
      </c>
    </row>
    <row r="202" spans="1:89" ht="15" thickTop="1" thickBot="1">
      <c r="A202" s="138" t="s">
        <v>23</v>
      </c>
      <c r="B202" s="182">
        <v>2714</v>
      </c>
      <c r="C202" s="183">
        <v>1264</v>
      </c>
      <c r="D202" s="184">
        <v>1046</v>
      </c>
      <c r="E202" s="185">
        <v>663</v>
      </c>
      <c r="F202" s="182">
        <v>356</v>
      </c>
      <c r="G202" s="186">
        <v>278</v>
      </c>
      <c r="H202" s="184">
        <v>1448</v>
      </c>
      <c r="I202" s="185">
        <v>1929</v>
      </c>
      <c r="J202" s="182">
        <v>147</v>
      </c>
      <c r="K202" s="186">
        <v>440</v>
      </c>
      <c r="L202" s="184">
        <v>210</v>
      </c>
      <c r="M202" s="182">
        <v>987</v>
      </c>
      <c r="N202" s="187">
        <v>1064</v>
      </c>
      <c r="O202" s="188">
        <v>1959</v>
      </c>
      <c r="P202" s="182">
        <v>795</v>
      </c>
      <c r="Q202" s="186">
        <v>664</v>
      </c>
      <c r="R202" s="184">
        <v>1443</v>
      </c>
      <c r="S202" s="185">
        <v>889</v>
      </c>
      <c r="T202" s="182">
        <v>254</v>
      </c>
      <c r="U202" s="186">
        <v>246</v>
      </c>
      <c r="V202" s="184">
        <v>738</v>
      </c>
      <c r="W202" s="185">
        <v>1370</v>
      </c>
      <c r="X202" s="182">
        <v>859</v>
      </c>
      <c r="Y202" s="186">
        <v>505</v>
      </c>
      <c r="Z202" s="184">
        <v>2578</v>
      </c>
      <c r="AA202" s="182">
        <v>2286</v>
      </c>
      <c r="AB202" s="165">
        <f t="shared" si="2393"/>
        <v>13652</v>
      </c>
      <c r="AC202" s="166">
        <f t="shared" si="2310"/>
        <v>13480</v>
      </c>
      <c r="AE202" s="315"/>
      <c r="AF202" s="230" t="s">
        <v>14</v>
      </c>
      <c r="AG202" s="231" t="s">
        <v>15</v>
      </c>
      <c r="AH202" s="232" t="s">
        <v>14</v>
      </c>
      <c r="AI202" s="233" t="s">
        <v>15</v>
      </c>
      <c r="AJ202" s="230" t="s">
        <v>14</v>
      </c>
      <c r="AK202" s="231" t="s">
        <v>15</v>
      </c>
      <c r="AL202" s="232" t="s">
        <v>14</v>
      </c>
      <c r="AM202" s="233" t="s">
        <v>15</v>
      </c>
      <c r="AN202" s="230" t="s">
        <v>14</v>
      </c>
      <c r="AO202" s="231" t="s">
        <v>15</v>
      </c>
      <c r="AP202" s="232" t="s">
        <v>14</v>
      </c>
      <c r="AQ202" s="230" t="s">
        <v>15</v>
      </c>
      <c r="AR202" s="234" t="s">
        <v>14</v>
      </c>
      <c r="AS202" s="235" t="s">
        <v>15</v>
      </c>
      <c r="AT202" s="230" t="s">
        <v>14</v>
      </c>
      <c r="AU202" s="231" t="s">
        <v>15</v>
      </c>
      <c r="AV202" s="232" t="s">
        <v>14</v>
      </c>
      <c r="AW202" s="233" t="s">
        <v>15</v>
      </c>
      <c r="AX202" s="230" t="s">
        <v>14</v>
      </c>
      <c r="AY202" s="231" t="s">
        <v>15</v>
      </c>
      <c r="AZ202" s="232" t="s">
        <v>14</v>
      </c>
      <c r="BA202" s="233" t="s">
        <v>15</v>
      </c>
      <c r="BB202" s="230" t="s">
        <v>14</v>
      </c>
      <c r="BC202" s="231" t="s">
        <v>15</v>
      </c>
      <c r="BD202" s="236" t="s">
        <v>14</v>
      </c>
      <c r="BE202" s="237" t="s">
        <v>15</v>
      </c>
      <c r="BF202" s="238" t="s">
        <v>14</v>
      </c>
      <c r="BG202" s="239" t="s">
        <v>15</v>
      </c>
      <c r="BI202" s="138" t="s">
        <v>23</v>
      </c>
      <c r="BJ202" s="130">
        <f>B202/B219</f>
        <v>6.232919183336013E-2</v>
      </c>
      <c r="BK202" s="131">
        <f t="shared" ref="BK202" si="2475">C202/C219</f>
        <v>4.0594790763400453E-2</v>
      </c>
      <c r="BL202" s="132">
        <f t="shared" ref="BL202" si="2476">D202/D219</f>
        <v>6.0930855711539583E-2</v>
      </c>
      <c r="BM202" s="133">
        <f t="shared" ref="BM202" si="2477">E202/E219</f>
        <v>4.6536112865866501E-2</v>
      </c>
      <c r="BN202" s="130">
        <f t="shared" ref="BN202" si="2478">F202/F219</f>
        <v>5.1669085631349781E-2</v>
      </c>
      <c r="BO202" s="131">
        <f t="shared" ref="BO202" si="2479">G202/G219</f>
        <v>4.9073256840247131E-2</v>
      </c>
      <c r="BP202" s="132">
        <f t="shared" ref="BP202" si="2480">H202/H219</f>
        <v>5.2007758063357515E-2</v>
      </c>
      <c r="BQ202" s="133">
        <f t="shared" ref="BQ202" si="2481">I202/I219</f>
        <v>5.0089584793954971E-2</v>
      </c>
      <c r="BR202" s="130">
        <f t="shared" ref="BR202" si="2482">J202/J219</f>
        <v>4.1315345699831363E-2</v>
      </c>
      <c r="BS202" s="131">
        <f t="shared" ref="BS202" si="2483">K202/K219</f>
        <v>8.974097491331838E-2</v>
      </c>
      <c r="BT202" s="132">
        <f t="shared" ref="BT202" si="2484">L202/L219</f>
        <v>3.0012862655423755E-2</v>
      </c>
      <c r="BU202" s="130">
        <f t="shared" ref="BU202" si="2485">M202/M219</f>
        <v>6.2271293375394325E-2</v>
      </c>
      <c r="BV202" s="134">
        <f t="shared" ref="BV202" si="2486">N202/N219</f>
        <v>4.5939294503691552E-2</v>
      </c>
      <c r="BW202" s="135">
        <f t="shared" ref="BW202" si="2487">O202/O219</f>
        <v>6.3177244582043338E-2</v>
      </c>
      <c r="BX202" s="130">
        <f t="shared" ref="BX202" si="2488">P202/P219</f>
        <v>5.9626490662266558E-2</v>
      </c>
      <c r="BY202" s="131">
        <f t="shared" ref="BY202" si="2489">Q202/Q219</f>
        <v>4.8794826572604352E-2</v>
      </c>
      <c r="BZ202" s="132">
        <f t="shared" ref="BZ202" si="2490">R202/R219</f>
        <v>6.8642374655123198E-2</v>
      </c>
      <c r="CA202" s="133">
        <f t="shared" ref="CA202" si="2491">S202/S219</f>
        <v>4.6693628867062346E-2</v>
      </c>
      <c r="CB202" s="130">
        <f t="shared" ref="CB202" si="2492">T202/T219</f>
        <v>5.1879084967320264E-2</v>
      </c>
      <c r="CC202" s="131">
        <f t="shared" ref="CC202" si="2493">U202/U219</f>
        <v>5.1909685587676724E-2</v>
      </c>
      <c r="CD202" s="132">
        <f t="shared" ref="CD202" si="2494">V202/V219</f>
        <v>3.5853089778468711E-2</v>
      </c>
      <c r="CE202" s="133">
        <f t="shared" ref="CE202" si="2495">W202/W219</f>
        <v>6.1564732845009663E-2</v>
      </c>
      <c r="CF202" s="130">
        <f t="shared" ref="CF202" si="2496">X202/X219</f>
        <v>4.810438483507868E-2</v>
      </c>
      <c r="CG202" s="131">
        <f t="shared" ref="CG202" si="2497">Y202/Y219</f>
        <v>5.3286905138756988E-2</v>
      </c>
      <c r="CH202" s="132">
        <f t="shared" ref="CH202" si="2498">Z202/Z219</f>
        <v>5.4630218266581904E-2</v>
      </c>
      <c r="CI202" s="130">
        <f t="shared" ref="CI202" si="2499">AA202/AA219</f>
        <v>5.3104745975329291E-2</v>
      </c>
      <c r="CJ202" s="136">
        <f t="shared" ref="CJ202" si="2500">AB202/AB219</f>
        <v>5.3739568571878442E-2</v>
      </c>
      <c r="CK202" s="137">
        <f t="shared" ref="CK202" si="2501">AC202/AC219</f>
        <v>5.3178898865411627E-2</v>
      </c>
    </row>
    <row r="203" spans="1:89" ht="14" thickTop="1">
      <c r="A203" s="147" t="s">
        <v>24</v>
      </c>
      <c r="B203" s="196">
        <v>2823</v>
      </c>
      <c r="C203" s="190">
        <v>1577</v>
      </c>
      <c r="D203" s="191">
        <v>1127</v>
      </c>
      <c r="E203" s="192">
        <v>606</v>
      </c>
      <c r="F203" s="189">
        <v>403</v>
      </c>
      <c r="G203" s="193">
        <v>237</v>
      </c>
      <c r="H203" s="191">
        <v>1607</v>
      </c>
      <c r="I203" s="192">
        <v>2110</v>
      </c>
      <c r="J203" s="189">
        <v>191</v>
      </c>
      <c r="K203" s="193">
        <v>378</v>
      </c>
      <c r="L203" s="191">
        <v>268</v>
      </c>
      <c r="M203" s="189">
        <v>1283</v>
      </c>
      <c r="N203" s="194">
        <v>1261</v>
      </c>
      <c r="O203" s="197">
        <v>1755</v>
      </c>
      <c r="P203" s="189">
        <v>840</v>
      </c>
      <c r="Q203" s="193">
        <v>571</v>
      </c>
      <c r="R203" s="191">
        <v>1473</v>
      </c>
      <c r="S203" s="192">
        <v>815</v>
      </c>
      <c r="T203" s="189">
        <v>248</v>
      </c>
      <c r="U203" s="193">
        <v>254</v>
      </c>
      <c r="V203" s="191">
        <v>865</v>
      </c>
      <c r="W203" s="198">
        <v>1493</v>
      </c>
      <c r="X203" s="189">
        <v>879</v>
      </c>
      <c r="Y203" s="193">
        <v>514</v>
      </c>
      <c r="Z203" s="191">
        <v>2710</v>
      </c>
      <c r="AA203" s="189">
        <v>2350</v>
      </c>
      <c r="AB203" s="165">
        <f t="shared" si="2393"/>
        <v>14695</v>
      </c>
      <c r="AC203" s="166">
        <f t="shared" si="2310"/>
        <v>13943</v>
      </c>
      <c r="AE203" s="241" t="str">
        <f>$AE$17</f>
        <v>17:00 - 17:59</v>
      </c>
      <c r="AF203" s="242">
        <f t="shared" ref="AF203:AU205" si="2502">SUMIF($A$9:$A$32,$AE203,B$195:B$218)</f>
        <v>2811</v>
      </c>
      <c r="AG203" s="243">
        <f t="shared" si="2502"/>
        <v>3385</v>
      </c>
      <c r="AH203" s="244">
        <f t="shared" si="2502"/>
        <v>1097</v>
      </c>
      <c r="AI203" s="245">
        <f t="shared" si="2502"/>
        <v>1589</v>
      </c>
      <c r="AJ203" s="242">
        <f t="shared" si="2502"/>
        <v>615</v>
      </c>
      <c r="AK203" s="246">
        <f t="shared" si="2502"/>
        <v>579</v>
      </c>
      <c r="AL203" s="244">
        <f t="shared" si="2502"/>
        <v>2495</v>
      </c>
      <c r="AM203" s="245">
        <f t="shared" si="2502"/>
        <v>3869</v>
      </c>
      <c r="AN203" s="242">
        <f t="shared" si="2502"/>
        <v>418</v>
      </c>
      <c r="AO203" s="246">
        <f t="shared" si="2502"/>
        <v>236</v>
      </c>
      <c r="AP203" s="244">
        <f t="shared" si="2502"/>
        <v>821</v>
      </c>
      <c r="AQ203" s="242">
        <f t="shared" si="2502"/>
        <v>1222</v>
      </c>
      <c r="AR203" s="247">
        <f t="shared" si="2502"/>
        <v>2073</v>
      </c>
      <c r="AS203" s="248">
        <f t="shared" si="2502"/>
        <v>2202</v>
      </c>
      <c r="AT203" s="242">
        <f t="shared" si="2502"/>
        <v>1075</v>
      </c>
      <c r="AU203" s="246">
        <f t="shared" si="2502"/>
        <v>1242</v>
      </c>
      <c r="AV203" s="244">
        <f t="shared" ref="AP203:BE205" si="2503">SUMIF($A$9:$A$32,$AE203,R$195:R$218)</f>
        <v>1352</v>
      </c>
      <c r="AW203" s="245">
        <f t="shared" si="2503"/>
        <v>1744</v>
      </c>
      <c r="AX203" s="242">
        <f t="shared" si="2503"/>
        <v>484</v>
      </c>
      <c r="AY203" s="246">
        <f t="shared" si="2503"/>
        <v>303</v>
      </c>
      <c r="AZ203" s="244">
        <f t="shared" si="2503"/>
        <v>1714</v>
      </c>
      <c r="BA203" s="245">
        <f t="shared" si="2503"/>
        <v>1591</v>
      </c>
      <c r="BB203" s="242">
        <f t="shared" si="2503"/>
        <v>1801</v>
      </c>
      <c r="BC203" s="246">
        <f t="shared" si="2503"/>
        <v>603</v>
      </c>
      <c r="BD203" s="23">
        <f t="shared" si="2503"/>
        <v>4213</v>
      </c>
      <c r="BE203" s="249">
        <f t="shared" si="2503"/>
        <v>3564</v>
      </c>
      <c r="BF203" s="250">
        <f>AF203+AH203+AJ203+AL203+AN203+AP203+AR203+AT203+AV203+AX203+AZ203+BB203+BD203</f>
        <v>20969</v>
      </c>
      <c r="BG203" s="251">
        <f>AG203+AI203+AK203+AM203+AO203+AQ203+AS203+AU203+AW203+AY203+BA203+BC203+BE203</f>
        <v>22129</v>
      </c>
      <c r="BI203" s="147" t="s">
        <v>24</v>
      </c>
      <c r="BJ203" s="130">
        <f>B203/B219</f>
        <v>6.4832464460418432E-2</v>
      </c>
      <c r="BK203" s="131">
        <f t="shared" ref="BK203" si="2504">C203/C219</f>
        <v>5.0647140058451362E-2</v>
      </c>
      <c r="BL203" s="132">
        <f t="shared" ref="BL203" si="2505">D203/D219</f>
        <v>6.5649210694937968E-2</v>
      </c>
      <c r="BM203" s="133">
        <f t="shared" ref="BM203" si="2506">E203/E219</f>
        <v>4.2535270583280688E-2</v>
      </c>
      <c r="BN203" s="130">
        <f t="shared" ref="BN203" si="2507">F203/F219</f>
        <v>5.849056603773585E-2</v>
      </c>
      <c r="BO203" s="131">
        <f t="shared" ref="BO203" si="2508">G203/G219</f>
        <v>4.183583406884378E-2</v>
      </c>
      <c r="BP203" s="132">
        <f t="shared" ref="BP203" si="2509">H203/H219</f>
        <v>5.7718554701530062E-2</v>
      </c>
      <c r="BQ203" s="133">
        <f t="shared" ref="BQ203" si="2510">I203/I219</f>
        <v>5.4789540650723167E-2</v>
      </c>
      <c r="BR203" s="130">
        <f t="shared" ref="BR203" si="2511">J203/J219</f>
        <v>5.3681843732433954E-2</v>
      </c>
      <c r="BS203" s="131">
        <f t="shared" ref="BS203" si="2512">K203/K219</f>
        <v>7.7095655720987144E-2</v>
      </c>
      <c r="BT203" s="132">
        <f t="shared" ref="BT203" si="2513">L203/L219</f>
        <v>3.8302129484064598E-2</v>
      </c>
      <c r="BU203" s="130">
        <f t="shared" ref="BU203" si="2514">M203/M219</f>
        <v>8.0946372239747641E-2</v>
      </c>
      <c r="BV203" s="134">
        <f t="shared" ref="BV203" si="2515">N203/N219</f>
        <v>5.4444972151461511E-2</v>
      </c>
      <c r="BW203" s="135">
        <f t="shared" ref="BW203" si="2516">O203/O219</f>
        <v>5.6598297213622292E-2</v>
      </c>
      <c r="BX203" s="130">
        <f t="shared" ref="BX203" si="2517">P203/P219</f>
        <v>6.3001575039375979E-2</v>
      </c>
      <c r="BY203" s="131">
        <f t="shared" ref="BY203" si="2518">Q203/Q219</f>
        <v>4.1960611405055852E-2</v>
      </c>
      <c r="BZ203" s="132">
        <f t="shared" ref="BZ203" si="2519">R203/R219</f>
        <v>7.006945105127961E-2</v>
      </c>
      <c r="CA203" s="133">
        <f t="shared" ref="CA203" si="2520">S203/S219</f>
        <v>4.28068701087242E-2</v>
      </c>
      <c r="CB203" s="130">
        <f t="shared" ref="CB203" si="2521">T203/T219</f>
        <v>5.0653594771241831E-2</v>
      </c>
      <c r="CC203" s="131">
        <f t="shared" ref="CC203" si="2522">U203/U219</f>
        <v>5.359780544418654E-2</v>
      </c>
      <c r="CD203" s="132">
        <f t="shared" ref="CD203" si="2523">V203/V219</f>
        <v>4.2022930431403031E-2</v>
      </c>
      <c r="CE203" s="133">
        <f t="shared" ref="CE203" si="2524">W203/W219</f>
        <v>6.7092077472700309E-2</v>
      </c>
      <c r="CF203" s="130">
        <f t="shared" ref="CF203" si="2525">X203/X219</f>
        <v>4.922439379515036E-2</v>
      </c>
      <c r="CG203" s="131">
        <f t="shared" ref="CG203" si="2526">Y203/Y219</f>
        <v>5.4236572755091271E-2</v>
      </c>
      <c r="CH203" s="132">
        <f t="shared" ref="CH203" si="2527">Z203/Z219</f>
        <v>5.7427421063784699E-2</v>
      </c>
      <c r="CI203" s="130">
        <f t="shared" ref="CI203" si="2528">AA203/AA219</f>
        <v>5.4591493019258024E-2</v>
      </c>
      <c r="CJ203" s="136">
        <f t="shared" ref="CJ203" si="2529">AB203/AB219</f>
        <v>5.7845221225003934E-2</v>
      </c>
      <c r="CK203" s="137">
        <f t="shared" ref="CK203" si="2530">AC203/AC219</f>
        <v>5.5005444130596014E-2</v>
      </c>
    </row>
    <row r="204" spans="1:89">
      <c r="A204" s="138" t="s">
        <v>25</v>
      </c>
      <c r="B204" s="199">
        <v>3045</v>
      </c>
      <c r="C204" s="183">
        <v>1811</v>
      </c>
      <c r="D204" s="184">
        <v>1193</v>
      </c>
      <c r="E204" s="185">
        <v>599</v>
      </c>
      <c r="F204" s="182">
        <v>533</v>
      </c>
      <c r="G204" s="186">
        <v>336</v>
      </c>
      <c r="H204" s="184">
        <v>1882</v>
      </c>
      <c r="I204" s="185">
        <v>2000</v>
      </c>
      <c r="J204" s="182">
        <v>230</v>
      </c>
      <c r="K204" s="183">
        <v>321</v>
      </c>
      <c r="L204" s="184">
        <v>419</v>
      </c>
      <c r="M204" s="182">
        <v>1230</v>
      </c>
      <c r="N204" s="187">
        <v>1385</v>
      </c>
      <c r="O204" s="200">
        <v>2246</v>
      </c>
      <c r="P204" s="182">
        <v>982</v>
      </c>
      <c r="Q204" s="183">
        <v>850</v>
      </c>
      <c r="R204" s="184">
        <v>1559</v>
      </c>
      <c r="S204" s="185">
        <v>1203</v>
      </c>
      <c r="T204" s="191">
        <v>333</v>
      </c>
      <c r="U204" s="182">
        <v>257</v>
      </c>
      <c r="V204" s="184">
        <v>1047</v>
      </c>
      <c r="W204" s="201">
        <v>1672</v>
      </c>
      <c r="X204" s="182">
        <v>1206</v>
      </c>
      <c r="Y204" s="186">
        <v>553</v>
      </c>
      <c r="Z204" s="184">
        <v>3080</v>
      </c>
      <c r="AA204" s="182">
        <v>2503</v>
      </c>
      <c r="AB204" s="165">
        <f t="shared" si="2393"/>
        <v>16894</v>
      </c>
      <c r="AC204" s="166">
        <f t="shared" si="2310"/>
        <v>15581</v>
      </c>
      <c r="AE204" s="253" t="str">
        <f>$AE$18</f>
        <v>18:00 - 18:59</v>
      </c>
      <c r="AF204" s="242">
        <f t="shared" si="2502"/>
        <v>2569</v>
      </c>
      <c r="AG204" s="254">
        <f t="shared" si="2502"/>
        <v>2854</v>
      </c>
      <c r="AH204" s="255">
        <f t="shared" si="2502"/>
        <v>1122</v>
      </c>
      <c r="AI204" s="256">
        <f t="shared" si="2502"/>
        <v>1051</v>
      </c>
      <c r="AJ204" s="257">
        <f t="shared" si="2502"/>
        <v>507</v>
      </c>
      <c r="AK204" s="258">
        <f t="shared" si="2502"/>
        <v>438</v>
      </c>
      <c r="AL204" s="255">
        <f t="shared" si="2502"/>
        <v>2106</v>
      </c>
      <c r="AM204" s="256">
        <f t="shared" si="2502"/>
        <v>3277</v>
      </c>
      <c r="AN204" s="257">
        <f t="shared" si="2502"/>
        <v>312</v>
      </c>
      <c r="AO204" s="258">
        <f t="shared" si="2502"/>
        <v>265</v>
      </c>
      <c r="AP204" s="255">
        <f t="shared" si="2503"/>
        <v>691</v>
      </c>
      <c r="AQ204" s="257">
        <f t="shared" si="2503"/>
        <v>961</v>
      </c>
      <c r="AR204" s="259">
        <f t="shared" si="2503"/>
        <v>1967</v>
      </c>
      <c r="AS204" s="260">
        <f t="shared" si="2503"/>
        <v>2126</v>
      </c>
      <c r="AT204" s="257">
        <f t="shared" si="2503"/>
        <v>904</v>
      </c>
      <c r="AU204" s="258">
        <f t="shared" si="2503"/>
        <v>1062</v>
      </c>
      <c r="AV204" s="255">
        <f t="shared" si="2503"/>
        <v>1295</v>
      </c>
      <c r="AW204" s="256">
        <f t="shared" si="2503"/>
        <v>1639</v>
      </c>
      <c r="AX204" s="257">
        <f t="shared" si="2503"/>
        <v>376</v>
      </c>
      <c r="AY204" s="258">
        <f t="shared" si="2503"/>
        <v>292</v>
      </c>
      <c r="AZ204" s="255">
        <f t="shared" si="2503"/>
        <v>1824</v>
      </c>
      <c r="BA204" s="256">
        <f t="shared" si="2503"/>
        <v>1625</v>
      </c>
      <c r="BB204" s="257">
        <f t="shared" si="2503"/>
        <v>1460</v>
      </c>
      <c r="BC204" s="258">
        <f t="shared" si="2503"/>
        <v>620</v>
      </c>
      <c r="BD204" s="255">
        <f t="shared" si="2503"/>
        <v>3648</v>
      </c>
      <c r="BE204" s="257">
        <f t="shared" si="2503"/>
        <v>3419</v>
      </c>
      <c r="BF204" s="261">
        <f>SUM(AF204,AH204,AJ204,AL204,AN204,AP204,AR204,AT204,AV204,AX204,AZ204,BB204,BD204)</f>
        <v>18781</v>
      </c>
      <c r="BG204" s="19">
        <f>SUM(AG204,AI204,AK204,AM204,AO204,AQ204,AS204,AU204,AW204,AY204,BA204,BC204,BE204)</f>
        <v>19629</v>
      </c>
      <c r="BI204" s="138" t="s">
        <v>25</v>
      </c>
      <c r="BJ204" s="130">
        <f>B204/B219</f>
        <v>6.9930872930206917E-2</v>
      </c>
      <c r="BK204" s="131">
        <f t="shared" ref="BK204" si="2531">C204/C219</f>
        <v>5.8162314930789737E-2</v>
      </c>
      <c r="BL204" s="132">
        <f t="shared" ref="BL204" si="2532">D204/D219</f>
        <v>6.9493796236966277E-2</v>
      </c>
      <c r="BM204" s="133">
        <f t="shared" ref="BM204" si="2533">E204/E219</f>
        <v>4.2043939074892962E-2</v>
      </c>
      <c r="BN204" s="130">
        <f t="shared" ref="BN204" si="2534">F204/F219</f>
        <v>7.7358490566037733E-2</v>
      </c>
      <c r="BO204" s="131">
        <f t="shared" ref="BO204" si="2535">G204/G219</f>
        <v>5.9311562224183587E-2</v>
      </c>
      <c r="BP204" s="132">
        <f t="shared" ref="BP204" si="2536">H204/H219</f>
        <v>6.7595718698369375E-2</v>
      </c>
      <c r="BQ204" s="133">
        <f t="shared" ref="BQ204" si="2537">I204/I219</f>
        <v>5.1933213886941394E-2</v>
      </c>
      <c r="BR204" s="130">
        <f t="shared" ref="BR204" si="2538">J204/J219</f>
        <v>6.4643057897695338E-2</v>
      </c>
      <c r="BS204" s="131">
        <f t="shared" ref="BS204" si="2539">K204/K219</f>
        <v>6.5470120334489082E-2</v>
      </c>
      <c r="BT204" s="132">
        <f t="shared" ref="BT204" si="2540">L204/L219</f>
        <v>5.9882806917250252E-2</v>
      </c>
      <c r="BU204" s="130">
        <f t="shared" ref="BU204" si="2541">M204/M219</f>
        <v>7.7602523659305991E-2</v>
      </c>
      <c r="BV204" s="134">
        <f t="shared" ref="BV204" si="2542">N204/N219</f>
        <v>5.9798799706403005E-2</v>
      </c>
      <c r="BW204" s="135">
        <f t="shared" ref="BW204" si="2543">O204/O219</f>
        <v>7.2432920536635706E-2</v>
      </c>
      <c r="BX204" s="130">
        <f t="shared" ref="BX204" si="2544">P204/P219</f>
        <v>7.3651841296032403E-2</v>
      </c>
      <c r="BY204" s="131">
        <f t="shared" ref="BY204" si="2545">Q204/Q219</f>
        <v>6.2463256907701353E-2</v>
      </c>
      <c r="BZ204" s="132">
        <f t="shared" ref="BZ204" si="2546">R204/R219</f>
        <v>7.4160403386927976E-2</v>
      </c>
      <c r="CA204" s="133">
        <f t="shared" ref="CA204" si="2547">S204/S219</f>
        <v>6.3186091706497194E-2</v>
      </c>
      <c r="CB204" s="130">
        <f t="shared" ref="CB204" si="2548">T204/T219</f>
        <v>6.8014705882352935E-2</v>
      </c>
      <c r="CC204" s="131">
        <f t="shared" ref="CC204" si="2549">U204/U219</f>
        <v>5.4230850390377713E-2</v>
      </c>
      <c r="CD204" s="132">
        <f t="shared" ref="CD204" si="2550">V204/V219</f>
        <v>5.0864749319860084E-2</v>
      </c>
      <c r="CE204" s="133">
        <f t="shared" ref="CE204" si="2551">W204/W219</f>
        <v>7.5135936727632233E-2</v>
      </c>
      <c r="CF204" s="130">
        <f t="shared" ref="CF204" si="2552">X204/X219</f>
        <v>6.7536540292322339E-2</v>
      </c>
      <c r="CG204" s="131">
        <f t="shared" ref="CG204" si="2553">Y204/Y219</f>
        <v>5.8351799092539833E-2</v>
      </c>
      <c r="CH204" s="132">
        <f t="shared" ref="CH204" si="2554">Z204/Z219</f>
        <v>6.5268065268065265E-2</v>
      </c>
      <c r="CI204" s="130">
        <f t="shared" ref="CI204" si="2555">AA204/AA219</f>
        <v>5.814574767115014E-2</v>
      </c>
      <c r="CJ204" s="136">
        <f t="shared" ref="CJ204" si="2556">AB204/AB219</f>
        <v>6.650133837190994E-2</v>
      </c>
      <c r="CK204" s="137">
        <f t="shared" ref="CK204" si="2557">AC204/AC219</f>
        <v>6.1467390446734313E-2</v>
      </c>
    </row>
    <row r="205" spans="1:89" ht="14" thickBot="1">
      <c r="A205" s="147" t="s">
        <v>26</v>
      </c>
      <c r="B205" s="196">
        <v>3281</v>
      </c>
      <c r="C205" s="190">
        <v>2312</v>
      </c>
      <c r="D205" s="191">
        <v>1250</v>
      </c>
      <c r="E205" s="192">
        <v>1033</v>
      </c>
      <c r="F205" s="189">
        <v>525</v>
      </c>
      <c r="G205" s="193">
        <v>339</v>
      </c>
      <c r="H205" s="191">
        <v>2097</v>
      </c>
      <c r="I205" s="192">
        <v>2816</v>
      </c>
      <c r="J205" s="189">
        <v>239</v>
      </c>
      <c r="K205" s="190">
        <v>368</v>
      </c>
      <c r="L205" s="191">
        <v>501</v>
      </c>
      <c r="M205" s="189">
        <v>1197</v>
      </c>
      <c r="N205" s="194">
        <v>1618</v>
      </c>
      <c r="O205" s="197">
        <v>2340</v>
      </c>
      <c r="P205" s="189">
        <v>1063</v>
      </c>
      <c r="Q205" s="190">
        <v>840</v>
      </c>
      <c r="R205" s="191">
        <v>1502</v>
      </c>
      <c r="S205" s="192">
        <v>1094</v>
      </c>
      <c r="T205" s="189">
        <v>384</v>
      </c>
      <c r="U205" s="193">
        <v>286</v>
      </c>
      <c r="V205" s="191">
        <v>1308</v>
      </c>
      <c r="W205" s="198">
        <v>1998</v>
      </c>
      <c r="X205" s="189">
        <v>1171</v>
      </c>
      <c r="Y205" s="193">
        <v>529</v>
      </c>
      <c r="Z205" s="191">
        <v>3192</v>
      </c>
      <c r="AA205" s="189">
        <v>2862</v>
      </c>
      <c r="AB205" s="165">
        <f t="shared" si="2393"/>
        <v>18131</v>
      </c>
      <c r="AC205" s="166">
        <f t="shared" si="2310"/>
        <v>18014</v>
      </c>
      <c r="AE205" s="241" t="str">
        <f>$AE$19</f>
        <v>19:00 - 19:59</v>
      </c>
      <c r="AF205" s="242">
        <f t="shared" si="2502"/>
        <v>2458</v>
      </c>
      <c r="AG205" s="262">
        <f t="shared" si="2502"/>
        <v>2537</v>
      </c>
      <c r="AH205" s="263">
        <f t="shared" si="2502"/>
        <v>934</v>
      </c>
      <c r="AI205" s="264">
        <f t="shared" si="2502"/>
        <v>1335</v>
      </c>
      <c r="AJ205" s="265">
        <f t="shared" si="2502"/>
        <v>350</v>
      </c>
      <c r="AK205" s="266">
        <f t="shared" si="2502"/>
        <v>515</v>
      </c>
      <c r="AL205" s="263">
        <f t="shared" si="2502"/>
        <v>1891</v>
      </c>
      <c r="AM205" s="264">
        <f t="shared" si="2502"/>
        <v>3293</v>
      </c>
      <c r="AN205" s="265">
        <f t="shared" si="2502"/>
        <v>258</v>
      </c>
      <c r="AO205" s="266">
        <f t="shared" si="2502"/>
        <v>205</v>
      </c>
      <c r="AP205" s="263">
        <f t="shared" si="2503"/>
        <v>563</v>
      </c>
      <c r="AQ205" s="265">
        <f t="shared" si="2503"/>
        <v>782</v>
      </c>
      <c r="AR205" s="267">
        <f t="shared" si="2503"/>
        <v>1606</v>
      </c>
      <c r="AS205" s="268">
        <f t="shared" si="2503"/>
        <v>1887</v>
      </c>
      <c r="AT205" s="265">
        <f t="shared" si="2503"/>
        <v>714</v>
      </c>
      <c r="AU205" s="266">
        <f t="shared" si="2503"/>
        <v>1090</v>
      </c>
      <c r="AV205" s="263">
        <f t="shared" si="2503"/>
        <v>986</v>
      </c>
      <c r="AW205" s="264">
        <f t="shared" si="2503"/>
        <v>1679</v>
      </c>
      <c r="AX205" s="265">
        <f t="shared" si="2503"/>
        <v>295</v>
      </c>
      <c r="AY205" s="266">
        <f t="shared" si="2503"/>
        <v>241</v>
      </c>
      <c r="AZ205" s="263">
        <f t="shared" si="2503"/>
        <v>1843</v>
      </c>
      <c r="BA205" s="264">
        <f t="shared" si="2503"/>
        <v>1154</v>
      </c>
      <c r="BB205" s="265">
        <f t="shared" si="2503"/>
        <v>1094</v>
      </c>
      <c r="BC205" s="266">
        <f t="shared" si="2503"/>
        <v>546</v>
      </c>
      <c r="BD205" s="263">
        <f t="shared" si="2503"/>
        <v>2877</v>
      </c>
      <c r="BE205" s="265">
        <f t="shared" si="2503"/>
        <v>3416</v>
      </c>
      <c r="BF205" s="261">
        <f>SUM(AF205,AH205,AJ205,AL205,AN205,AP205,AR205,AT205,AV205,AX205,AZ205,BB205,BD205)</f>
        <v>15869</v>
      </c>
      <c r="BG205" s="19">
        <f>SUM(AG205,AI205,AK205,AM205,AO205,AQ205,AS205,AU205,AW205,AY205,BA205,BC205,BE205)</f>
        <v>18680</v>
      </c>
      <c r="BI205" s="147" t="s">
        <v>26</v>
      </c>
      <c r="BJ205" s="130">
        <f>B205/B219</f>
        <v>7.5350802654846935E-2</v>
      </c>
      <c r="BK205" s="131">
        <f t="shared" ref="BK205" si="2558">C205/C219</f>
        <v>7.4252497029257791E-2</v>
      </c>
      <c r="BL205" s="132">
        <f t="shared" ref="BL205" si="2559">D205/D219</f>
        <v>7.2814120114172542E-2</v>
      </c>
      <c r="BM205" s="133">
        <f t="shared" ref="BM205" si="2560">E205/E219</f>
        <v>7.2506492594932262E-2</v>
      </c>
      <c r="BN205" s="130">
        <f t="shared" ref="BN205" si="2561">F205/F219</f>
        <v>7.6197387518142229E-2</v>
      </c>
      <c r="BO205" s="131">
        <f t="shared" ref="BO205" si="2562">G205/G219</f>
        <v>5.9841129744042362E-2</v>
      </c>
      <c r="BP205" s="132">
        <f t="shared" ref="BP205" si="2563">H205/H219</f>
        <v>7.5317865095898287E-2</v>
      </c>
      <c r="BQ205" s="133">
        <f t="shared" ref="BQ205" si="2564">I205/I219</f>
        <v>7.3121965152813481E-2</v>
      </c>
      <c r="BR205" s="130">
        <f t="shared" ref="BR205" si="2565">J205/J219</f>
        <v>6.7172568858909501E-2</v>
      </c>
      <c r="BS205" s="131">
        <f t="shared" ref="BS205" si="2566">K205/K219</f>
        <v>7.5056088109320823E-2</v>
      </c>
      <c r="BT205" s="132">
        <f t="shared" ref="BT205" si="2567">L205/L219</f>
        <v>7.1602115192225244E-2</v>
      </c>
      <c r="BU205" s="130">
        <f t="shared" ref="BU205" si="2568">M205/M219</f>
        <v>7.5520504731861199E-2</v>
      </c>
      <c r="BV205" s="134">
        <f t="shared" ref="BV205" si="2569">N205/N219</f>
        <v>6.9858814386252757E-2</v>
      </c>
      <c r="BW205" s="135">
        <f t="shared" ref="BW205" si="2570">O205/O219</f>
        <v>7.5464396284829718E-2</v>
      </c>
      <c r="BX205" s="130">
        <f t="shared" ref="BX205" si="2571">P205/P219</f>
        <v>7.9726993174829369E-2</v>
      </c>
      <c r="BY205" s="131">
        <f t="shared" ref="BY205" si="2572">Q205/Q219</f>
        <v>6.1728395061728392E-2</v>
      </c>
      <c r="BZ205" s="132">
        <f t="shared" ref="BZ205" si="2573">R205/R219</f>
        <v>7.1448958234230808E-2</v>
      </c>
      <c r="CA205" s="133">
        <f t="shared" ref="CA205" si="2574">S205/S219</f>
        <v>5.7461001102999107E-2</v>
      </c>
      <c r="CB205" s="130">
        <f t="shared" ref="CB205" si="2575">T205/T219</f>
        <v>7.8431372549019607E-2</v>
      </c>
      <c r="CC205" s="131">
        <f t="shared" ref="CC205" si="2576">U205/U219</f>
        <v>6.0350284870225784E-2</v>
      </c>
      <c r="CD205" s="132">
        <f t="shared" ref="CD205" si="2577">V205/V219</f>
        <v>6.3544500582977073E-2</v>
      </c>
      <c r="CE205" s="133">
        <f t="shared" ref="CE205" si="2578">W205/W219</f>
        <v>8.9785646879072478E-2</v>
      </c>
      <c r="CF205" s="130">
        <f t="shared" ref="CF205" si="2579">X205/X219</f>
        <v>6.5576524612196901E-2</v>
      </c>
      <c r="CG205" s="131">
        <f t="shared" ref="CG205" si="2580">Y205/Y219</f>
        <v>5.581935211564841E-2</v>
      </c>
      <c r="CH205" s="132">
        <f t="shared" ref="CH205" si="2581">Z205/Z219</f>
        <v>6.7641449459631284E-2</v>
      </c>
      <c r="CI205" s="130">
        <f t="shared" ref="CI205" si="2582">AA205/AA219</f>
        <v>6.6485469370687847E-2</v>
      </c>
      <c r="CJ205" s="136">
        <f t="shared" ref="CJ205" si="2583">AB205/AB219</f>
        <v>7.1370650291292706E-2</v>
      </c>
      <c r="CK205" s="137">
        <f t="shared" ref="CK205" si="2584">AC205/AC219</f>
        <v>7.1065629388837162E-2</v>
      </c>
    </row>
    <row r="206" spans="1:89" ht="15" thickTop="1" thickBot="1">
      <c r="A206" s="138" t="s">
        <v>27</v>
      </c>
      <c r="B206" s="199">
        <v>2895</v>
      </c>
      <c r="C206" s="183">
        <v>1673</v>
      </c>
      <c r="D206" s="184">
        <v>1201</v>
      </c>
      <c r="E206" s="185">
        <v>825</v>
      </c>
      <c r="F206" s="182">
        <v>487</v>
      </c>
      <c r="G206" s="186">
        <v>351</v>
      </c>
      <c r="H206" s="184">
        <v>2177</v>
      </c>
      <c r="I206" s="185">
        <v>2599</v>
      </c>
      <c r="J206" s="182">
        <v>281</v>
      </c>
      <c r="K206" s="183">
        <v>309</v>
      </c>
      <c r="L206" s="184">
        <v>500</v>
      </c>
      <c r="M206" s="182">
        <v>1150</v>
      </c>
      <c r="N206" s="187">
        <v>1596</v>
      </c>
      <c r="O206" s="200">
        <v>1958</v>
      </c>
      <c r="P206" s="182">
        <v>954</v>
      </c>
      <c r="Q206" s="183">
        <v>609</v>
      </c>
      <c r="R206" s="184">
        <v>1445</v>
      </c>
      <c r="S206" s="185">
        <v>1135</v>
      </c>
      <c r="T206" s="182">
        <v>374</v>
      </c>
      <c r="U206" s="186">
        <v>267</v>
      </c>
      <c r="V206" s="184">
        <v>1420</v>
      </c>
      <c r="W206" s="201">
        <v>1581</v>
      </c>
      <c r="X206" s="182">
        <v>1243</v>
      </c>
      <c r="Y206" s="186">
        <v>474</v>
      </c>
      <c r="Z206" s="184">
        <v>3093</v>
      </c>
      <c r="AA206" s="182">
        <v>2970</v>
      </c>
      <c r="AB206" s="165">
        <f t="shared" si="2393"/>
        <v>17666</v>
      </c>
      <c r="AC206" s="166">
        <f t="shared" si="2310"/>
        <v>15901</v>
      </c>
      <c r="AE206" s="269" t="s">
        <v>13</v>
      </c>
      <c r="AF206" s="14">
        <f t="shared" ref="AF206:BG206" si="2585">SUM(AF203:AF205)</f>
        <v>7838</v>
      </c>
      <c r="AG206" s="1">
        <f t="shared" si="2585"/>
        <v>8776</v>
      </c>
      <c r="AH206" s="14">
        <f t="shared" si="2585"/>
        <v>3153</v>
      </c>
      <c r="AI206" s="1">
        <f t="shared" si="2585"/>
        <v>3975</v>
      </c>
      <c r="AJ206" s="14">
        <f t="shared" si="2585"/>
        <v>1472</v>
      </c>
      <c r="AK206" s="1">
        <f t="shared" si="2585"/>
        <v>1532</v>
      </c>
      <c r="AL206" s="14">
        <f t="shared" si="2585"/>
        <v>6492</v>
      </c>
      <c r="AM206" s="1">
        <f t="shared" si="2585"/>
        <v>10439</v>
      </c>
      <c r="AN206" s="14">
        <f t="shared" si="2585"/>
        <v>988</v>
      </c>
      <c r="AO206" s="1">
        <f t="shared" si="2585"/>
        <v>706</v>
      </c>
      <c r="AP206" s="14">
        <f t="shared" si="2585"/>
        <v>2075</v>
      </c>
      <c r="AQ206" s="1">
        <f t="shared" si="2585"/>
        <v>2965</v>
      </c>
      <c r="AR206" s="14">
        <f t="shared" si="2585"/>
        <v>5646</v>
      </c>
      <c r="AS206" s="1">
        <f t="shared" si="2585"/>
        <v>6215</v>
      </c>
      <c r="AT206" s="14">
        <f t="shared" si="2585"/>
        <v>2693</v>
      </c>
      <c r="AU206" s="1">
        <f t="shared" si="2585"/>
        <v>3394</v>
      </c>
      <c r="AV206" s="14">
        <f t="shared" si="2585"/>
        <v>3633</v>
      </c>
      <c r="AW206" s="1">
        <f t="shared" si="2585"/>
        <v>5062</v>
      </c>
      <c r="AX206" s="14">
        <f t="shared" si="2585"/>
        <v>1155</v>
      </c>
      <c r="AY206" s="1">
        <f t="shared" si="2585"/>
        <v>836</v>
      </c>
      <c r="AZ206" s="14">
        <f t="shared" si="2585"/>
        <v>5381</v>
      </c>
      <c r="BA206" s="1">
        <f t="shared" si="2585"/>
        <v>4370</v>
      </c>
      <c r="BB206" s="14">
        <f t="shared" si="2585"/>
        <v>4355</v>
      </c>
      <c r="BC206" s="1">
        <f t="shared" si="2585"/>
        <v>1769</v>
      </c>
      <c r="BD206" s="14">
        <f t="shared" si="2585"/>
        <v>10738</v>
      </c>
      <c r="BE206" s="1">
        <f t="shared" si="2585"/>
        <v>10399</v>
      </c>
      <c r="BF206" s="54">
        <f t="shared" si="2585"/>
        <v>55619</v>
      </c>
      <c r="BG206" s="50">
        <f t="shared" si="2585"/>
        <v>60438</v>
      </c>
      <c r="BI206" s="138" t="s">
        <v>27</v>
      </c>
      <c r="BJ206" s="130">
        <f>B206/B219</f>
        <v>6.6486002342511993E-2</v>
      </c>
      <c r="BK206" s="131">
        <f t="shared" ref="BK206" si="2586">C206/C219</f>
        <v>5.3730288724026076E-2</v>
      </c>
      <c r="BL206" s="132">
        <f t="shared" ref="BL206" si="2587">D206/D219</f>
        <v>6.9959806605696978E-2</v>
      </c>
      <c r="BM206" s="133">
        <f t="shared" ref="BM206" si="2588">E206/E219</f>
        <v>5.7906927774268264E-2</v>
      </c>
      <c r="BN206" s="130">
        <f t="shared" ref="BN206" si="2589">F206/F219</f>
        <v>7.0682148040638604E-2</v>
      </c>
      <c r="BO206" s="131">
        <f t="shared" ref="BO206" si="2590">G206/G219</f>
        <v>6.1959399823477493E-2</v>
      </c>
      <c r="BP206" s="132">
        <f t="shared" ref="BP206" si="2591">H206/H219</f>
        <v>7.8191221894978805E-2</v>
      </c>
      <c r="BQ206" s="133">
        <f t="shared" ref="BQ206" si="2592">I206/I219</f>
        <v>6.7487211446080345E-2</v>
      </c>
      <c r="BR206" s="130">
        <f t="shared" ref="BR206" si="2593">J206/J219</f>
        <v>7.8976953344575607E-2</v>
      </c>
      <c r="BS206" s="131">
        <f t="shared" ref="BS206" si="2594">K206/K219</f>
        <v>6.3022639200489491E-2</v>
      </c>
      <c r="BT206" s="132">
        <f t="shared" ref="BT206" si="2595">L206/L219</f>
        <v>7.1459196798627986E-2</v>
      </c>
      <c r="BU206" s="130">
        <f t="shared" ref="BU206" si="2596">M206/M219</f>
        <v>7.2555205047318619E-2</v>
      </c>
      <c r="BV206" s="134">
        <f t="shared" ref="BV206" si="2597">N206/N219</f>
        <v>6.8908941755537328E-2</v>
      </c>
      <c r="BW206" s="135">
        <f t="shared" ref="BW206" si="2598">O206/O219</f>
        <v>6.3144994840041282E-2</v>
      </c>
      <c r="BX206" s="130">
        <f t="shared" ref="BX206" si="2599">P206/P219</f>
        <v>7.1551788794719864E-2</v>
      </c>
      <c r="BY206" s="131">
        <f t="shared" ref="BY206" si="2600">Q206/Q219</f>
        <v>4.4753086419753084E-2</v>
      </c>
      <c r="BZ206" s="132">
        <f t="shared" ref="BZ206" si="2601">R206/R219</f>
        <v>6.8737513081533627E-2</v>
      </c>
      <c r="CA206" s="133">
        <f t="shared" ref="CA206" si="2602">S206/S219</f>
        <v>5.9614475550186459E-2</v>
      </c>
      <c r="CB206" s="130">
        <f t="shared" ref="CB206" si="2603">T206/T219</f>
        <v>7.6388888888888895E-2</v>
      </c>
      <c r="CC206" s="131">
        <f t="shared" ref="CC206" si="2604">U206/U219</f>
        <v>5.6341000211014985E-2</v>
      </c>
      <c r="CD206" s="132">
        <f t="shared" ref="CD206" si="2605">V206/V219</f>
        <v>6.8985619898950648E-2</v>
      </c>
      <c r="CE206" s="133">
        <f t="shared" ref="CE206" si="2606">W206/W219</f>
        <v>7.1046600458365167E-2</v>
      </c>
      <c r="CF206" s="130">
        <f t="shared" ref="CF206" si="2607">X206/X219</f>
        <v>6.9608556868454949E-2</v>
      </c>
      <c r="CG206" s="131">
        <f t="shared" ref="CG206" si="2608">Y206/Y219</f>
        <v>5.0015827793605569E-2</v>
      </c>
      <c r="CH206" s="132">
        <f t="shared" ref="CH206" si="2609">Z206/Z219</f>
        <v>6.5543547361729182E-2</v>
      </c>
      <c r="CI206" s="130">
        <f t="shared" ref="CI206" si="2610">AA206/AA219</f>
        <v>6.8994355007317584E-2</v>
      </c>
      <c r="CJ206" s="136">
        <f t="shared" ref="CJ206" si="2611">AB206/AB219</f>
        <v>6.9540229885057467E-2</v>
      </c>
      <c r="CK206" s="137">
        <f t="shared" ref="CK206" si="2612">AC206/AC219</f>
        <v>6.2729797541462184E-2</v>
      </c>
    </row>
    <row r="207" spans="1:89" ht="14" thickTop="1">
      <c r="A207" s="147" t="s">
        <v>28</v>
      </c>
      <c r="B207" s="196">
        <v>2441</v>
      </c>
      <c r="C207" s="190">
        <v>2982</v>
      </c>
      <c r="D207" s="191">
        <v>1267</v>
      </c>
      <c r="E207" s="192">
        <v>1112</v>
      </c>
      <c r="F207" s="189">
        <v>556</v>
      </c>
      <c r="G207" s="193">
        <v>379</v>
      </c>
      <c r="H207" s="191">
        <v>2425</v>
      </c>
      <c r="I207" s="192">
        <v>2893</v>
      </c>
      <c r="J207" s="189">
        <v>310</v>
      </c>
      <c r="K207" s="190">
        <v>339</v>
      </c>
      <c r="L207" s="191">
        <v>730</v>
      </c>
      <c r="M207" s="189">
        <v>1232</v>
      </c>
      <c r="N207" s="194">
        <v>1864</v>
      </c>
      <c r="O207" s="197">
        <v>2357</v>
      </c>
      <c r="P207" s="189">
        <v>1105</v>
      </c>
      <c r="Q207" s="190">
        <v>989</v>
      </c>
      <c r="R207" s="191">
        <v>1532</v>
      </c>
      <c r="S207" s="192">
        <v>1304</v>
      </c>
      <c r="T207" s="189">
        <v>413</v>
      </c>
      <c r="U207" s="193">
        <v>216</v>
      </c>
      <c r="V207" s="191">
        <v>1698</v>
      </c>
      <c r="W207" s="198">
        <v>1735</v>
      </c>
      <c r="X207" s="189">
        <v>1434</v>
      </c>
      <c r="Y207" s="193">
        <v>590</v>
      </c>
      <c r="Z207" s="191">
        <v>3658</v>
      </c>
      <c r="AA207" s="189">
        <v>2986</v>
      </c>
      <c r="AB207" s="165">
        <f t="shared" si="2393"/>
        <v>19433</v>
      </c>
      <c r="AC207" s="166">
        <f t="shared" si="2310"/>
        <v>19114</v>
      </c>
      <c r="BI207" s="147" t="s">
        <v>28</v>
      </c>
      <c r="BJ207" s="130">
        <f>B207/B219</f>
        <v>5.6059527363755371E-2</v>
      </c>
      <c r="BK207" s="131">
        <f t="shared" ref="BK207" si="2613">C207/C219</f>
        <v>9.5770305424414684E-2</v>
      </c>
      <c r="BL207" s="132">
        <f t="shared" ref="BL207" si="2614">D207/D219</f>
        <v>7.3804392147725287E-2</v>
      </c>
      <c r="BM207" s="133">
        <f t="shared" ref="BM207" si="2615">E207/E219</f>
        <v>7.8051519618165227E-2</v>
      </c>
      <c r="BN207" s="130">
        <f t="shared" ref="BN207" si="2616">F207/F219</f>
        <v>8.0696661828737304E-2</v>
      </c>
      <c r="BO207" s="131">
        <f t="shared" ref="BO207" si="2617">G207/G219</f>
        <v>6.6902030008826122E-2</v>
      </c>
      <c r="BP207" s="132">
        <f t="shared" ref="BP207" si="2618">H207/H219</f>
        <v>8.7098627972128445E-2</v>
      </c>
      <c r="BQ207" s="133">
        <f t="shared" ref="BQ207" si="2619">I207/I219</f>
        <v>7.5121393887460725E-2</v>
      </c>
      <c r="BR207" s="130">
        <f t="shared" ref="BR207" si="2620">J207/J219</f>
        <v>8.7127599775154579E-2</v>
      </c>
      <c r="BS207" s="131">
        <f t="shared" ref="BS207" si="2621">K207/K219</f>
        <v>6.9141342035488482E-2</v>
      </c>
      <c r="BT207" s="132">
        <f t="shared" ref="BT207" si="2622">L207/L219</f>
        <v>0.10433042732599686</v>
      </c>
      <c r="BU207" s="130">
        <f t="shared" ref="BU207" si="2623">M207/M219</f>
        <v>7.7728706624605681E-2</v>
      </c>
      <c r="BV207" s="134">
        <f t="shared" ref="BV207" si="2624">N207/N219</f>
        <v>8.0480117438797974E-2</v>
      </c>
      <c r="BW207" s="135">
        <f t="shared" ref="BW207" si="2625">O207/O219</f>
        <v>7.6012641898864808E-2</v>
      </c>
      <c r="BX207" s="130">
        <f t="shared" ref="BX207" si="2626">P207/P219</f>
        <v>8.2877071926798176E-2</v>
      </c>
      <c r="BY207" s="131">
        <f t="shared" ref="BY207" si="2627">Q207/Q219</f>
        <v>7.2677836566725454E-2</v>
      </c>
      <c r="BZ207" s="132">
        <f t="shared" ref="BZ207" si="2628">R207/R219</f>
        <v>7.2876034630387207E-2</v>
      </c>
      <c r="CA207" s="133">
        <f t="shared" ref="CA207" si="2629">S207/S219</f>
        <v>6.8490992173958723E-2</v>
      </c>
      <c r="CB207" s="130">
        <f t="shared" ref="CB207" si="2630">T207/T219</f>
        <v>8.4354575163398698E-2</v>
      </c>
      <c r="CC207" s="131">
        <f t="shared" ref="CC207" si="2631">U207/U219</f>
        <v>4.5579236125764928E-2</v>
      </c>
      <c r="CD207" s="132">
        <f t="shared" ref="CD207" si="2632">V207/V219</f>
        <v>8.2491255343956474E-2</v>
      </c>
      <c r="CE207" s="133">
        <f t="shared" ref="CE207" si="2633">W207/W219</f>
        <v>7.7967015683278657E-2</v>
      </c>
      <c r="CF207" s="130">
        <f t="shared" ref="CF207" si="2634">X207/X219</f>
        <v>8.0304642437139501E-2</v>
      </c>
      <c r="CG207" s="131">
        <f t="shared" ref="CG207" si="2635">Y207/Y219</f>
        <v>6.2255988181914107E-2</v>
      </c>
      <c r="CH207" s="132">
        <f t="shared" ref="CH207" si="2636">Z207/Z219</f>
        <v>7.7516422970968432E-2</v>
      </c>
      <c r="CI207" s="130">
        <f t="shared" ref="CI207" si="2637">AA207/AA219</f>
        <v>6.936604176829976E-2</v>
      </c>
      <c r="CJ207" s="136">
        <f t="shared" ref="CJ207" si="2638">AB207/AB219</f>
        <v>7.6495827428751384E-2</v>
      </c>
      <c r="CK207" s="137">
        <f t="shared" ref="CK207" si="2639">AC207/AC219</f>
        <v>7.5405153776964232E-2</v>
      </c>
    </row>
    <row r="208" spans="1:89">
      <c r="A208" s="138" t="s">
        <v>29</v>
      </c>
      <c r="B208" s="199">
        <v>2686</v>
      </c>
      <c r="C208" s="183">
        <v>2865</v>
      </c>
      <c r="D208" s="184">
        <v>1462</v>
      </c>
      <c r="E208" s="185">
        <v>974</v>
      </c>
      <c r="F208" s="182">
        <v>660</v>
      </c>
      <c r="G208" s="186">
        <v>425</v>
      </c>
      <c r="H208" s="184">
        <v>2461</v>
      </c>
      <c r="I208" s="185">
        <v>3095</v>
      </c>
      <c r="J208" s="182">
        <v>297</v>
      </c>
      <c r="K208" s="183">
        <v>276</v>
      </c>
      <c r="L208" s="184">
        <v>756</v>
      </c>
      <c r="M208" s="182">
        <v>1004</v>
      </c>
      <c r="N208" s="187">
        <v>1954</v>
      </c>
      <c r="O208" s="200">
        <v>2333</v>
      </c>
      <c r="P208" s="182">
        <v>1031</v>
      </c>
      <c r="Q208" s="183">
        <v>943</v>
      </c>
      <c r="R208" s="184">
        <v>1521</v>
      </c>
      <c r="S208" s="185">
        <v>1697</v>
      </c>
      <c r="T208" s="182">
        <v>536</v>
      </c>
      <c r="U208" s="186">
        <v>271</v>
      </c>
      <c r="V208" s="184">
        <v>2001</v>
      </c>
      <c r="W208" s="201">
        <v>1502</v>
      </c>
      <c r="X208" s="182">
        <v>1779</v>
      </c>
      <c r="Y208" s="186">
        <v>518</v>
      </c>
      <c r="Z208" s="184">
        <v>4118</v>
      </c>
      <c r="AA208" s="182">
        <v>3858</v>
      </c>
      <c r="AB208" s="165">
        <f t="shared" si="2393"/>
        <v>21262</v>
      </c>
      <c r="AC208" s="166">
        <f t="shared" si="2310"/>
        <v>19761</v>
      </c>
      <c r="BI208" s="138" t="s">
        <v>29</v>
      </c>
      <c r="BJ208" s="130">
        <f>B208/B219</f>
        <v>6.1686149323657076E-2</v>
      </c>
      <c r="BK208" s="131">
        <f t="shared" ref="BK208" si="2640">C208/C219</f>
        <v>9.2012717988245493E-2</v>
      </c>
      <c r="BL208" s="132">
        <f t="shared" ref="BL208" si="2641">D208/D219</f>
        <v>8.5163394885536203E-2</v>
      </c>
      <c r="BM208" s="133">
        <f t="shared" ref="BM208" si="2642">E208/E219</f>
        <v>6.8365269881378532E-2</v>
      </c>
      <c r="BN208" s="130">
        <f t="shared" ref="BN208" si="2643">F208/F219</f>
        <v>9.579100145137881E-2</v>
      </c>
      <c r="BO208" s="131">
        <f t="shared" ref="BO208" si="2644">G208/G219</f>
        <v>7.5022065313327446E-2</v>
      </c>
      <c r="BP208" s="132">
        <f t="shared" ref="BP208" si="2645">H208/H219</f>
        <v>8.8391638531714681E-2</v>
      </c>
      <c r="BQ208" s="133">
        <f t="shared" ref="BQ208" si="2646">I208/I219</f>
        <v>8.0366648490041812E-2</v>
      </c>
      <c r="BR208" s="130">
        <f t="shared" ref="BR208" si="2647">J208/J219</f>
        <v>8.347386172006746E-2</v>
      </c>
      <c r="BS208" s="131">
        <f t="shared" ref="BS208" si="2648">K208/K219</f>
        <v>5.6292066081990617E-2</v>
      </c>
      <c r="BT208" s="132">
        <f t="shared" ref="BT208" si="2649">L208/L219</f>
        <v>0.1080463055595255</v>
      </c>
      <c r="BU208" s="130">
        <f t="shared" ref="BU208" si="2650">M208/M219</f>
        <v>6.3343848580441633E-2</v>
      </c>
      <c r="BV208" s="134">
        <f t="shared" ref="BV208" si="2651">N208/N219</f>
        <v>8.4365960018997446E-2</v>
      </c>
      <c r="BW208" s="135">
        <f t="shared" ref="BW208" si="2652">O208/O219</f>
        <v>7.5238648090815277E-2</v>
      </c>
      <c r="BX208" s="130">
        <f t="shared" ref="BX208" si="2653">P208/P219</f>
        <v>7.7326933173329337E-2</v>
      </c>
      <c r="BY208" s="131">
        <f t="shared" ref="BY208" si="2654">Q208/Q219</f>
        <v>6.9297472075249847E-2</v>
      </c>
      <c r="BZ208" s="132">
        <f t="shared" ref="BZ208" si="2655">R208/R219</f>
        <v>7.2352773285129859E-2</v>
      </c>
      <c r="CA208" s="133">
        <f t="shared" ref="CA208" si="2656">S208/S219</f>
        <v>8.9132832606754558E-2</v>
      </c>
      <c r="CB208" s="130">
        <f t="shared" ref="CB208" si="2657">T208/T219</f>
        <v>0.10947712418300654</v>
      </c>
      <c r="CC208" s="131">
        <f t="shared" ref="CC208" si="2658">U208/U219</f>
        <v>5.718506013926989E-2</v>
      </c>
      <c r="CD208" s="132">
        <f t="shared" ref="CD208" si="2659">V208/V219</f>
        <v>9.721142635056354E-2</v>
      </c>
      <c r="CE208" s="133">
        <f t="shared" ref="CE208" si="2660">W208/W219</f>
        <v>6.7496517323506949E-2</v>
      </c>
      <c r="CF208" s="130">
        <f t="shared" ref="CF208" si="2661">X208/X219</f>
        <v>9.9624796998375981E-2</v>
      </c>
      <c r="CG208" s="131">
        <f t="shared" ref="CG208" si="2662">Y208/Y219</f>
        <v>5.4658647251239846E-2</v>
      </c>
      <c r="CH208" s="132">
        <f t="shared" ref="CH208" si="2663">Z208/Z219</f>
        <v>8.7264250900614543E-2</v>
      </c>
      <c r="CI208" s="130">
        <f t="shared" ref="CI208" si="2664">AA208/AA219</f>
        <v>8.9622970241828692E-2</v>
      </c>
      <c r="CJ208" s="136">
        <f t="shared" ref="CJ208" si="2665">AB208/AB219</f>
        <v>8.369548102660998E-2</v>
      </c>
      <c r="CK208" s="137">
        <f t="shared" ref="CK208" si="2666">AC208/AC219</f>
        <v>7.7957583121617144E-2</v>
      </c>
    </row>
    <row r="209" spans="1:89">
      <c r="A209" s="147" t="s">
        <v>30</v>
      </c>
      <c r="B209" s="196">
        <v>2811</v>
      </c>
      <c r="C209" s="190">
        <v>3385</v>
      </c>
      <c r="D209" s="191">
        <v>1097</v>
      </c>
      <c r="E209" s="192">
        <v>1589</v>
      </c>
      <c r="F209" s="189">
        <v>615</v>
      </c>
      <c r="G209" s="193">
        <v>579</v>
      </c>
      <c r="H209" s="191">
        <v>2495</v>
      </c>
      <c r="I209" s="192">
        <v>3869</v>
      </c>
      <c r="J209" s="189">
        <v>418</v>
      </c>
      <c r="K209" s="190">
        <v>236</v>
      </c>
      <c r="L209" s="191">
        <v>821</v>
      </c>
      <c r="M209" s="189">
        <v>1222</v>
      </c>
      <c r="N209" s="194">
        <v>2073</v>
      </c>
      <c r="O209" s="197">
        <v>2202</v>
      </c>
      <c r="P209" s="189">
        <v>1075</v>
      </c>
      <c r="Q209" s="190">
        <v>1242</v>
      </c>
      <c r="R209" s="191">
        <v>1352</v>
      </c>
      <c r="S209" s="192">
        <v>1744</v>
      </c>
      <c r="T209" s="189">
        <v>484</v>
      </c>
      <c r="U209" s="193">
        <v>303</v>
      </c>
      <c r="V209" s="191">
        <v>1714</v>
      </c>
      <c r="W209" s="198">
        <v>1591</v>
      </c>
      <c r="X209" s="189">
        <v>1801</v>
      </c>
      <c r="Y209" s="193">
        <v>603</v>
      </c>
      <c r="Z209" s="191">
        <v>4213</v>
      </c>
      <c r="AA209" s="189">
        <v>3564</v>
      </c>
      <c r="AB209" s="165">
        <f t="shared" si="2393"/>
        <v>20969</v>
      </c>
      <c r="AC209" s="166">
        <f t="shared" si="2310"/>
        <v>22129</v>
      </c>
      <c r="BI209" s="147" t="s">
        <v>30</v>
      </c>
      <c r="BJ209" s="130">
        <f>B209/B219</f>
        <v>6.4556874813402845E-2</v>
      </c>
      <c r="BK209" s="131">
        <f t="shared" ref="BK209" si="2667">C209/C219</f>
        <v>0.10871310659344188</v>
      </c>
      <c r="BL209" s="132">
        <f t="shared" ref="BL209" si="2668">D209/D219</f>
        <v>6.3901671812197816E-2</v>
      </c>
      <c r="BM209" s="133">
        <f t="shared" ref="BM209" si="2669">E209/E219</f>
        <v>0.11153225240401488</v>
      </c>
      <c r="BN209" s="130">
        <f t="shared" ref="BN209" si="2670">F209/F219</f>
        <v>8.9259796806966621E-2</v>
      </c>
      <c r="BO209" s="131">
        <f t="shared" ref="BO209" si="2671">G209/G219</f>
        <v>0.10220653133274492</v>
      </c>
      <c r="BP209" s="132">
        <f t="shared" ref="BP209" si="2672">H209/H219</f>
        <v>8.9612815171323898E-2</v>
      </c>
      <c r="BQ209" s="133">
        <f t="shared" ref="BQ209" si="2673">I209/I219</f>
        <v>0.10046480226428812</v>
      </c>
      <c r="BR209" s="130">
        <f t="shared" ref="BR209" si="2674">J209/J219</f>
        <v>0.11748173130972456</v>
      </c>
      <c r="BS209" s="131">
        <f t="shared" ref="BS209" si="2675">K209/K219</f>
        <v>4.8133795635325313E-2</v>
      </c>
      <c r="BT209" s="132">
        <f t="shared" ref="BT209" si="2676">L209/L219</f>
        <v>0.11733600114334715</v>
      </c>
      <c r="BU209" s="130">
        <f t="shared" ref="BU209" si="2677">M209/M219</f>
        <v>7.709779179810726E-2</v>
      </c>
      <c r="BV209" s="134">
        <f t="shared" ref="BV209" si="2678">N209/N219</f>
        <v>8.950390743059454E-2</v>
      </c>
      <c r="BW209" s="135">
        <f t="shared" ref="BW209" si="2679">O209/O219</f>
        <v>7.1013931888544893E-2</v>
      </c>
      <c r="BX209" s="130">
        <f t="shared" ref="BX209" si="2680">P209/P219</f>
        <v>8.0627015675391892E-2</v>
      </c>
      <c r="BY209" s="131">
        <f t="shared" ref="BY209" si="2681">Q209/Q219</f>
        <v>9.1269841269841265E-2</v>
      </c>
      <c r="BZ209" s="132">
        <f t="shared" ref="BZ209" si="2682">R209/R219</f>
        <v>6.4313576253448773E-2</v>
      </c>
      <c r="CA209" s="133">
        <f t="shared" ref="CA209" si="2683">S209/S219</f>
        <v>9.1601449655969322E-2</v>
      </c>
      <c r="CB209" s="130">
        <f t="shared" ref="CB209" si="2684">T209/T219</f>
        <v>9.8856209150326793E-2</v>
      </c>
      <c r="CC209" s="131">
        <f t="shared" ref="CC209" si="2685">U209/U219</f>
        <v>6.3937539565309134E-2</v>
      </c>
      <c r="CD209" s="132">
        <f t="shared" ref="CD209" si="2686">V209/V219</f>
        <v>8.3268558103381268E-2</v>
      </c>
      <c r="CE209" s="133">
        <f t="shared" ref="CE209" si="2687">W209/W219</f>
        <v>7.1495978070372529E-2</v>
      </c>
      <c r="CF209" s="130">
        <f t="shared" ref="CF209" si="2688">X209/X219</f>
        <v>0.10085680685445483</v>
      </c>
      <c r="CG209" s="131">
        <f t="shared" ref="CG209" si="2689">Y209/Y219</f>
        <v>6.3627730294396959E-2</v>
      </c>
      <c r="CH209" s="132">
        <f t="shared" ref="CH209" si="2690">Z209/Z219</f>
        <v>8.9277389277389277E-2</v>
      </c>
      <c r="CI209" s="130">
        <f t="shared" ref="CI209" si="2691">AA209/AA219</f>
        <v>8.2793226008781098E-2</v>
      </c>
      <c r="CJ209" s="136">
        <f t="shared" ref="CJ209" si="2692">AB209/AB219</f>
        <v>8.2542119351283263E-2</v>
      </c>
      <c r="CK209" s="137">
        <f t="shared" ref="CK209" si="2693">AC209/AC219</f>
        <v>8.7299395622603401E-2</v>
      </c>
    </row>
    <row r="210" spans="1:89">
      <c r="A210" s="138" t="s">
        <v>31</v>
      </c>
      <c r="B210" s="199">
        <v>2569</v>
      </c>
      <c r="C210" s="183">
        <v>2854</v>
      </c>
      <c r="D210" s="184">
        <v>1122</v>
      </c>
      <c r="E210" s="185">
        <v>1051</v>
      </c>
      <c r="F210" s="182">
        <v>507</v>
      </c>
      <c r="G210" s="186">
        <v>438</v>
      </c>
      <c r="H210" s="184">
        <v>2106</v>
      </c>
      <c r="I210" s="185">
        <v>3277</v>
      </c>
      <c r="J210" s="182">
        <v>312</v>
      </c>
      <c r="K210" s="183">
        <v>265</v>
      </c>
      <c r="L210" s="184">
        <v>691</v>
      </c>
      <c r="M210" s="182">
        <v>961</v>
      </c>
      <c r="N210" s="187">
        <v>1967</v>
      </c>
      <c r="O210" s="200">
        <v>2126</v>
      </c>
      <c r="P210" s="182">
        <v>904</v>
      </c>
      <c r="Q210" s="183">
        <v>1062</v>
      </c>
      <c r="R210" s="184">
        <v>1295</v>
      </c>
      <c r="S210" s="185">
        <v>1639</v>
      </c>
      <c r="T210" s="182">
        <v>376</v>
      </c>
      <c r="U210" s="186">
        <v>292</v>
      </c>
      <c r="V210" s="184">
        <v>1824</v>
      </c>
      <c r="W210" s="201">
        <v>1625</v>
      </c>
      <c r="X210" s="182">
        <v>1460</v>
      </c>
      <c r="Y210" s="186">
        <v>620</v>
      </c>
      <c r="Z210" s="184">
        <v>3648</v>
      </c>
      <c r="AA210" s="182">
        <v>3419</v>
      </c>
      <c r="AB210" s="165">
        <f t="shared" si="2393"/>
        <v>18781</v>
      </c>
      <c r="AC210" s="166">
        <f t="shared" si="2310"/>
        <v>19629</v>
      </c>
      <c r="BI210" s="138" t="s">
        <v>31</v>
      </c>
      <c r="BJ210" s="130">
        <f>B210/B219</f>
        <v>5.8999150265255033E-2</v>
      </c>
      <c r="BK210" s="131">
        <f t="shared" ref="BK210" si="2694">C210/C219</f>
        <v>9.1659440536981732E-2</v>
      </c>
      <c r="BL210" s="132">
        <f t="shared" ref="BL210" si="2695">D210/D219</f>
        <v>6.5357954214481276E-2</v>
      </c>
      <c r="BM210" s="133">
        <f t="shared" ref="BM210" si="2696">E210/E219</f>
        <v>7.3769916473643574E-2</v>
      </c>
      <c r="BN210" s="130">
        <f t="shared" ref="BN210" si="2697">F210/F219</f>
        <v>7.3584905660377356E-2</v>
      </c>
      <c r="BO210" s="131">
        <f t="shared" ref="BO210" si="2698">G210/G219</f>
        <v>7.7316857899382169E-2</v>
      </c>
      <c r="BP210" s="132">
        <f t="shared" ref="BP210" si="2699">H210/H219</f>
        <v>7.5641117735794836E-2</v>
      </c>
      <c r="BQ210" s="133">
        <f t="shared" ref="BQ210" si="2700">I210/I219</f>
        <v>8.5092570953753471E-2</v>
      </c>
      <c r="BR210" s="130">
        <f t="shared" ref="BR210" si="2701">J210/J219</f>
        <v>8.7689713322091065E-2</v>
      </c>
      <c r="BS210" s="131">
        <f t="shared" ref="BS210" si="2702">K210/K219</f>
        <v>5.4048541709157662E-2</v>
      </c>
      <c r="BT210" s="132">
        <f t="shared" ref="BT210" si="2703">L210/L219</f>
        <v>9.8756609975703874E-2</v>
      </c>
      <c r="BU210" s="130">
        <f t="shared" ref="BU210" si="2704">M210/M219</f>
        <v>6.0630914826498419E-2</v>
      </c>
      <c r="BV210" s="134">
        <f t="shared" ref="BV210" si="2705">N210/N219</f>
        <v>8.4927248391692939E-2</v>
      </c>
      <c r="BW210" s="135">
        <f t="shared" ref="BW210" si="2706">O210/O219</f>
        <v>6.8562951496388025E-2</v>
      </c>
      <c r="BX210" s="130">
        <f t="shared" ref="BX210" si="2707">P210/P219</f>
        <v>6.7801695042376056E-2</v>
      </c>
      <c r="BY210" s="131">
        <f t="shared" ref="BY210" si="2708">Q210/Q219</f>
        <v>7.8042328042328038E-2</v>
      </c>
      <c r="BZ210" s="132">
        <f t="shared" ref="BZ210" si="2709">R210/R219</f>
        <v>6.1602131100751592E-2</v>
      </c>
      <c r="CA210" s="133">
        <f t="shared" ref="CA210" si="2710">S210/S219</f>
        <v>8.6086454120489528E-2</v>
      </c>
      <c r="CB210" s="130">
        <f t="shared" ref="CB210" si="2711">T210/T219</f>
        <v>7.6797385620915037E-2</v>
      </c>
      <c r="CC210" s="131">
        <f t="shared" ref="CC210" si="2712">U210/U219</f>
        <v>6.1616374762608145E-2</v>
      </c>
      <c r="CD210" s="132">
        <f t="shared" ref="CD210" si="2713">V210/V219</f>
        <v>8.8612514574426746E-2</v>
      </c>
      <c r="CE210" s="133">
        <f t="shared" ref="CE210" si="2714">W210/W219</f>
        <v>7.3023861951197588E-2</v>
      </c>
      <c r="CF210" s="130">
        <f t="shared" ref="CF210" si="2715">X210/X219</f>
        <v>8.1760654085232684E-2</v>
      </c>
      <c r="CG210" s="131">
        <f t="shared" ref="CG210" si="2716">Y210/Y219</f>
        <v>6.5421546903028385E-2</v>
      </c>
      <c r="CH210" s="132">
        <f t="shared" ref="CH210" si="2717">Z210/Z219</f>
        <v>7.7304513668150027E-2</v>
      </c>
      <c r="CI210" s="130">
        <f t="shared" ref="CI210" si="2718">AA210/AA219</f>
        <v>7.942481473738007E-2</v>
      </c>
      <c r="CJ210" s="136">
        <f t="shared" ref="CJ210" si="2719">AB210/AB219</f>
        <v>7.392930247205165E-2</v>
      </c>
      <c r="CK210" s="137">
        <f t="shared" ref="CK210" si="2720">AC210/AC219</f>
        <v>7.7436840195041892E-2</v>
      </c>
    </row>
    <row r="211" spans="1:89">
      <c r="A211" s="147" t="s">
        <v>32</v>
      </c>
      <c r="B211" s="196">
        <v>2458</v>
      </c>
      <c r="C211" s="190">
        <v>2537</v>
      </c>
      <c r="D211" s="191">
        <v>934</v>
      </c>
      <c r="E211" s="192">
        <v>1335</v>
      </c>
      <c r="F211" s="189">
        <v>350</v>
      </c>
      <c r="G211" s="193">
        <v>515</v>
      </c>
      <c r="H211" s="191">
        <v>1891</v>
      </c>
      <c r="I211" s="192">
        <v>3293</v>
      </c>
      <c r="J211" s="189">
        <v>258</v>
      </c>
      <c r="K211" s="190">
        <v>205</v>
      </c>
      <c r="L211" s="191">
        <v>563</v>
      </c>
      <c r="M211" s="189">
        <v>782</v>
      </c>
      <c r="N211" s="194">
        <v>1606</v>
      </c>
      <c r="O211" s="197">
        <v>1887</v>
      </c>
      <c r="P211" s="189">
        <v>714</v>
      </c>
      <c r="Q211" s="190">
        <v>1090</v>
      </c>
      <c r="R211" s="191">
        <v>986</v>
      </c>
      <c r="S211" s="192">
        <v>1679</v>
      </c>
      <c r="T211" s="189">
        <v>295</v>
      </c>
      <c r="U211" s="193">
        <v>241</v>
      </c>
      <c r="V211" s="191">
        <v>1843</v>
      </c>
      <c r="W211" s="198">
        <v>1154</v>
      </c>
      <c r="X211" s="189">
        <v>1094</v>
      </c>
      <c r="Y211" s="193">
        <v>546</v>
      </c>
      <c r="Z211" s="191">
        <v>2877</v>
      </c>
      <c r="AA211" s="189">
        <v>3416</v>
      </c>
      <c r="AB211" s="165">
        <f t="shared" si="2393"/>
        <v>15869</v>
      </c>
      <c r="AC211" s="166">
        <f t="shared" si="2310"/>
        <v>18680</v>
      </c>
      <c r="BI211" s="147" t="s">
        <v>32</v>
      </c>
      <c r="BJ211" s="130">
        <f>B211/B219</f>
        <v>5.6449946030360791E-2</v>
      </c>
      <c r="BK211" s="131">
        <f t="shared" ref="BK211" si="2721">C211/C219</f>
        <v>8.1478626714198546E-2</v>
      </c>
      <c r="BL211" s="132">
        <f t="shared" ref="BL211" si="2722">D211/D219</f>
        <v>5.440671054930972E-2</v>
      </c>
      <c r="BM211" s="133">
        <f t="shared" ref="BM211" si="2723">E211/E219</f>
        <v>9.3703937671088644E-2</v>
      </c>
      <c r="BN211" s="130">
        <f t="shared" ref="BN211" si="2724">F211/F219</f>
        <v>5.0798258345428157E-2</v>
      </c>
      <c r="BO211" s="131">
        <f t="shared" ref="BO211" si="2725">G211/G219</f>
        <v>9.0909090909090912E-2</v>
      </c>
      <c r="BP211" s="132">
        <f t="shared" ref="BP211" si="2726">H211/H219</f>
        <v>6.7918971338265924E-2</v>
      </c>
      <c r="BQ211" s="133">
        <f t="shared" ref="BQ211" si="2727">I211/I219</f>
        <v>8.5508036664849005E-2</v>
      </c>
      <c r="BR211" s="130">
        <f t="shared" ref="BR211" si="2728">J211/J219</f>
        <v>7.2512647554806076E-2</v>
      </c>
      <c r="BS211" s="131">
        <f t="shared" ref="BS211" si="2729">K211/K219</f>
        <v>4.1811136039159695E-2</v>
      </c>
      <c r="BT211" s="132">
        <f t="shared" ref="BT211" si="2730">L211/L219</f>
        <v>8.0463055595255115E-2</v>
      </c>
      <c r="BU211" s="130">
        <f t="shared" ref="BU211" si="2731">M211/M219</f>
        <v>4.9337539432176655E-2</v>
      </c>
      <c r="BV211" s="134">
        <f t="shared" ref="BV211" si="2732">N211/N219</f>
        <v>6.9340702042226157E-2</v>
      </c>
      <c r="BW211" s="135">
        <f t="shared" ref="BW211" si="2733">O211/O219</f>
        <v>6.0855263157894739E-2</v>
      </c>
      <c r="BX211" s="130">
        <f t="shared" ref="BX211" si="2734">P211/P219</f>
        <v>5.3551338783469585E-2</v>
      </c>
      <c r="BY211" s="131">
        <f t="shared" ref="BY211" si="2735">Q211/Q219</f>
        <v>8.0099941211052322E-2</v>
      </c>
      <c r="BZ211" s="132">
        <f t="shared" ref="BZ211" si="2736">R211/R219</f>
        <v>4.6903244220340597E-2</v>
      </c>
      <c r="CA211" s="133">
        <f t="shared" ref="CA211" si="2737">S211/S219</f>
        <v>8.8187404800672303E-2</v>
      </c>
      <c r="CB211" s="130">
        <f t="shared" ref="CB211" si="2738">T211/T219</f>
        <v>6.025326797385621E-2</v>
      </c>
      <c r="CC211" s="131">
        <f t="shared" ref="CC211" si="2739">U211/U219</f>
        <v>5.0854610677358095E-2</v>
      </c>
      <c r="CD211" s="132">
        <f t="shared" ref="CD211" si="2740">V211/V219</f>
        <v>8.9535561601243679E-2</v>
      </c>
      <c r="CE211" s="133">
        <f t="shared" ref="CE211" si="2741">W211/W219</f>
        <v>5.1858176425650472E-2</v>
      </c>
      <c r="CF211" s="130">
        <f t="shared" ref="CF211" si="2742">X211/X219</f>
        <v>6.126449011592093E-2</v>
      </c>
      <c r="CG211" s="131">
        <f t="shared" ref="CG211" si="2743">Y211/Y219</f>
        <v>5.7613168724279837E-2</v>
      </c>
      <c r="CH211" s="132">
        <f t="shared" ref="CH211" si="2744">Z211/Z219</f>
        <v>6.0966306420851872E-2</v>
      </c>
      <c r="CI211" s="130">
        <f t="shared" ref="CI211" si="2745">AA211/AA219</f>
        <v>7.9355123469695921E-2</v>
      </c>
      <c r="CJ211" s="136">
        <f t="shared" ref="CJ211" si="2746">AB211/AB219</f>
        <v>6.2466540702251612E-2</v>
      </c>
      <c r="CK211" s="137">
        <f t="shared" ref="CK211" si="2747">AC211/AC219</f>
        <v>7.3693014154739556E-2</v>
      </c>
    </row>
    <row r="212" spans="1:89">
      <c r="A212" s="138" t="s">
        <v>33</v>
      </c>
      <c r="B212" s="199">
        <v>1980</v>
      </c>
      <c r="C212" s="183">
        <v>2033</v>
      </c>
      <c r="D212" s="184">
        <v>548</v>
      </c>
      <c r="E212" s="185">
        <v>883</v>
      </c>
      <c r="F212" s="182">
        <v>243</v>
      </c>
      <c r="G212" s="186">
        <v>364</v>
      </c>
      <c r="H212" s="184">
        <v>1523</v>
      </c>
      <c r="I212" s="185">
        <v>2181</v>
      </c>
      <c r="J212" s="182">
        <v>157</v>
      </c>
      <c r="K212" s="183">
        <v>129</v>
      </c>
      <c r="L212" s="184">
        <v>374</v>
      </c>
      <c r="M212" s="182">
        <v>564</v>
      </c>
      <c r="N212" s="187">
        <v>1342</v>
      </c>
      <c r="O212" s="200">
        <v>1491</v>
      </c>
      <c r="P212" s="182">
        <v>454</v>
      </c>
      <c r="Q212" s="183">
        <v>901</v>
      </c>
      <c r="R212" s="184">
        <v>769</v>
      </c>
      <c r="S212" s="185">
        <v>1342</v>
      </c>
      <c r="T212" s="182">
        <v>146</v>
      </c>
      <c r="U212" s="186">
        <v>232</v>
      </c>
      <c r="V212" s="184">
        <v>1495</v>
      </c>
      <c r="W212" s="201">
        <v>830</v>
      </c>
      <c r="X212" s="182">
        <v>864</v>
      </c>
      <c r="Y212" s="186">
        <v>483</v>
      </c>
      <c r="Z212" s="184">
        <v>2152</v>
      </c>
      <c r="AA212" s="182">
        <v>2599</v>
      </c>
      <c r="AB212" s="165">
        <f t="shared" si="2393"/>
        <v>12047</v>
      </c>
      <c r="AC212" s="166">
        <f t="shared" si="2310"/>
        <v>14032</v>
      </c>
      <c r="BI212" s="138" t="s">
        <v>33</v>
      </c>
      <c r="BJ212" s="130">
        <f>B212/B219</f>
        <v>4.5472291757572975E-2</v>
      </c>
      <c r="BK212" s="131">
        <f t="shared" ref="BK212" si="2748">C212/C219</f>
        <v>6.5292096219931275E-2</v>
      </c>
      <c r="BL212" s="132">
        <f t="shared" ref="BL212" si="2749">D212/D219</f>
        <v>3.1921710258053244E-2</v>
      </c>
      <c r="BM212" s="133">
        <f t="shared" ref="BM212" si="2750">E212/E219</f>
        <v>6.1977960272338033E-2</v>
      </c>
      <c r="BN212" s="130">
        <f t="shared" ref="BN212" si="2751">F212/F219</f>
        <v>3.5268505079825832E-2</v>
      </c>
      <c r="BO212" s="131">
        <f t="shared" ref="BO212" si="2752">G212/G219</f>
        <v>6.4254192409532215E-2</v>
      </c>
      <c r="BP212" s="132">
        <f t="shared" ref="BP212" si="2753">H212/H219</f>
        <v>5.4701530062495507E-2</v>
      </c>
      <c r="BQ212" s="133">
        <f t="shared" ref="BQ212" si="2754">I212/I219</f>
        <v>5.6633169743709591E-2</v>
      </c>
      <c r="BR212" s="130">
        <f t="shared" ref="BR212" si="2755">J212/J219</f>
        <v>4.4125913434513775E-2</v>
      </c>
      <c r="BS212" s="131">
        <f t="shared" ref="BS212" si="2756">K212/K219</f>
        <v>2.6310422190495616E-2</v>
      </c>
      <c r="BT212" s="132">
        <f t="shared" ref="BT212" si="2757">L212/L219</f>
        <v>5.3451479205373735E-2</v>
      </c>
      <c r="BU212" s="130">
        <f t="shared" ref="BU212" si="2758">M212/M219</f>
        <v>3.5583596214511043E-2</v>
      </c>
      <c r="BV212" s="134">
        <f t="shared" ref="BV212" si="2759">N212/N219</f>
        <v>5.7942230473641033E-2</v>
      </c>
      <c r="BW212" s="135">
        <f t="shared" ref="BW212" si="2760">O212/O219</f>
        <v>4.8084365325077399E-2</v>
      </c>
      <c r="BX212" s="130">
        <f t="shared" ref="BX212" si="2761">P212/P219</f>
        <v>3.4050851271281782E-2</v>
      </c>
      <c r="BY212" s="131">
        <f t="shared" ref="BY212" si="2762">Q212/Q219</f>
        <v>6.6211052322163427E-2</v>
      </c>
      <c r="BZ212" s="132">
        <f t="shared" ref="BZ212" si="2763">R212/R219</f>
        <v>3.6580724954809248E-2</v>
      </c>
      <c r="CA212" s="133">
        <f t="shared" ref="CA212" si="2764">S212/S219</f>
        <v>7.0486895320132359E-2</v>
      </c>
      <c r="CB212" s="130">
        <f t="shared" ref="CB212" si="2765">T212/T219</f>
        <v>2.9820261437908498E-2</v>
      </c>
      <c r="CC212" s="131">
        <f t="shared" ref="CC212" si="2766">U212/U219</f>
        <v>4.8955475838784554E-2</v>
      </c>
      <c r="CD212" s="132">
        <f t="shared" ref="CD212" si="2767">V212/V219</f>
        <v>7.2629226583754369E-2</v>
      </c>
      <c r="CE212" s="133">
        <f t="shared" ref="CE212" si="2768">W212/W219</f>
        <v>3.7298341796611692E-2</v>
      </c>
      <c r="CF212" s="130">
        <f t="shared" ref="CF212" si="2769">X212/X219</f>
        <v>4.8384387075096603E-2</v>
      </c>
      <c r="CG212" s="131">
        <f t="shared" ref="CG212" si="2770">Y212/Y219</f>
        <v>5.0965495409939852E-2</v>
      </c>
      <c r="CH212" s="132">
        <f t="shared" ref="CH212" si="2771">Z212/Z219</f>
        <v>4.5602881966518329E-2</v>
      </c>
      <c r="CI212" s="130">
        <f t="shared" ref="CI212" si="2772">AA212/AA219</f>
        <v>6.0375868237043231E-2</v>
      </c>
      <c r="CJ212" s="136">
        <f t="shared" ref="CJ212" si="2773">AB212/AB219</f>
        <v>4.742166587938907E-2</v>
      </c>
      <c r="CK212" s="137">
        <f t="shared" ref="CK212" si="2774">AC212/AC219</f>
        <v>5.5356551103817202E-2</v>
      </c>
    </row>
    <row r="213" spans="1:89">
      <c r="A213" s="147" t="s">
        <v>34</v>
      </c>
      <c r="B213" s="196">
        <v>196</v>
      </c>
      <c r="C213" s="190">
        <v>1383</v>
      </c>
      <c r="D213" s="191">
        <v>128</v>
      </c>
      <c r="E213" s="192">
        <v>651</v>
      </c>
      <c r="F213" s="189">
        <v>63</v>
      </c>
      <c r="G213" s="193">
        <v>216</v>
      </c>
      <c r="H213" s="191">
        <v>470</v>
      </c>
      <c r="I213" s="192">
        <v>1652</v>
      </c>
      <c r="J213" s="189">
        <v>120</v>
      </c>
      <c r="K213" s="190">
        <v>102</v>
      </c>
      <c r="L213" s="191">
        <v>276</v>
      </c>
      <c r="M213" s="189">
        <v>286</v>
      </c>
      <c r="N213" s="194">
        <v>794</v>
      </c>
      <c r="O213" s="197">
        <v>986</v>
      </c>
      <c r="P213" s="189">
        <v>323</v>
      </c>
      <c r="Q213" s="190">
        <v>696</v>
      </c>
      <c r="R213" s="191">
        <v>503</v>
      </c>
      <c r="S213" s="192">
        <v>808</v>
      </c>
      <c r="T213" s="189">
        <v>134</v>
      </c>
      <c r="U213" s="193">
        <v>136</v>
      </c>
      <c r="V213" s="191">
        <v>1450</v>
      </c>
      <c r="W213" s="198">
        <v>604</v>
      </c>
      <c r="X213" s="189">
        <v>560</v>
      </c>
      <c r="Y213" s="193">
        <v>370</v>
      </c>
      <c r="Z213" s="191">
        <v>1618</v>
      </c>
      <c r="AA213" s="189">
        <v>1987</v>
      </c>
      <c r="AB213" s="165">
        <f t="shared" si="2393"/>
        <v>6635</v>
      </c>
      <c r="AC213" s="166">
        <f t="shared" si="2310"/>
        <v>9877</v>
      </c>
      <c r="BI213" s="147" t="s">
        <v>34</v>
      </c>
      <c r="BJ213" s="130">
        <f>B213/B219</f>
        <v>4.5012975679213649E-3</v>
      </c>
      <c r="BK213" s="131">
        <f t="shared" ref="BK213" si="2775">C213/C219</f>
        <v>4.4416610463435785E-2</v>
      </c>
      <c r="BL213" s="132">
        <f t="shared" ref="BL213" si="2776">D213/D219</f>
        <v>7.4561658996912684E-3</v>
      </c>
      <c r="BM213" s="133">
        <f t="shared" ref="BM213" si="2777">E213/E219</f>
        <v>4.569383028005896E-2</v>
      </c>
      <c r="BN213" s="130">
        <f t="shared" ref="BN213" si="2778">F213/F219</f>
        <v>9.1436865021770689E-3</v>
      </c>
      <c r="BO213" s="131">
        <f t="shared" ref="BO213" si="2779">G213/G219</f>
        <v>3.8128861429832302E-2</v>
      </c>
      <c r="BP213" s="132">
        <f t="shared" ref="BP213" si="2780">H213/H219</f>
        <v>1.6880971194598089E-2</v>
      </c>
      <c r="BQ213" s="133">
        <f t="shared" ref="BQ213" si="2781">I213/I219</f>
        <v>4.2896834670613594E-2</v>
      </c>
      <c r="BR213" s="130">
        <f t="shared" ref="BR213" si="2782">J213/J219</f>
        <v>3.3726812816188868E-2</v>
      </c>
      <c r="BS213" s="131">
        <f t="shared" ref="BS213" si="2783">K213/K219</f>
        <v>2.0803589638996534E-2</v>
      </c>
      <c r="BT213" s="132">
        <f t="shared" ref="BT213" si="2784">L213/L219</f>
        <v>3.9445476632842646E-2</v>
      </c>
      <c r="BU213" s="130">
        <f t="shared" ref="BU213" si="2785">M213/M219</f>
        <v>1.8044164037854891E-2</v>
      </c>
      <c r="BV213" s="134">
        <f t="shared" ref="BV213" si="2786">N213/N219</f>
        <v>3.4281766763093129E-2</v>
      </c>
      <c r="BW213" s="135">
        <f t="shared" ref="BW213" si="2787">O213/O219</f>
        <v>3.1798245614035089E-2</v>
      </c>
      <c r="BX213" s="130">
        <f t="shared" ref="BX213" si="2788">P213/P219</f>
        <v>2.4225605640141003E-2</v>
      </c>
      <c r="BY213" s="131">
        <f t="shared" ref="BY213" si="2789">Q213/Q219</f>
        <v>5.114638447971781E-2</v>
      </c>
      <c r="BZ213" s="132">
        <f t="shared" ref="BZ213" si="2790">R213/R219</f>
        <v>2.3927314242222435E-2</v>
      </c>
      <c r="CA213" s="133">
        <f t="shared" ref="CA213" si="2791">S213/S219</f>
        <v>4.2439203739692212E-2</v>
      </c>
      <c r="CB213" s="130">
        <f t="shared" ref="CB213" si="2792">T213/T219</f>
        <v>2.7369281045751634E-2</v>
      </c>
      <c r="CC213" s="131">
        <f t="shared" ref="CC213" si="2793">U213/U219</f>
        <v>2.8698037560666807E-2</v>
      </c>
      <c r="CD213" s="132">
        <f t="shared" ref="CD213" si="2794">V213/V219</f>
        <v>7.0443062572872139E-2</v>
      </c>
      <c r="CE213" s="133">
        <f t="shared" ref="CE213" si="2795">W213/W219</f>
        <v>2.7142407765245135E-2</v>
      </c>
      <c r="CF213" s="130">
        <f t="shared" ref="CF213" si="2796">X213/X219</f>
        <v>3.1360250882007057E-2</v>
      </c>
      <c r="CG213" s="131">
        <f t="shared" ref="CG213" si="2797">Y213/Y219</f>
        <v>3.9041890893742742E-2</v>
      </c>
      <c r="CH213" s="132">
        <f t="shared" ref="CH213" si="2798">Z213/Z219</f>
        <v>3.4286925196016102E-2</v>
      </c>
      <c r="CI213" s="130">
        <f t="shared" ref="CI213" si="2799">AA213/AA219</f>
        <v>4.6158849629474759E-2</v>
      </c>
      <c r="CJ213" s="136">
        <f t="shared" ref="CJ213" si="2800">AB213/AB219</f>
        <v>2.6117934183593136E-2</v>
      </c>
      <c r="CK213" s="137">
        <f t="shared" ref="CK213" si="2801">AC213/AC219</f>
        <v>3.8964983983209987E-2</v>
      </c>
    </row>
    <row r="214" spans="1:89">
      <c r="A214" s="138" t="s">
        <v>35</v>
      </c>
      <c r="B214" s="199">
        <v>0</v>
      </c>
      <c r="C214" s="183">
        <v>900</v>
      </c>
      <c r="D214" s="184">
        <v>7</v>
      </c>
      <c r="E214" s="185">
        <v>351</v>
      </c>
      <c r="F214" s="182">
        <v>4</v>
      </c>
      <c r="G214" s="186">
        <v>138</v>
      </c>
      <c r="H214" s="184">
        <v>37</v>
      </c>
      <c r="I214" s="185">
        <v>975</v>
      </c>
      <c r="J214" s="182">
        <v>34</v>
      </c>
      <c r="K214" s="183">
        <v>54</v>
      </c>
      <c r="L214" s="184">
        <v>60</v>
      </c>
      <c r="M214" s="182">
        <v>52</v>
      </c>
      <c r="N214" s="187">
        <v>139</v>
      </c>
      <c r="O214" s="200">
        <v>230</v>
      </c>
      <c r="P214" s="182">
        <v>89</v>
      </c>
      <c r="Q214" s="183">
        <v>162</v>
      </c>
      <c r="R214" s="184">
        <v>100</v>
      </c>
      <c r="S214" s="185">
        <v>173</v>
      </c>
      <c r="T214" s="182">
        <v>46</v>
      </c>
      <c r="U214" s="186">
        <v>7</v>
      </c>
      <c r="V214" s="184">
        <v>271</v>
      </c>
      <c r="W214" s="201">
        <v>14</v>
      </c>
      <c r="X214" s="182">
        <v>100</v>
      </c>
      <c r="Y214" s="186">
        <v>45</v>
      </c>
      <c r="Z214" s="184">
        <v>120</v>
      </c>
      <c r="AA214" s="182">
        <v>217</v>
      </c>
      <c r="AB214" s="165">
        <f t="shared" si="2393"/>
        <v>1007</v>
      </c>
      <c r="AC214" s="166">
        <f t="shared" si="2310"/>
        <v>3318</v>
      </c>
      <c r="BI214" s="138" t="s">
        <v>35</v>
      </c>
      <c r="BJ214" s="130">
        <f>B214/B219</f>
        <v>0</v>
      </c>
      <c r="BK214" s="131">
        <f t="shared" ref="BK214" si="2802">C214/C219</f>
        <v>2.8904518739762984E-2</v>
      </c>
      <c r="BL214" s="132">
        <f t="shared" ref="BL214" si="2803">D214/D219</f>
        <v>4.0775907263936625E-4</v>
      </c>
      <c r="BM214" s="133">
        <f t="shared" ref="BM214" si="2804">E214/E219</f>
        <v>2.4636765634870498E-2</v>
      </c>
      <c r="BN214" s="130">
        <f t="shared" ref="BN214" si="2805">F214/F219</f>
        <v>5.8055152394775032E-4</v>
      </c>
      <c r="BO214" s="131">
        <f t="shared" ref="BO214" si="2806">G214/G219</f>
        <v>2.436010591350397E-2</v>
      </c>
      <c r="BP214" s="132">
        <f t="shared" ref="BP214" si="2807">H214/H219</f>
        <v>1.3289275195747432E-3</v>
      </c>
      <c r="BQ214" s="133">
        <f t="shared" ref="BQ214" si="2808">I214/I219</f>
        <v>2.531744176988393E-2</v>
      </c>
      <c r="BR214" s="130">
        <f t="shared" ref="BR214" si="2809">J214/J219</f>
        <v>9.5559302979201805E-3</v>
      </c>
      <c r="BS214" s="131">
        <f t="shared" ref="BS214" si="2810">K214/K219</f>
        <v>1.1013665102998164E-2</v>
      </c>
      <c r="BT214" s="132">
        <f t="shared" ref="BT214" si="2811">L214/L219</f>
        <v>8.5751036158353573E-3</v>
      </c>
      <c r="BU214" s="130">
        <f t="shared" ref="BU214" si="2812">M214/M219</f>
        <v>3.2807570977917981E-3</v>
      </c>
      <c r="BV214" s="134">
        <f t="shared" ref="BV214" si="2813">N214/N219</f>
        <v>6.0014679849747423E-3</v>
      </c>
      <c r="BW214" s="135">
        <f t="shared" ref="BW214" si="2814">O214/O219</f>
        <v>7.4174406604747166E-3</v>
      </c>
      <c r="BX214" s="130">
        <f t="shared" ref="BX214" si="2815">P214/P219</f>
        <v>6.6751668791719789E-3</v>
      </c>
      <c r="BY214" s="131">
        <f t="shared" ref="BY214" si="2816">Q214/Q219</f>
        <v>1.1904761904761904E-2</v>
      </c>
      <c r="BZ214" s="132">
        <f t="shared" ref="BZ214" si="2817">R214/R219</f>
        <v>4.7569213205213585E-3</v>
      </c>
      <c r="CA214" s="133">
        <f t="shared" ref="CA214" si="2818">S214/S219</f>
        <v>9.086611691790536E-3</v>
      </c>
      <c r="CB214" s="130">
        <f t="shared" ref="CB214" si="2819">T214/T219</f>
        <v>9.3954248366013068E-3</v>
      </c>
      <c r="CC214" s="131">
        <f t="shared" ref="CC214" si="2820">U214/U219</f>
        <v>1.4771048744460858E-3</v>
      </c>
      <c r="CD214" s="132">
        <f t="shared" ref="CD214" si="2821">V214/V219</f>
        <v>1.3165565487757481E-2</v>
      </c>
      <c r="CE214" s="133">
        <f t="shared" ref="CE214" si="2822">W214/W219</f>
        <v>6.2912865681031768E-4</v>
      </c>
      <c r="CF214" s="130">
        <f t="shared" ref="CF214" si="2823">X214/X219</f>
        <v>5.600044800358403E-3</v>
      </c>
      <c r="CG214" s="131">
        <f t="shared" ref="CG214" si="2824">Y214/Y219</f>
        <v>4.7483380816714148E-3</v>
      </c>
      <c r="CH214" s="132">
        <f t="shared" ref="CH214" si="2825">Z214/Z219</f>
        <v>2.5429116338207248E-3</v>
      </c>
      <c r="CI214" s="130">
        <f t="shared" ref="CI214" si="2826">AA214/AA219</f>
        <v>5.0410016958208469E-3</v>
      </c>
      <c r="CJ214" s="136">
        <f t="shared" ref="CJ214" si="2827">AB214/AB219</f>
        <v>3.9639426861911506E-3</v>
      </c>
      <c r="CK214" s="137">
        <f t="shared" ref="CK214" si="2828">AC214/AC219</f>
        <v>1.3089583563459626E-2</v>
      </c>
    </row>
    <row r="215" spans="1:89">
      <c r="A215" s="147" t="s">
        <v>36</v>
      </c>
      <c r="B215" s="196">
        <v>0</v>
      </c>
      <c r="C215" s="190">
        <v>101</v>
      </c>
      <c r="D215" s="191">
        <v>0</v>
      </c>
      <c r="E215" s="192">
        <v>54</v>
      </c>
      <c r="F215" s="189">
        <v>0</v>
      </c>
      <c r="G215" s="193">
        <v>0</v>
      </c>
      <c r="H215" s="191">
        <v>0</v>
      </c>
      <c r="I215" s="192">
        <v>0</v>
      </c>
      <c r="J215" s="189">
        <v>0</v>
      </c>
      <c r="K215" s="193">
        <v>0</v>
      </c>
      <c r="L215" s="191">
        <v>0</v>
      </c>
      <c r="M215" s="189">
        <v>0</v>
      </c>
      <c r="N215" s="194">
        <v>0</v>
      </c>
      <c r="O215" s="197">
        <v>0</v>
      </c>
      <c r="P215" s="189">
        <v>0</v>
      </c>
      <c r="Q215" s="193">
        <v>0</v>
      </c>
      <c r="R215" s="191">
        <v>0</v>
      </c>
      <c r="S215" s="192">
        <v>0</v>
      </c>
      <c r="T215" s="189">
        <v>0</v>
      </c>
      <c r="U215" s="193">
        <v>0</v>
      </c>
      <c r="V215" s="191">
        <v>0</v>
      </c>
      <c r="W215" s="192">
        <v>0</v>
      </c>
      <c r="X215" s="189">
        <v>0</v>
      </c>
      <c r="Y215" s="193">
        <v>0</v>
      </c>
      <c r="Z215" s="191">
        <v>0</v>
      </c>
      <c r="AA215" s="189">
        <v>0</v>
      </c>
      <c r="AB215" s="165">
        <f t="shared" si="2393"/>
        <v>0</v>
      </c>
      <c r="AC215" s="166">
        <f t="shared" si="2310"/>
        <v>155</v>
      </c>
      <c r="BI215" s="147" t="s">
        <v>36</v>
      </c>
      <c r="BJ215" s="130">
        <f>B215/B219</f>
        <v>0</v>
      </c>
      <c r="BK215" s="131">
        <f t="shared" ref="BK215" si="2829">C215/C219</f>
        <v>3.2437293252400683E-3</v>
      </c>
      <c r="BL215" s="132">
        <f t="shared" ref="BL215" si="2830">D215/D219</f>
        <v>0</v>
      </c>
      <c r="BM215" s="133">
        <f t="shared" ref="BM215" si="2831">E215/E219</f>
        <v>3.7902716361339229E-3</v>
      </c>
      <c r="BN215" s="130">
        <f t="shared" ref="BN215" si="2832">F215/F219</f>
        <v>0</v>
      </c>
      <c r="BO215" s="131">
        <f t="shared" ref="BO215" si="2833">G215/G219</f>
        <v>0</v>
      </c>
      <c r="BP215" s="132">
        <f t="shared" ref="BP215" si="2834">H215/H219</f>
        <v>0</v>
      </c>
      <c r="BQ215" s="133">
        <f t="shared" ref="BQ215" si="2835">I215/I219</f>
        <v>0</v>
      </c>
      <c r="BR215" s="130">
        <f t="shared" ref="BR215" si="2836">J215/J219</f>
        <v>0</v>
      </c>
      <c r="BS215" s="131">
        <f t="shared" ref="BS215" si="2837">K215/K219</f>
        <v>0</v>
      </c>
      <c r="BT215" s="132">
        <f t="shared" ref="BT215" si="2838">L215/L219</f>
        <v>0</v>
      </c>
      <c r="BU215" s="130">
        <f t="shared" ref="BU215" si="2839">M215/M219</f>
        <v>0</v>
      </c>
      <c r="BV215" s="134">
        <f t="shared" ref="BV215" si="2840">N215/N219</f>
        <v>0</v>
      </c>
      <c r="BW215" s="135">
        <f t="shared" ref="BW215" si="2841">O215/O219</f>
        <v>0</v>
      </c>
      <c r="BX215" s="130">
        <f t="shared" ref="BX215" si="2842">P215/P219</f>
        <v>0</v>
      </c>
      <c r="BY215" s="131">
        <f t="shared" ref="BY215" si="2843">Q215/Q219</f>
        <v>0</v>
      </c>
      <c r="BZ215" s="132">
        <f t="shared" ref="BZ215" si="2844">R215/R219</f>
        <v>0</v>
      </c>
      <c r="CA215" s="133">
        <f t="shared" ref="CA215" si="2845">S215/S219</f>
        <v>0</v>
      </c>
      <c r="CB215" s="130">
        <f t="shared" ref="CB215" si="2846">T215/T219</f>
        <v>0</v>
      </c>
      <c r="CC215" s="131">
        <f t="shared" ref="CC215" si="2847">U215/U219</f>
        <v>0</v>
      </c>
      <c r="CD215" s="132">
        <f t="shared" ref="CD215" si="2848">V215/V219</f>
        <v>0</v>
      </c>
      <c r="CE215" s="133">
        <f t="shared" ref="CE215" si="2849">W215/W219</f>
        <v>0</v>
      </c>
      <c r="CF215" s="130">
        <f t="shared" ref="CF215" si="2850">X215/X219</f>
        <v>0</v>
      </c>
      <c r="CG215" s="131">
        <f t="shared" ref="CG215" si="2851">Y215/Y219</f>
        <v>0</v>
      </c>
      <c r="CH215" s="132">
        <f t="shared" ref="CH215" si="2852">Z215/Z219</f>
        <v>0</v>
      </c>
      <c r="CI215" s="130">
        <f t="shared" ref="CI215" si="2853">AA215/AA219</f>
        <v>0</v>
      </c>
      <c r="CJ215" s="136">
        <f t="shared" ref="CJ215" si="2854">AB215/AB219</f>
        <v>0</v>
      </c>
      <c r="CK215" s="137">
        <f t="shared" ref="CK215" si="2855">AC215/AC219</f>
        <v>6.1147843650881319E-4</v>
      </c>
    </row>
    <row r="216" spans="1:89">
      <c r="A216" s="138" t="s">
        <v>37</v>
      </c>
      <c r="B216" s="60"/>
      <c r="C216" s="61"/>
      <c r="D216" s="140"/>
      <c r="E216" s="141"/>
      <c r="F216" s="139"/>
      <c r="G216" s="142"/>
      <c r="H216" s="140"/>
      <c r="I216" s="141"/>
      <c r="J216" s="139"/>
      <c r="K216" s="142"/>
      <c r="L216" s="140"/>
      <c r="M216" s="139"/>
      <c r="N216" s="143"/>
      <c r="O216" s="144"/>
      <c r="P216" s="139"/>
      <c r="Q216" s="142"/>
      <c r="R216" s="140"/>
      <c r="S216" s="141"/>
      <c r="T216" s="139"/>
      <c r="U216" s="142"/>
      <c r="V216" s="140"/>
      <c r="W216" s="141"/>
      <c r="X216" s="139"/>
      <c r="Y216" s="142"/>
      <c r="Z216" s="145"/>
      <c r="AA216" s="146"/>
      <c r="AB216" s="165">
        <f t="shared" ref="AB216" si="2856">B216+D216+F216+H216+J216+L216+N216+P216+R216+T216+V216+X216+Z216</f>
        <v>0</v>
      </c>
      <c r="AC216" s="166">
        <f t="shared" ref="AC216" si="2857">C216+E216+G216+I216+K216+M216+O216+Q216+S216+U216+W216+Y216+AA216</f>
        <v>0</v>
      </c>
      <c r="BI216" s="138" t="s">
        <v>37</v>
      </c>
      <c r="BJ216" s="130">
        <f>B216/B219</f>
        <v>0</v>
      </c>
      <c r="BK216" s="131">
        <f t="shared" ref="BK216" si="2858">C216/C219</f>
        <v>0</v>
      </c>
      <c r="BL216" s="132">
        <f t="shared" ref="BL216" si="2859">D216/D219</f>
        <v>0</v>
      </c>
      <c r="BM216" s="133">
        <f t="shared" ref="BM216" si="2860">E216/E219</f>
        <v>0</v>
      </c>
      <c r="BN216" s="130">
        <f t="shared" ref="BN216" si="2861">F216/F219</f>
        <v>0</v>
      </c>
      <c r="BO216" s="131">
        <f t="shared" ref="BO216" si="2862">G216/G219</f>
        <v>0</v>
      </c>
      <c r="BP216" s="132">
        <f t="shared" ref="BP216" si="2863">H216/H219</f>
        <v>0</v>
      </c>
      <c r="BQ216" s="133">
        <f t="shared" ref="BQ216" si="2864">I216/I219</f>
        <v>0</v>
      </c>
      <c r="BR216" s="130">
        <f t="shared" ref="BR216" si="2865">J216/J219</f>
        <v>0</v>
      </c>
      <c r="BS216" s="131">
        <f t="shared" ref="BS216" si="2866">K216/K219</f>
        <v>0</v>
      </c>
      <c r="BT216" s="132">
        <f t="shared" ref="BT216" si="2867">L216/L219</f>
        <v>0</v>
      </c>
      <c r="BU216" s="130">
        <f t="shared" ref="BU216" si="2868">M216/M219</f>
        <v>0</v>
      </c>
      <c r="BV216" s="134">
        <f t="shared" ref="BV216" si="2869">N216/N219</f>
        <v>0</v>
      </c>
      <c r="BW216" s="135">
        <f t="shared" ref="BW216" si="2870">O216/O219</f>
        <v>0</v>
      </c>
      <c r="BX216" s="130">
        <f t="shared" ref="BX216" si="2871">P216/P219</f>
        <v>0</v>
      </c>
      <c r="BY216" s="131">
        <f t="shared" ref="BY216" si="2872">Q216/Q219</f>
        <v>0</v>
      </c>
      <c r="BZ216" s="132">
        <f t="shared" ref="BZ216" si="2873">R216/R219</f>
        <v>0</v>
      </c>
      <c r="CA216" s="133">
        <f t="shared" ref="CA216" si="2874">S216/S219</f>
        <v>0</v>
      </c>
      <c r="CB216" s="130">
        <f t="shared" ref="CB216" si="2875">T216/T219</f>
        <v>0</v>
      </c>
      <c r="CC216" s="131">
        <f t="shared" ref="CC216" si="2876">U216/U219</f>
        <v>0</v>
      </c>
      <c r="CD216" s="132">
        <f t="shared" ref="CD216" si="2877">V216/V219</f>
        <v>0</v>
      </c>
      <c r="CE216" s="133">
        <f t="shared" ref="CE216" si="2878">W216/W219</f>
        <v>0</v>
      </c>
      <c r="CF216" s="130">
        <f t="shared" ref="CF216" si="2879">X216/X219</f>
        <v>0</v>
      </c>
      <c r="CG216" s="131">
        <f t="shared" ref="CG216" si="2880">Y216/Y219</f>
        <v>0</v>
      </c>
      <c r="CH216" s="132">
        <f t="shared" ref="CH216" si="2881">Z216/Z219</f>
        <v>0</v>
      </c>
      <c r="CI216" s="130">
        <f t="shared" ref="CI216" si="2882">AA216/AA219</f>
        <v>0</v>
      </c>
      <c r="CJ216" s="136">
        <f t="shared" ref="CJ216" si="2883">AB216/AB219</f>
        <v>0</v>
      </c>
      <c r="CK216" s="137">
        <f t="shared" ref="CK216" si="2884">AC216/AC219</f>
        <v>0</v>
      </c>
    </row>
    <row r="217" spans="1:89">
      <c r="A217" s="147" t="s">
        <v>38</v>
      </c>
      <c r="B217" s="58"/>
      <c r="C217" s="59"/>
      <c r="D217" s="153"/>
      <c r="E217" s="150"/>
      <c r="F217" s="151"/>
      <c r="G217" s="152"/>
      <c r="H217" s="153"/>
      <c r="I217" s="150"/>
      <c r="J217" s="151"/>
      <c r="K217" s="152"/>
      <c r="L217" s="153"/>
      <c r="M217" s="151"/>
      <c r="N217" s="155"/>
      <c r="O217" s="154"/>
      <c r="P217" s="151"/>
      <c r="Q217" s="152"/>
      <c r="R217" s="153"/>
      <c r="S217" s="150"/>
      <c r="T217" s="151"/>
      <c r="U217" s="152"/>
      <c r="V217" s="153"/>
      <c r="W217" s="150"/>
      <c r="X217" s="151"/>
      <c r="Y217" s="152"/>
      <c r="Z217" s="149"/>
      <c r="AA217" s="148"/>
      <c r="AB217" s="165"/>
      <c r="AC217" s="166"/>
      <c r="BI217" s="147" t="s">
        <v>38</v>
      </c>
      <c r="BJ217" s="130">
        <f>B217/B219</f>
        <v>0</v>
      </c>
      <c r="BK217" s="131">
        <f t="shared" ref="BK217" si="2885">C217/C219</f>
        <v>0</v>
      </c>
      <c r="BL217" s="132">
        <f t="shared" ref="BL217" si="2886">D217/D219</f>
        <v>0</v>
      </c>
      <c r="BM217" s="133">
        <f t="shared" ref="BM217" si="2887">E217/E219</f>
        <v>0</v>
      </c>
      <c r="BN217" s="130">
        <f t="shared" ref="BN217" si="2888">F217/F219</f>
        <v>0</v>
      </c>
      <c r="BO217" s="131">
        <f t="shared" ref="BO217" si="2889">G217/G219</f>
        <v>0</v>
      </c>
      <c r="BP217" s="132">
        <f t="shared" ref="BP217" si="2890">H217/H219</f>
        <v>0</v>
      </c>
      <c r="BQ217" s="133">
        <f t="shared" ref="BQ217" si="2891">I217/I219</f>
        <v>0</v>
      </c>
      <c r="BR217" s="130">
        <f t="shared" ref="BR217" si="2892">J217/J219</f>
        <v>0</v>
      </c>
      <c r="BS217" s="131">
        <f t="shared" ref="BS217" si="2893">K217/K219</f>
        <v>0</v>
      </c>
      <c r="BT217" s="132">
        <f t="shared" ref="BT217" si="2894">L217/L219</f>
        <v>0</v>
      </c>
      <c r="BU217" s="130">
        <f t="shared" ref="BU217" si="2895">M217/M219</f>
        <v>0</v>
      </c>
      <c r="BV217" s="134">
        <f t="shared" ref="BV217" si="2896">N217/N219</f>
        <v>0</v>
      </c>
      <c r="BW217" s="135">
        <f t="shared" ref="BW217" si="2897">O217/O219</f>
        <v>0</v>
      </c>
      <c r="BX217" s="130">
        <f t="shared" ref="BX217" si="2898">P217/P219</f>
        <v>0</v>
      </c>
      <c r="BY217" s="131">
        <f t="shared" ref="BY217" si="2899">Q217/Q219</f>
        <v>0</v>
      </c>
      <c r="BZ217" s="132">
        <f t="shared" ref="BZ217" si="2900">R217/R219</f>
        <v>0</v>
      </c>
      <c r="CA217" s="133">
        <f t="shared" ref="CA217" si="2901">S217/S219</f>
        <v>0</v>
      </c>
      <c r="CB217" s="130">
        <f t="shared" ref="CB217" si="2902">T217/T219</f>
        <v>0</v>
      </c>
      <c r="CC217" s="131">
        <f t="shared" ref="CC217" si="2903">U217/U219</f>
        <v>0</v>
      </c>
      <c r="CD217" s="132">
        <f t="shared" ref="CD217" si="2904">V217/V219</f>
        <v>0</v>
      </c>
      <c r="CE217" s="133">
        <f t="shared" ref="CE217" si="2905">W217/W219</f>
        <v>0</v>
      </c>
      <c r="CF217" s="130">
        <f t="shared" ref="CF217" si="2906">X217/X219</f>
        <v>0</v>
      </c>
      <c r="CG217" s="131">
        <f t="shared" ref="CG217" si="2907">Y217/Y219</f>
        <v>0</v>
      </c>
      <c r="CH217" s="132">
        <f t="shared" ref="CH217" si="2908">Z217/Z219</f>
        <v>0</v>
      </c>
      <c r="CI217" s="130">
        <f t="shared" ref="CI217" si="2909">AA217/AA219</f>
        <v>0</v>
      </c>
      <c r="CJ217" s="136">
        <f t="shared" ref="CJ217" si="2910">AB217/AB219</f>
        <v>0</v>
      </c>
      <c r="CK217" s="137">
        <f t="shared" ref="CK217" si="2911">AC217/AC219</f>
        <v>0</v>
      </c>
    </row>
    <row r="218" spans="1:89" ht="14" thickBot="1">
      <c r="A218" s="138" t="s">
        <v>39</v>
      </c>
      <c r="B218" s="60"/>
      <c r="C218" s="61"/>
      <c r="D218" s="140"/>
      <c r="E218" s="141"/>
      <c r="F218" s="139"/>
      <c r="G218" s="142"/>
      <c r="H218" s="140"/>
      <c r="I218" s="141"/>
      <c r="J218" s="139"/>
      <c r="K218" s="142"/>
      <c r="L218" s="140"/>
      <c r="M218" s="139"/>
      <c r="N218" s="143"/>
      <c r="O218" s="144"/>
      <c r="P218" s="139"/>
      <c r="Q218" s="142"/>
      <c r="R218" s="140"/>
      <c r="S218" s="141"/>
      <c r="T218" s="139"/>
      <c r="U218" s="142"/>
      <c r="V218" s="140"/>
      <c r="W218" s="141"/>
      <c r="X218" s="139"/>
      <c r="Y218" s="142"/>
      <c r="Z218" s="145"/>
      <c r="AA218" s="146"/>
      <c r="AB218" s="165"/>
      <c r="AC218" s="166"/>
      <c r="BI218" s="138" t="s">
        <v>39</v>
      </c>
      <c r="BJ218" s="130">
        <f>B218/B219</f>
        <v>0</v>
      </c>
      <c r="BK218" s="131">
        <f t="shared" ref="BK218" si="2912">C218/C219</f>
        <v>0</v>
      </c>
      <c r="BL218" s="132">
        <f t="shared" ref="BL218" si="2913">D218/D219</f>
        <v>0</v>
      </c>
      <c r="BM218" s="133">
        <f t="shared" ref="BM218" si="2914">E218/E219</f>
        <v>0</v>
      </c>
      <c r="BN218" s="130">
        <f t="shared" ref="BN218" si="2915">F218/F219</f>
        <v>0</v>
      </c>
      <c r="BO218" s="131">
        <f t="shared" ref="BO218" si="2916">G218/G219</f>
        <v>0</v>
      </c>
      <c r="BP218" s="132">
        <f t="shared" ref="BP218" si="2917">H218/H219</f>
        <v>0</v>
      </c>
      <c r="BQ218" s="133">
        <f t="shared" ref="BQ218" si="2918">I218/I219</f>
        <v>0</v>
      </c>
      <c r="BR218" s="130">
        <f t="shared" ref="BR218" si="2919">J218/J219</f>
        <v>0</v>
      </c>
      <c r="BS218" s="131">
        <f t="shared" ref="BS218" si="2920">K218/K219</f>
        <v>0</v>
      </c>
      <c r="BT218" s="132">
        <f t="shared" ref="BT218" si="2921">L218/L219</f>
        <v>0</v>
      </c>
      <c r="BU218" s="130">
        <f t="shared" ref="BU218" si="2922">M218/M219</f>
        <v>0</v>
      </c>
      <c r="BV218" s="134">
        <f t="shared" ref="BV218" si="2923">N218/N219</f>
        <v>0</v>
      </c>
      <c r="BW218" s="135">
        <f t="shared" ref="BW218" si="2924">O218/O219</f>
        <v>0</v>
      </c>
      <c r="BX218" s="130">
        <f t="shared" ref="BX218" si="2925">P218/P219</f>
        <v>0</v>
      </c>
      <c r="BY218" s="131">
        <f t="shared" ref="BY218" si="2926">Q218/Q219</f>
        <v>0</v>
      </c>
      <c r="BZ218" s="132">
        <f t="shared" ref="BZ218" si="2927">R218/R219</f>
        <v>0</v>
      </c>
      <c r="CA218" s="133">
        <f t="shared" ref="CA218" si="2928">S218/S219</f>
        <v>0</v>
      </c>
      <c r="CB218" s="130">
        <f t="shared" ref="CB218" si="2929">T218/T219</f>
        <v>0</v>
      </c>
      <c r="CC218" s="131">
        <f t="shared" ref="CC218" si="2930">U218/U219</f>
        <v>0</v>
      </c>
      <c r="CD218" s="132">
        <f t="shared" ref="CD218" si="2931">V218/V219</f>
        <v>0</v>
      </c>
      <c r="CE218" s="133">
        <f t="shared" ref="CE218" si="2932">W218/W219</f>
        <v>0</v>
      </c>
      <c r="CF218" s="130">
        <f t="shared" ref="CF218" si="2933">X218/X219</f>
        <v>0</v>
      </c>
      <c r="CG218" s="131">
        <f t="shared" ref="CG218" si="2934">Y218/Y219</f>
        <v>0</v>
      </c>
      <c r="CH218" s="132">
        <f t="shared" ref="CH218" si="2935">Z218/Z219</f>
        <v>0</v>
      </c>
      <c r="CI218" s="130">
        <f t="shared" ref="CI218" si="2936">AA218/AA219</f>
        <v>0</v>
      </c>
      <c r="CJ218" s="136">
        <f t="shared" ref="CJ218" si="2937">AB218/AB219</f>
        <v>0</v>
      </c>
      <c r="CK218" s="137">
        <f t="shared" ref="CK218" si="2938">AC218/AC219</f>
        <v>0</v>
      </c>
    </row>
    <row r="219" spans="1:89" ht="14.25" customHeight="1" thickTop="1" thickBot="1">
      <c r="A219" s="225" t="s">
        <v>13</v>
      </c>
      <c r="B219" s="20">
        <f t="shared" ref="B219" si="2939">SUM(B196:B218)</f>
        <v>43543</v>
      </c>
      <c r="C219" s="21">
        <f t="shared" ref="C219" si="2940">SUM(C196:C218)</f>
        <v>31137</v>
      </c>
      <c r="D219" s="20">
        <f t="shared" ref="D219" si="2941">SUM(D196:D218)</f>
        <v>17167</v>
      </c>
      <c r="E219" s="21">
        <f t="shared" ref="E219" si="2942">SUM(E196:E218)</f>
        <v>14247</v>
      </c>
      <c r="F219" s="20">
        <f t="shared" ref="F219" si="2943">SUM(F196:F218)</f>
        <v>6890</v>
      </c>
      <c r="G219" s="21">
        <f t="shared" ref="G219" si="2944">SUM(G196:G218)</f>
        <v>5665</v>
      </c>
      <c r="H219" s="20">
        <f t="shared" ref="H219" si="2945">SUM(H196:H218)</f>
        <v>27842</v>
      </c>
      <c r="I219" s="21">
        <f t="shared" ref="I219" si="2946">SUM(I196:I218)</f>
        <v>38511</v>
      </c>
      <c r="J219" s="20">
        <f t="shared" ref="J219" si="2947">SUM(J196:J218)</f>
        <v>3558</v>
      </c>
      <c r="K219" s="21">
        <f t="shared" ref="K219" si="2948">SUM(K196:K218)</f>
        <v>4903</v>
      </c>
      <c r="L219" s="20">
        <f t="shared" ref="L219" si="2949">SUM(L196:L218)</f>
        <v>6997</v>
      </c>
      <c r="M219" s="21">
        <f t="shared" ref="M219" si="2950">SUM(M196:M218)</f>
        <v>15850</v>
      </c>
      <c r="N219" s="20">
        <f t="shared" ref="N219" si="2951">SUM(N196:N218)</f>
        <v>23161</v>
      </c>
      <c r="O219" s="21">
        <f t="shared" ref="O219" si="2952">SUM(O196:O218)</f>
        <v>31008</v>
      </c>
      <c r="P219" s="20">
        <f t="shared" ref="P219" si="2953">SUM(P196:P218)</f>
        <v>13333</v>
      </c>
      <c r="Q219" s="21">
        <f t="shared" ref="Q219" si="2954">SUM(Q196:Q218)</f>
        <v>13608</v>
      </c>
      <c r="R219" s="20">
        <f t="shared" ref="R219" si="2955">SUM(R196:R218)</f>
        <v>21022</v>
      </c>
      <c r="S219" s="21">
        <f t="shared" ref="S219" si="2956">SUM(S196:S218)</f>
        <v>19039</v>
      </c>
      <c r="T219" s="20">
        <f t="shared" ref="T219" si="2957">SUM(T196:T218)</f>
        <v>4896</v>
      </c>
      <c r="U219" s="21">
        <f t="shared" ref="U219" si="2958">SUM(U196:U218)</f>
        <v>4739</v>
      </c>
      <c r="V219" s="20">
        <f t="shared" ref="V219" si="2959">SUM(V196:V218)</f>
        <v>20584</v>
      </c>
      <c r="W219" s="21">
        <f t="shared" ref="W219" si="2960">SUM(W196:W218)</f>
        <v>22253</v>
      </c>
      <c r="X219" s="20">
        <f t="shared" ref="X219" si="2961">SUM(X196:X218)</f>
        <v>17857</v>
      </c>
      <c r="Y219" s="21">
        <f t="shared" ref="Y219" si="2962">SUM(Y196:Y218)</f>
        <v>9477</v>
      </c>
      <c r="Z219" s="20">
        <f t="shared" ref="Z219" si="2963">SUM(Z196:Z218)</f>
        <v>47190</v>
      </c>
      <c r="AA219" s="21">
        <f t="shared" ref="AA219" si="2964">SUM(AA196:AA218)</f>
        <v>43047</v>
      </c>
      <c r="AB219" s="167">
        <f t="shared" ref="AB219:AC219" si="2965">SUM(AB195:AB218)</f>
        <v>254040</v>
      </c>
      <c r="AC219" s="168">
        <f t="shared" si="2965"/>
        <v>253484</v>
      </c>
      <c r="BI219" s="227" t="s">
        <v>13</v>
      </c>
      <c r="BJ219" s="156">
        <f>SUM(BJ195:BJ218)</f>
        <v>1</v>
      </c>
      <c r="BK219" s="157">
        <f t="shared" ref="BK219:CK219" si="2966">SUM(BK195:BK218)</f>
        <v>1</v>
      </c>
      <c r="BL219" s="156">
        <f t="shared" si="2966"/>
        <v>1.0000000000000002</v>
      </c>
      <c r="BM219" s="157">
        <f t="shared" si="2966"/>
        <v>1</v>
      </c>
      <c r="BN219" s="156">
        <f t="shared" si="2966"/>
        <v>0.99999999999999978</v>
      </c>
      <c r="BO219" s="157">
        <f t="shared" si="2966"/>
        <v>1</v>
      </c>
      <c r="BP219" s="156">
        <f t="shared" si="2966"/>
        <v>1</v>
      </c>
      <c r="BQ219" s="157">
        <f t="shared" si="2966"/>
        <v>0.99999999999999989</v>
      </c>
      <c r="BR219" s="156">
        <f t="shared" si="2966"/>
        <v>1</v>
      </c>
      <c r="BS219" s="157">
        <f t="shared" si="2966"/>
        <v>1</v>
      </c>
      <c r="BT219" s="156">
        <f t="shared" si="2966"/>
        <v>1.0000000000000002</v>
      </c>
      <c r="BU219" s="157">
        <f t="shared" si="2966"/>
        <v>1</v>
      </c>
      <c r="BV219" s="156">
        <f t="shared" si="2966"/>
        <v>1</v>
      </c>
      <c r="BW219" s="157">
        <f t="shared" si="2966"/>
        <v>0.99999999999999989</v>
      </c>
      <c r="BX219" s="156">
        <f t="shared" si="2966"/>
        <v>1</v>
      </c>
      <c r="BY219" s="157">
        <f t="shared" si="2966"/>
        <v>1</v>
      </c>
      <c r="BZ219" s="156">
        <f t="shared" si="2966"/>
        <v>1</v>
      </c>
      <c r="CA219" s="157">
        <f t="shared" si="2966"/>
        <v>1</v>
      </c>
      <c r="CB219" s="156">
        <f t="shared" si="2966"/>
        <v>1.0000000000000002</v>
      </c>
      <c r="CC219" s="157">
        <f t="shared" si="2966"/>
        <v>1</v>
      </c>
      <c r="CD219" s="156">
        <f t="shared" si="2966"/>
        <v>1</v>
      </c>
      <c r="CE219" s="157">
        <f t="shared" si="2966"/>
        <v>1.0000000000000002</v>
      </c>
      <c r="CF219" s="156">
        <f t="shared" si="2966"/>
        <v>1</v>
      </c>
      <c r="CG219" s="157">
        <f t="shared" si="2966"/>
        <v>1</v>
      </c>
      <c r="CH219" s="156">
        <f t="shared" si="2966"/>
        <v>0.99999999999999989</v>
      </c>
      <c r="CI219" s="157">
        <f t="shared" si="2966"/>
        <v>1</v>
      </c>
      <c r="CJ219" s="156">
        <f t="shared" si="2966"/>
        <v>1</v>
      </c>
      <c r="CK219" s="157">
        <f t="shared" si="2966"/>
        <v>1.0000000000000002</v>
      </c>
    </row>
    <row r="220" spans="1:89" ht="14" thickTop="1">
      <c r="A220" s="180"/>
    </row>
    <row r="222" spans="1:89">
      <c r="A222" s="325">
        <f>+A191+1</f>
        <v>43807</v>
      </c>
      <c r="B222" s="325"/>
      <c r="C222" s="325"/>
      <c r="D222" s="325"/>
      <c r="BI222" s="320">
        <f>+BI191+1</f>
        <v>43807</v>
      </c>
      <c r="BJ222" s="320"/>
      <c r="BK222" s="320"/>
      <c r="BL222" s="320"/>
    </row>
    <row r="223" spans="1:89" ht="14" thickBot="1">
      <c r="AE223" t="s">
        <v>87</v>
      </c>
    </row>
    <row r="224" spans="1:89" ht="15" thickTop="1" thickBot="1">
      <c r="A224" s="321" t="s">
        <v>0</v>
      </c>
      <c r="B224" s="316" t="s">
        <v>1</v>
      </c>
      <c r="C224" s="317"/>
      <c r="D224" s="316" t="s">
        <v>2</v>
      </c>
      <c r="E224" s="317"/>
      <c r="F224" s="316" t="s">
        <v>3</v>
      </c>
      <c r="G224" s="317"/>
      <c r="H224" s="316" t="s">
        <v>4</v>
      </c>
      <c r="I224" s="317"/>
      <c r="J224" s="316" t="s">
        <v>5</v>
      </c>
      <c r="K224" s="317"/>
      <c r="L224" s="316" t="s">
        <v>6</v>
      </c>
      <c r="M224" s="317"/>
      <c r="N224" s="316" t="s">
        <v>7</v>
      </c>
      <c r="O224" s="317"/>
      <c r="P224" s="316" t="s">
        <v>8</v>
      </c>
      <c r="Q224" s="317"/>
      <c r="R224" s="316" t="s">
        <v>9</v>
      </c>
      <c r="S224" s="317"/>
      <c r="T224" s="316" t="s">
        <v>10</v>
      </c>
      <c r="U224" s="317"/>
      <c r="V224" s="316" t="s">
        <v>11</v>
      </c>
      <c r="W224" s="317"/>
      <c r="X224" s="316" t="s">
        <v>12</v>
      </c>
      <c r="Y224" s="317"/>
      <c r="Z224" s="318" t="s">
        <v>40</v>
      </c>
      <c r="AA224" s="319"/>
      <c r="AB224" s="323" t="s">
        <v>41</v>
      </c>
      <c r="AC224" s="324"/>
      <c r="AE224" s="314" t="s">
        <v>0</v>
      </c>
      <c r="AF224" s="308" t="s">
        <v>1</v>
      </c>
      <c r="AG224" s="309"/>
      <c r="AH224" s="308" t="s">
        <v>2</v>
      </c>
      <c r="AI224" s="309"/>
      <c r="AJ224" s="308" t="s">
        <v>3</v>
      </c>
      <c r="AK224" s="309"/>
      <c r="AL224" s="308" t="s">
        <v>4</v>
      </c>
      <c r="AM224" s="309"/>
      <c r="AN224" s="308" t="s">
        <v>5</v>
      </c>
      <c r="AO224" s="309"/>
      <c r="AP224" s="308" t="s">
        <v>6</v>
      </c>
      <c r="AQ224" s="309"/>
      <c r="AR224" s="308" t="s">
        <v>7</v>
      </c>
      <c r="AS224" s="309"/>
      <c r="AT224" s="308" t="s">
        <v>8</v>
      </c>
      <c r="AU224" s="309"/>
      <c r="AV224" s="308" t="s">
        <v>9</v>
      </c>
      <c r="AW224" s="309"/>
      <c r="AX224" s="308" t="s">
        <v>10</v>
      </c>
      <c r="AY224" s="309"/>
      <c r="AZ224" s="308" t="s">
        <v>11</v>
      </c>
      <c r="BA224" s="309"/>
      <c r="BB224" s="308" t="s">
        <v>12</v>
      </c>
      <c r="BC224" s="309"/>
      <c r="BD224" s="310" t="s">
        <v>40</v>
      </c>
      <c r="BE224" s="311"/>
      <c r="BF224" s="312" t="s">
        <v>41</v>
      </c>
      <c r="BG224" s="313"/>
      <c r="BI224" s="321" t="s">
        <v>0</v>
      </c>
      <c r="BJ224" s="316" t="s">
        <v>1</v>
      </c>
      <c r="BK224" s="317"/>
      <c r="BL224" s="316" t="s">
        <v>2</v>
      </c>
      <c r="BM224" s="317"/>
      <c r="BN224" s="316" t="s">
        <v>3</v>
      </c>
      <c r="BO224" s="317"/>
      <c r="BP224" s="316" t="s">
        <v>4</v>
      </c>
      <c r="BQ224" s="317"/>
      <c r="BR224" s="316" t="s">
        <v>5</v>
      </c>
      <c r="BS224" s="317"/>
      <c r="BT224" s="316" t="s">
        <v>6</v>
      </c>
      <c r="BU224" s="317"/>
      <c r="BV224" s="316" t="s">
        <v>7</v>
      </c>
      <c r="BW224" s="317"/>
      <c r="BX224" s="316" t="s">
        <v>8</v>
      </c>
      <c r="BY224" s="317"/>
      <c r="BZ224" s="316" t="s">
        <v>9</v>
      </c>
      <c r="CA224" s="317"/>
      <c r="CB224" s="316" t="s">
        <v>10</v>
      </c>
      <c r="CC224" s="317"/>
      <c r="CD224" s="316" t="s">
        <v>11</v>
      </c>
      <c r="CE224" s="317"/>
      <c r="CF224" s="316" t="s">
        <v>12</v>
      </c>
      <c r="CG224" s="317"/>
      <c r="CH224" s="318" t="s">
        <v>40</v>
      </c>
      <c r="CI224" s="319"/>
      <c r="CJ224" s="316" t="s">
        <v>41</v>
      </c>
      <c r="CK224" s="317"/>
    </row>
    <row r="225" spans="1:89" ht="15" thickTop="1" thickBot="1">
      <c r="A225" s="322"/>
      <c r="B225" s="117" t="s">
        <v>14</v>
      </c>
      <c r="C225" s="118" t="s">
        <v>15</v>
      </c>
      <c r="D225" s="119" t="s">
        <v>14</v>
      </c>
      <c r="E225" s="120" t="s">
        <v>15</v>
      </c>
      <c r="F225" s="117" t="s">
        <v>14</v>
      </c>
      <c r="G225" s="118" t="s">
        <v>15</v>
      </c>
      <c r="H225" s="119" t="s">
        <v>14</v>
      </c>
      <c r="I225" s="120" t="s">
        <v>15</v>
      </c>
      <c r="J225" s="117" t="s">
        <v>14</v>
      </c>
      <c r="K225" s="118" t="s">
        <v>15</v>
      </c>
      <c r="L225" s="119" t="s">
        <v>14</v>
      </c>
      <c r="M225" s="117" t="s">
        <v>15</v>
      </c>
      <c r="N225" s="121" t="s">
        <v>14</v>
      </c>
      <c r="O225" s="122" t="s">
        <v>15</v>
      </c>
      <c r="P225" s="117" t="s">
        <v>14</v>
      </c>
      <c r="Q225" s="118" t="s">
        <v>15</v>
      </c>
      <c r="R225" s="119" t="s">
        <v>14</v>
      </c>
      <c r="S225" s="120" t="s">
        <v>15</v>
      </c>
      <c r="T225" s="117" t="s">
        <v>14</v>
      </c>
      <c r="U225" s="118" t="s">
        <v>15</v>
      </c>
      <c r="V225" s="119" t="s">
        <v>14</v>
      </c>
      <c r="W225" s="120" t="s">
        <v>15</v>
      </c>
      <c r="X225" s="117" t="s">
        <v>14</v>
      </c>
      <c r="Y225" s="118" t="s">
        <v>15</v>
      </c>
      <c r="Z225" s="28" t="s">
        <v>14</v>
      </c>
      <c r="AA225" s="123" t="s">
        <v>15</v>
      </c>
      <c r="AB225" s="169" t="s">
        <v>14</v>
      </c>
      <c r="AC225" s="170" t="s">
        <v>15</v>
      </c>
      <c r="AE225" s="315"/>
      <c r="AF225" s="230" t="s">
        <v>14</v>
      </c>
      <c r="AG225" s="231" t="s">
        <v>15</v>
      </c>
      <c r="AH225" s="232" t="s">
        <v>14</v>
      </c>
      <c r="AI225" s="233" t="s">
        <v>15</v>
      </c>
      <c r="AJ225" s="230" t="s">
        <v>14</v>
      </c>
      <c r="AK225" s="231" t="s">
        <v>15</v>
      </c>
      <c r="AL225" s="232" t="s">
        <v>14</v>
      </c>
      <c r="AM225" s="233" t="s">
        <v>15</v>
      </c>
      <c r="AN225" s="230" t="s">
        <v>14</v>
      </c>
      <c r="AO225" s="231" t="s">
        <v>15</v>
      </c>
      <c r="AP225" s="232" t="s">
        <v>14</v>
      </c>
      <c r="AQ225" s="230" t="s">
        <v>15</v>
      </c>
      <c r="AR225" s="234" t="s">
        <v>14</v>
      </c>
      <c r="AS225" s="235" t="s">
        <v>15</v>
      </c>
      <c r="AT225" s="230" t="s">
        <v>14</v>
      </c>
      <c r="AU225" s="231" t="s">
        <v>15</v>
      </c>
      <c r="AV225" s="232" t="s">
        <v>14</v>
      </c>
      <c r="AW225" s="233" t="s">
        <v>15</v>
      </c>
      <c r="AX225" s="230" t="s">
        <v>14</v>
      </c>
      <c r="AY225" s="231" t="s">
        <v>15</v>
      </c>
      <c r="AZ225" s="232" t="s">
        <v>14</v>
      </c>
      <c r="BA225" s="233" t="s">
        <v>15</v>
      </c>
      <c r="BB225" s="230" t="s">
        <v>14</v>
      </c>
      <c r="BC225" s="231" t="s">
        <v>15</v>
      </c>
      <c r="BD225" s="236" t="s">
        <v>14</v>
      </c>
      <c r="BE225" s="237" t="s">
        <v>15</v>
      </c>
      <c r="BF225" s="238" t="s">
        <v>14</v>
      </c>
      <c r="BG225" s="239" t="s">
        <v>15</v>
      </c>
      <c r="BI225" s="322"/>
      <c r="BJ225" s="117" t="s">
        <v>14</v>
      </c>
      <c r="BK225" s="118" t="s">
        <v>15</v>
      </c>
      <c r="BL225" s="119" t="s">
        <v>14</v>
      </c>
      <c r="BM225" s="120" t="s">
        <v>15</v>
      </c>
      <c r="BN225" s="117" t="s">
        <v>14</v>
      </c>
      <c r="BO225" s="118" t="s">
        <v>15</v>
      </c>
      <c r="BP225" s="119" t="s">
        <v>14</v>
      </c>
      <c r="BQ225" s="120" t="s">
        <v>15</v>
      </c>
      <c r="BR225" s="117" t="s">
        <v>14</v>
      </c>
      <c r="BS225" s="118" t="s">
        <v>15</v>
      </c>
      <c r="BT225" s="119" t="s">
        <v>14</v>
      </c>
      <c r="BU225" s="117" t="s">
        <v>15</v>
      </c>
      <c r="BV225" s="121" t="s">
        <v>14</v>
      </c>
      <c r="BW225" s="122" t="s">
        <v>15</v>
      </c>
      <c r="BX225" s="117" t="s">
        <v>14</v>
      </c>
      <c r="BY225" s="118" t="s">
        <v>15</v>
      </c>
      <c r="BZ225" s="119" t="s">
        <v>14</v>
      </c>
      <c r="CA225" s="120" t="s">
        <v>15</v>
      </c>
      <c r="CB225" s="117" t="s">
        <v>14</v>
      </c>
      <c r="CC225" s="118" t="s">
        <v>15</v>
      </c>
      <c r="CD225" s="119" t="s">
        <v>14</v>
      </c>
      <c r="CE225" s="120" t="s">
        <v>15</v>
      </c>
      <c r="CF225" s="117" t="s">
        <v>14</v>
      </c>
      <c r="CG225" s="118" t="s">
        <v>15</v>
      </c>
      <c r="CH225" s="28" t="s">
        <v>14</v>
      </c>
      <c r="CI225" s="123" t="s">
        <v>15</v>
      </c>
      <c r="CJ225" s="121" t="s">
        <v>14</v>
      </c>
      <c r="CK225" s="122" t="s">
        <v>15</v>
      </c>
    </row>
    <row r="226" spans="1:89" ht="14" thickTop="1">
      <c r="A226" s="126" t="s">
        <v>16</v>
      </c>
      <c r="B226" s="127"/>
      <c r="C226" s="179"/>
      <c r="D226" s="128"/>
      <c r="E226" s="173"/>
      <c r="F226" s="127"/>
      <c r="G226" s="129"/>
      <c r="H226" s="128"/>
      <c r="I226" s="173"/>
      <c r="J226" s="127"/>
      <c r="K226" s="129"/>
      <c r="L226" s="128"/>
      <c r="M226" s="127"/>
      <c r="N226" s="172"/>
      <c r="O226" s="174"/>
      <c r="P226" s="127"/>
      <c r="Q226" s="129"/>
      <c r="R226" s="128"/>
      <c r="S226" s="173"/>
      <c r="T226" s="127"/>
      <c r="U226" s="129"/>
      <c r="V226" s="128"/>
      <c r="W226" s="173"/>
      <c r="X226" s="127"/>
      <c r="Y226" s="129"/>
      <c r="Z226" s="177"/>
      <c r="AA226" s="178"/>
      <c r="AB226" s="163">
        <f>B226+D226+F226+H226+J226+L226+N226+P226+R226+T226+V226+X226+Z226</f>
        <v>0</v>
      </c>
      <c r="AC226" s="164">
        <f>C226+E226+G226+I226+K226+M226+O226+Q226+S226+U226+W226+Y226+AA226</f>
        <v>0</v>
      </c>
      <c r="AE226" s="241" t="str">
        <f>$AE$9</f>
        <v>07:00 - 07:59</v>
      </c>
      <c r="AF226" s="242">
        <f>SUMIF($A$9:$A$32,$AE226,B$226:B$249)</f>
        <v>1395</v>
      </c>
      <c r="AG226" s="243">
        <f t="shared" ref="AG226:AV228" si="2967">SUMIF($A$9:$A$32,$AE226,C$226:C$249)</f>
        <v>507</v>
      </c>
      <c r="AH226" s="244">
        <f t="shared" si="2967"/>
        <v>479</v>
      </c>
      <c r="AI226" s="245">
        <f t="shared" si="2967"/>
        <v>329</v>
      </c>
      <c r="AJ226" s="242">
        <f t="shared" si="2967"/>
        <v>177</v>
      </c>
      <c r="AK226" s="246">
        <f t="shared" si="2967"/>
        <v>128</v>
      </c>
      <c r="AL226" s="244">
        <f t="shared" si="2967"/>
        <v>782</v>
      </c>
      <c r="AM226" s="245">
        <f t="shared" si="2967"/>
        <v>919</v>
      </c>
      <c r="AN226" s="242">
        <f t="shared" si="2967"/>
        <v>76</v>
      </c>
      <c r="AO226" s="246">
        <f t="shared" si="2967"/>
        <v>102</v>
      </c>
      <c r="AP226" s="244">
        <f t="shared" si="2967"/>
        <v>88</v>
      </c>
      <c r="AQ226" s="242">
        <f t="shared" si="2967"/>
        <v>341</v>
      </c>
      <c r="AR226" s="247">
        <f t="shared" si="2967"/>
        <v>625</v>
      </c>
      <c r="AS226" s="248">
        <f t="shared" si="2967"/>
        <v>675</v>
      </c>
      <c r="AT226" s="242">
        <f t="shared" si="2967"/>
        <v>397</v>
      </c>
      <c r="AU226" s="246">
        <f t="shared" si="2967"/>
        <v>231</v>
      </c>
      <c r="AV226" s="244">
        <f t="shared" si="2967"/>
        <v>704</v>
      </c>
      <c r="AW226" s="245">
        <f t="shared" ref="AW226:BE228" si="2968">SUMIF($A$9:$A$32,$AE226,S$226:S$249)</f>
        <v>456</v>
      </c>
      <c r="AX226" s="242">
        <f t="shared" si="2968"/>
        <v>117</v>
      </c>
      <c r="AY226" s="246">
        <f t="shared" si="2968"/>
        <v>110</v>
      </c>
      <c r="AZ226" s="244">
        <f t="shared" si="2968"/>
        <v>343</v>
      </c>
      <c r="BA226" s="245">
        <f t="shared" si="2968"/>
        <v>489</v>
      </c>
      <c r="BB226" s="242">
        <f t="shared" si="2968"/>
        <v>465</v>
      </c>
      <c r="BC226" s="246">
        <f t="shared" si="2968"/>
        <v>321</v>
      </c>
      <c r="BD226" s="23">
        <f t="shared" si="2968"/>
        <v>1357</v>
      </c>
      <c r="BE226" s="249">
        <f t="shared" si="2968"/>
        <v>1393</v>
      </c>
      <c r="BF226" s="250">
        <f>AF226+AH226+AJ226+AL226+AN226+AP226+AR226+AT226+AV226+AX226+AZ226+BB226+BD226</f>
        <v>7005</v>
      </c>
      <c r="BG226" s="251">
        <f>AG226+AI226+AK226+AM226+AO226+AQ226+AS226+AU226+AW226+AY226+BA226+BC226+BE226</f>
        <v>6001</v>
      </c>
      <c r="BI226" s="126" t="s">
        <v>16</v>
      </c>
      <c r="BJ226" s="130">
        <f>B226/B250</f>
        <v>0</v>
      </c>
      <c r="BK226" s="131">
        <f t="shared" ref="BK226" si="2969">C226/C250</f>
        <v>0</v>
      </c>
      <c r="BL226" s="132">
        <f t="shared" ref="BL226" si="2970">D226/D250</f>
        <v>0</v>
      </c>
      <c r="BM226" s="133">
        <f t="shared" ref="BM226" si="2971">E226/E250</f>
        <v>0</v>
      </c>
      <c r="BN226" s="130">
        <f t="shared" ref="BN226" si="2972">F226/F250</f>
        <v>0</v>
      </c>
      <c r="BO226" s="131">
        <f t="shared" ref="BO226" si="2973">G226/G250</f>
        <v>0</v>
      </c>
      <c r="BP226" s="132">
        <f t="shared" ref="BP226" si="2974">H226/H250</f>
        <v>0</v>
      </c>
      <c r="BQ226" s="133">
        <f t="shared" ref="BQ226" si="2975">I226/I250</f>
        <v>0</v>
      </c>
      <c r="BR226" s="130">
        <f t="shared" ref="BR226" si="2976">J226/J250</f>
        <v>0</v>
      </c>
      <c r="BS226" s="131">
        <f t="shared" ref="BS226" si="2977">K226/K250</f>
        <v>0</v>
      </c>
      <c r="BT226" s="132">
        <f t="shared" ref="BT226" si="2978">L226/L250</f>
        <v>0</v>
      </c>
      <c r="BU226" s="130">
        <f t="shared" ref="BU226" si="2979">M226/M250</f>
        <v>0</v>
      </c>
      <c r="BV226" s="134">
        <f t="shared" ref="BV226" si="2980">N226/N250</f>
        <v>0</v>
      </c>
      <c r="BW226" s="135">
        <f t="shared" ref="BW226" si="2981">O226/O250</f>
        <v>0</v>
      </c>
      <c r="BX226" s="130">
        <f t="shared" ref="BX226" si="2982">P226/P250</f>
        <v>0</v>
      </c>
      <c r="BY226" s="131">
        <f t="shared" ref="BY226" si="2983">Q226/Q250</f>
        <v>0</v>
      </c>
      <c r="BZ226" s="132">
        <f t="shared" ref="BZ226" si="2984">R226/R250</f>
        <v>0</v>
      </c>
      <c r="CA226" s="133">
        <f t="shared" ref="CA226" si="2985">S226/S250</f>
        <v>0</v>
      </c>
      <c r="CB226" s="130">
        <f t="shared" ref="CB226" si="2986">T226/T250</f>
        <v>0</v>
      </c>
      <c r="CC226" s="131">
        <f t="shared" ref="CC226" si="2987">U226/U250</f>
        <v>0</v>
      </c>
      <c r="CD226" s="132">
        <f t="shared" ref="CD226" si="2988">V226/V250</f>
        <v>0</v>
      </c>
      <c r="CE226" s="133">
        <f t="shared" ref="CE226" si="2989">W226/W250</f>
        <v>0</v>
      </c>
      <c r="CF226" s="130">
        <f t="shared" ref="CF226" si="2990">X226/X250</f>
        <v>0</v>
      </c>
      <c r="CG226" s="131">
        <f t="shared" ref="CG226" si="2991">Y226/Y250</f>
        <v>0</v>
      </c>
      <c r="CH226" s="132">
        <f t="shared" ref="CH226" si="2992">Z226/Z250</f>
        <v>0</v>
      </c>
      <c r="CI226" s="130">
        <f t="shared" ref="CI226" si="2993">AA226/AA250</f>
        <v>0</v>
      </c>
      <c r="CJ226" s="136">
        <f t="shared" ref="CJ226" si="2994">AB226/AB250</f>
        <v>0</v>
      </c>
      <c r="CK226" s="137">
        <f t="shared" ref="CK226" si="2995">AC226/AC250</f>
        <v>0</v>
      </c>
    </row>
    <row r="227" spans="1:89">
      <c r="A227" s="138" t="s">
        <v>17</v>
      </c>
      <c r="B227" s="182">
        <v>121</v>
      </c>
      <c r="C227" s="183">
        <v>0</v>
      </c>
      <c r="D227" s="184">
        <v>39</v>
      </c>
      <c r="E227" s="185">
        <v>2</v>
      </c>
      <c r="F227" s="182">
        <v>13</v>
      </c>
      <c r="G227" s="186">
        <v>0</v>
      </c>
      <c r="H227" s="184">
        <v>77</v>
      </c>
      <c r="I227" s="185">
        <v>3</v>
      </c>
      <c r="J227" s="182">
        <v>1</v>
      </c>
      <c r="K227" s="186">
        <v>0</v>
      </c>
      <c r="L227" s="184">
        <v>2</v>
      </c>
      <c r="M227" s="182">
        <v>0</v>
      </c>
      <c r="N227" s="187">
        <v>12</v>
      </c>
      <c r="O227" s="188">
        <v>0</v>
      </c>
      <c r="P227" s="182">
        <v>5</v>
      </c>
      <c r="Q227" s="186">
        <v>0</v>
      </c>
      <c r="R227" s="184">
        <v>0</v>
      </c>
      <c r="S227" s="185">
        <v>0</v>
      </c>
      <c r="T227" s="182">
        <v>0</v>
      </c>
      <c r="U227" s="186">
        <v>0</v>
      </c>
      <c r="V227" s="184">
        <v>0</v>
      </c>
      <c r="W227" s="185">
        <v>0</v>
      </c>
      <c r="X227" s="182">
        <v>0</v>
      </c>
      <c r="Y227" s="186">
        <v>0</v>
      </c>
      <c r="Z227" s="184">
        <v>0</v>
      </c>
      <c r="AA227" s="182">
        <v>0</v>
      </c>
      <c r="AB227" s="163">
        <f t="shared" ref="AB227:AB249" si="2996">B227+D227+F227+H227+J227+L227+N227+P227+R227+T227+V227+X227+Z227</f>
        <v>270</v>
      </c>
      <c r="AC227" s="166">
        <f t="shared" ref="AC227:AC246" si="2997">C227+E227+G227+I227+K227+M227+O227+Q227+S227+U227+W227+Y227+AA227</f>
        <v>5</v>
      </c>
      <c r="AE227" s="253" t="str">
        <f>$AE$10</f>
        <v>08:00 - 08:59</v>
      </c>
      <c r="AF227" s="242">
        <f>SUMIF($A$9:$A$32,$AE227,B$226:B$249)</f>
        <v>1710</v>
      </c>
      <c r="AG227" s="254">
        <f t="shared" si="2967"/>
        <v>511</v>
      </c>
      <c r="AH227" s="255">
        <f t="shared" si="2967"/>
        <v>657</v>
      </c>
      <c r="AI227" s="256">
        <f t="shared" si="2967"/>
        <v>464</v>
      </c>
      <c r="AJ227" s="257">
        <f t="shared" si="2967"/>
        <v>231</v>
      </c>
      <c r="AK227" s="258">
        <f t="shared" si="2967"/>
        <v>159</v>
      </c>
      <c r="AL227" s="255">
        <f t="shared" si="2967"/>
        <v>1050</v>
      </c>
      <c r="AM227" s="256">
        <f t="shared" si="2967"/>
        <v>1083</v>
      </c>
      <c r="AN227" s="257">
        <f t="shared" si="2967"/>
        <v>90</v>
      </c>
      <c r="AO227" s="258">
        <f t="shared" si="2967"/>
        <v>152</v>
      </c>
      <c r="AP227" s="255">
        <f t="shared" si="2967"/>
        <v>96</v>
      </c>
      <c r="AQ227" s="257">
        <f t="shared" si="2967"/>
        <v>407</v>
      </c>
      <c r="AR227" s="259">
        <f t="shared" si="2967"/>
        <v>883</v>
      </c>
      <c r="AS227" s="260">
        <f t="shared" si="2967"/>
        <v>1029</v>
      </c>
      <c r="AT227" s="257">
        <f t="shared" si="2967"/>
        <v>479</v>
      </c>
      <c r="AU227" s="258">
        <f t="shared" si="2967"/>
        <v>388</v>
      </c>
      <c r="AV227" s="255">
        <f t="shared" si="2967"/>
        <v>944</v>
      </c>
      <c r="AW227" s="256">
        <f t="shared" si="2968"/>
        <v>592</v>
      </c>
      <c r="AX227" s="257">
        <f t="shared" si="2968"/>
        <v>106</v>
      </c>
      <c r="AY227" s="258">
        <f t="shared" si="2968"/>
        <v>130</v>
      </c>
      <c r="AZ227" s="255">
        <f t="shared" si="2968"/>
        <v>362</v>
      </c>
      <c r="BA227" s="256">
        <f t="shared" si="2968"/>
        <v>695</v>
      </c>
      <c r="BB227" s="257">
        <f t="shared" si="2968"/>
        <v>467</v>
      </c>
      <c r="BC227" s="258">
        <f t="shared" si="2968"/>
        <v>313</v>
      </c>
      <c r="BD227" s="255">
        <f t="shared" si="2968"/>
        <v>1986</v>
      </c>
      <c r="BE227" s="257">
        <f t="shared" si="2968"/>
        <v>1647</v>
      </c>
      <c r="BF227" s="261">
        <f>SUM(AF227,AH227,AJ227,AL227,AN227,AP227,AR227,AT227,AV227,AX227,AZ227,BB227,BD227)</f>
        <v>9061</v>
      </c>
      <c r="BG227" s="19">
        <f>SUM(AG227,AI227,AK227,AM227,AO227,AQ227,AS227,AU227,AW227,AY227,BA227,BC227,BE227)</f>
        <v>7570</v>
      </c>
      <c r="BI227" s="138" t="s">
        <v>17</v>
      </c>
      <c r="BJ227" s="130">
        <f>B227/B250</f>
        <v>3.58561014638772E-3</v>
      </c>
      <c r="BK227" s="131">
        <f t="shared" ref="BK227" si="2998">C227/C250</f>
        <v>0</v>
      </c>
      <c r="BL227" s="132">
        <f t="shared" ref="BL227" si="2999">D227/D250</f>
        <v>3.3927794693344934E-3</v>
      </c>
      <c r="BM227" s="133">
        <f t="shared" ref="BM227" si="3000">E227/E250</f>
        <v>2.1817388458601506E-4</v>
      </c>
      <c r="BN227" s="130">
        <f t="shared" ref="BN227" si="3001">F227/F250</f>
        <v>2.996772706316275E-3</v>
      </c>
      <c r="BO227" s="131">
        <f t="shared" ref="BO227" si="3002">G227/G250</f>
        <v>0</v>
      </c>
      <c r="BP227" s="132">
        <f t="shared" ref="BP227" si="3003">H227/H250</f>
        <v>3.3235497237569063E-3</v>
      </c>
      <c r="BQ227" s="133">
        <f t="shared" ref="BQ227" si="3004">I227/I250</f>
        <v>1.1242692250037475E-4</v>
      </c>
      <c r="BR227" s="130">
        <f t="shared" ref="BR227" si="3005">J227/J250</f>
        <v>4.6904315196998124E-4</v>
      </c>
      <c r="BS227" s="131">
        <f t="shared" ref="BS227" si="3006">K227/K250</f>
        <v>0</v>
      </c>
      <c r="BT227" s="132">
        <f t="shared" ref="BT227" si="3007">L227/L250</f>
        <v>4.6871338176704945E-4</v>
      </c>
      <c r="BU227" s="130">
        <f t="shared" ref="BU227" si="3008">M227/M250</f>
        <v>0</v>
      </c>
      <c r="BV227" s="134">
        <f t="shared" ref="BV227" si="3009">N227/N250</f>
        <v>6.7620872309252789E-4</v>
      </c>
      <c r="BW227" s="135">
        <f t="shared" ref="BW227" si="3010">O227/O250</f>
        <v>0</v>
      </c>
      <c r="BX227" s="130">
        <f t="shared" ref="BX227" si="3011">P227/P250</f>
        <v>5.1824212271973469E-4</v>
      </c>
      <c r="BY227" s="131">
        <f t="shared" ref="BY227" si="3012">Q227/Q250</f>
        <v>0</v>
      </c>
      <c r="BZ227" s="132">
        <f t="shared" ref="BZ227" si="3013">R227/R250</f>
        <v>0</v>
      </c>
      <c r="CA227" s="133">
        <f t="shared" ref="CA227" si="3014">S227/S250</f>
        <v>0</v>
      </c>
      <c r="CB227" s="130">
        <f t="shared" ref="CB227" si="3015">T227/T250</f>
        <v>0</v>
      </c>
      <c r="CC227" s="131">
        <f t="shared" ref="CC227" si="3016">U227/U250</f>
        <v>0</v>
      </c>
      <c r="CD227" s="132">
        <f t="shared" ref="CD227" si="3017">V227/V250</f>
        <v>0</v>
      </c>
      <c r="CE227" s="133">
        <f t="shared" ref="CE227" si="3018">W227/W250</f>
        <v>0</v>
      </c>
      <c r="CF227" s="130">
        <f t="shared" ref="CF227" si="3019">X227/X250</f>
        <v>0</v>
      </c>
      <c r="CG227" s="131">
        <f t="shared" ref="CG227" si="3020">Y227/Y250</f>
        <v>0</v>
      </c>
      <c r="CH227" s="132">
        <f t="shared" ref="CH227" si="3021">Z227/Z250</f>
        <v>0</v>
      </c>
      <c r="CI227" s="130">
        <f t="shared" ref="CI227" si="3022">AA227/AA250</f>
        <v>0</v>
      </c>
      <c r="CJ227" s="136">
        <f t="shared" ref="CJ227" si="3023">AB227/AB250</f>
        <v>1.4764425390437028E-3</v>
      </c>
      <c r="CK227" s="137">
        <f t="shared" ref="CK227" si="3024">AC227/AC250</f>
        <v>2.739951228868126E-5</v>
      </c>
    </row>
    <row r="228" spans="1:89" ht="14" thickBot="1">
      <c r="A228" s="147" t="s">
        <v>18</v>
      </c>
      <c r="B228" s="189">
        <v>626</v>
      </c>
      <c r="C228" s="190">
        <v>0</v>
      </c>
      <c r="D228" s="191">
        <v>219</v>
      </c>
      <c r="E228" s="192">
        <v>0</v>
      </c>
      <c r="F228" s="189">
        <v>61</v>
      </c>
      <c r="G228" s="193">
        <v>2</v>
      </c>
      <c r="H228" s="191">
        <v>403</v>
      </c>
      <c r="I228" s="192">
        <v>33</v>
      </c>
      <c r="J228" s="189">
        <v>16</v>
      </c>
      <c r="K228" s="193">
        <v>11</v>
      </c>
      <c r="L228" s="191">
        <v>14</v>
      </c>
      <c r="M228" s="189">
        <v>78</v>
      </c>
      <c r="N228" s="194">
        <v>163</v>
      </c>
      <c r="O228" s="195">
        <v>135</v>
      </c>
      <c r="P228" s="189">
        <v>75</v>
      </c>
      <c r="Q228" s="193">
        <v>80</v>
      </c>
      <c r="R228" s="191">
        <v>136</v>
      </c>
      <c r="S228" s="192">
        <v>103</v>
      </c>
      <c r="T228" s="189">
        <v>19</v>
      </c>
      <c r="U228" s="193">
        <v>57</v>
      </c>
      <c r="V228" s="191">
        <v>53</v>
      </c>
      <c r="W228" s="192">
        <v>104</v>
      </c>
      <c r="X228" s="189">
        <v>121</v>
      </c>
      <c r="Y228" s="193">
        <v>108</v>
      </c>
      <c r="Z228" s="191">
        <v>364</v>
      </c>
      <c r="AA228" s="189">
        <v>212</v>
      </c>
      <c r="AB228" s="163">
        <f t="shared" si="2996"/>
        <v>2270</v>
      </c>
      <c r="AC228" s="166">
        <f t="shared" si="2997"/>
        <v>923</v>
      </c>
      <c r="AE228" s="241" t="str">
        <f>$AE$11</f>
        <v>09:00 - 09:59</v>
      </c>
      <c r="AF228" s="242">
        <f>SUMIF($A$9:$A$32,$AE228,B$226:B$249)</f>
        <v>2477</v>
      </c>
      <c r="AG228" s="262">
        <f t="shared" si="2967"/>
        <v>942</v>
      </c>
      <c r="AH228" s="263">
        <f t="shared" si="2967"/>
        <v>747</v>
      </c>
      <c r="AI228" s="264">
        <f t="shared" si="2967"/>
        <v>445</v>
      </c>
      <c r="AJ228" s="265">
        <f t="shared" si="2967"/>
        <v>269</v>
      </c>
      <c r="AK228" s="266">
        <f t="shared" si="2967"/>
        <v>230</v>
      </c>
      <c r="AL228" s="263">
        <f t="shared" si="2967"/>
        <v>1164</v>
      </c>
      <c r="AM228" s="264">
        <f t="shared" si="2967"/>
        <v>1371</v>
      </c>
      <c r="AN228" s="265">
        <f t="shared" si="2967"/>
        <v>133</v>
      </c>
      <c r="AO228" s="266">
        <f t="shared" si="2967"/>
        <v>278</v>
      </c>
      <c r="AP228" s="263">
        <f t="shared" si="2967"/>
        <v>125</v>
      </c>
      <c r="AQ228" s="265">
        <f t="shared" si="2967"/>
        <v>820</v>
      </c>
      <c r="AR228" s="267">
        <f t="shared" si="2967"/>
        <v>985</v>
      </c>
      <c r="AS228" s="268">
        <f t="shared" si="2967"/>
        <v>1698</v>
      </c>
      <c r="AT228" s="265">
        <f t="shared" si="2967"/>
        <v>577</v>
      </c>
      <c r="AU228" s="266">
        <f t="shared" si="2967"/>
        <v>421</v>
      </c>
      <c r="AV228" s="263">
        <f t="shared" si="2967"/>
        <v>1089</v>
      </c>
      <c r="AW228" s="264">
        <f t="shared" si="2968"/>
        <v>767</v>
      </c>
      <c r="AX228" s="265">
        <f t="shared" si="2968"/>
        <v>76</v>
      </c>
      <c r="AY228" s="266">
        <f t="shared" si="2968"/>
        <v>122</v>
      </c>
      <c r="AZ228" s="263">
        <f t="shared" si="2968"/>
        <v>411</v>
      </c>
      <c r="BA228" s="264">
        <f t="shared" si="2968"/>
        <v>1090</v>
      </c>
      <c r="BB228" s="265">
        <f t="shared" si="2968"/>
        <v>528</v>
      </c>
      <c r="BC228" s="266">
        <f t="shared" si="2968"/>
        <v>372</v>
      </c>
      <c r="BD228" s="263">
        <f t="shared" si="2968"/>
        <v>2099</v>
      </c>
      <c r="BE228" s="265">
        <f t="shared" si="2968"/>
        <v>2064</v>
      </c>
      <c r="BF228" s="261">
        <f>SUM(AF228,AH228,AJ228,AL228,AN228,AP228,AR228,AT228,AV228,AX228,AZ228,BB228,BD228)</f>
        <v>10680</v>
      </c>
      <c r="BG228" s="19">
        <f>SUM(AG228,AI228,AK228,AM228,AO228,AQ228,AS228,AU228,AW228,AY228,BA228,BC228,BE228)</f>
        <v>10620</v>
      </c>
      <c r="BI228" s="147" t="s">
        <v>18</v>
      </c>
      <c r="BJ228" s="130">
        <f>B228/B250</f>
        <v>1.8550346707757955E-2</v>
      </c>
      <c r="BK228" s="131">
        <f t="shared" ref="BK228" si="3025">C228/C250</f>
        <v>0</v>
      </c>
      <c r="BL228" s="132">
        <f t="shared" ref="BL228" si="3026">D228/D250</f>
        <v>1.9051761635493693E-2</v>
      </c>
      <c r="BM228" s="133">
        <f t="shared" ref="BM228" si="3027">E228/E250</f>
        <v>0</v>
      </c>
      <c r="BN228" s="130">
        <f t="shared" ref="BN228" si="3028">F228/F250</f>
        <v>1.4061779621945597E-2</v>
      </c>
      <c r="BO228" s="131">
        <f t="shared" ref="BO228" si="3029">G228/G250</f>
        <v>5.7937427578215526E-4</v>
      </c>
      <c r="BP228" s="132">
        <f t="shared" ref="BP228" si="3030">H228/H250</f>
        <v>1.7394682320441991E-2</v>
      </c>
      <c r="BQ228" s="133">
        <f t="shared" ref="BQ228" si="3031">I228/I250</f>
        <v>1.2366961475041222E-3</v>
      </c>
      <c r="BR228" s="130">
        <f t="shared" ref="BR228" si="3032">J228/J250</f>
        <v>7.5046904315196998E-3</v>
      </c>
      <c r="BS228" s="131">
        <f t="shared" ref="BS228" si="3033">K228/K250</f>
        <v>3.6255767963085037E-3</v>
      </c>
      <c r="BT228" s="132">
        <f t="shared" ref="BT228" si="3034">L228/L250</f>
        <v>3.2809936723693462E-3</v>
      </c>
      <c r="BU228" s="130">
        <f t="shared" ref="BU228" si="3035">M228/M250</f>
        <v>7.396169163663948E-3</v>
      </c>
      <c r="BV228" s="134">
        <f t="shared" ref="BV228" si="3036">N228/N250</f>
        <v>9.1851684886735032E-3</v>
      </c>
      <c r="BW228" s="135">
        <f t="shared" ref="BW228" si="3037">O228/O250</f>
        <v>6.2086092715231784E-3</v>
      </c>
      <c r="BX228" s="130">
        <f t="shared" ref="BX228" si="3038">P228/P250</f>
        <v>7.7736318407960201E-3</v>
      </c>
      <c r="BY228" s="131">
        <f t="shared" ref="BY228" si="3039">Q228/Q250</f>
        <v>7.6997112608277194E-3</v>
      </c>
      <c r="BZ228" s="132">
        <f t="shared" ref="BZ228" si="3040">R228/R250</f>
        <v>8.6762360446570978E-3</v>
      </c>
      <c r="CA228" s="133">
        <f t="shared" ref="CA228" si="3041">S228/S250</f>
        <v>6.2553139803230903E-3</v>
      </c>
      <c r="CB228" s="130">
        <f t="shared" ref="CB228" si="3042">T228/T250</f>
        <v>9.3411996066863328E-3</v>
      </c>
      <c r="CC228" s="131">
        <f t="shared" ref="CC228" si="3043">U228/U250</f>
        <v>2.1939953810623556E-2</v>
      </c>
      <c r="CD228" s="132">
        <f t="shared" ref="CD228" si="3044">V228/V250</f>
        <v>4.0544675642594863E-3</v>
      </c>
      <c r="CE228" s="133">
        <f t="shared" ref="CE228" si="3045">W228/W250</f>
        <v>6.3091482649842269E-3</v>
      </c>
      <c r="CF228" s="130">
        <f t="shared" ref="CF228" si="3046">X228/X250</f>
        <v>1.288056206088993E-2</v>
      </c>
      <c r="CG228" s="131">
        <f t="shared" ref="CG228" si="3047">Y228/Y250</f>
        <v>1.7380109430318636E-2</v>
      </c>
      <c r="CH228" s="132">
        <f t="shared" ref="CH228" si="3048">Z228/Z250</f>
        <v>1.006720690322759E-2</v>
      </c>
      <c r="CI228" s="130">
        <f t="shared" ref="CI228" si="3049">AA228/AA250</f>
        <v>6.1950264457496856E-3</v>
      </c>
      <c r="CJ228" s="136">
        <f t="shared" ref="CJ228" si="3050">AB228/AB250</f>
        <v>1.2413053939367426E-2</v>
      </c>
      <c r="CK228" s="137">
        <f t="shared" ref="CK228" si="3051">AC228/AC250</f>
        <v>5.0579499684905611E-3</v>
      </c>
    </row>
    <row r="229" spans="1:89" ht="15" thickTop="1" thickBot="1">
      <c r="A229" s="138" t="s">
        <v>19</v>
      </c>
      <c r="B229" s="182">
        <v>955</v>
      </c>
      <c r="C229" s="183">
        <v>179</v>
      </c>
      <c r="D229" s="184">
        <v>381</v>
      </c>
      <c r="E229" s="185">
        <v>180</v>
      </c>
      <c r="F229" s="182">
        <v>146</v>
      </c>
      <c r="G229" s="186">
        <v>69</v>
      </c>
      <c r="H229" s="184">
        <v>588</v>
      </c>
      <c r="I229" s="185">
        <v>484</v>
      </c>
      <c r="J229" s="182">
        <v>55</v>
      </c>
      <c r="K229" s="186">
        <v>58</v>
      </c>
      <c r="L229" s="184">
        <v>63</v>
      </c>
      <c r="M229" s="182">
        <v>227</v>
      </c>
      <c r="N229" s="187">
        <v>466</v>
      </c>
      <c r="O229" s="188">
        <v>416</v>
      </c>
      <c r="P229" s="182">
        <v>247</v>
      </c>
      <c r="Q229" s="186">
        <v>170</v>
      </c>
      <c r="R229" s="184">
        <v>453</v>
      </c>
      <c r="S229" s="185">
        <v>307</v>
      </c>
      <c r="T229" s="182">
        <v>88</v>
      </c>
      <c r="U229" s="186">
        <v>100</v>
      </c>
      <c r="V229" s="184">
        <v>201</v>
      </c>
      <c r="W229" s="185">
        <v>360</v>
      </c>
      <c r="X229" s="182">
        <v>373</v>
      </c>
      <c r="Y229" s="186">
        <v>234</v>
      </c>
      <c r="Z229" s="184">
        <v>987</v>
      </c>
      <c r="AA229" s="182">
        <v>925</v>
      </c>
      <c r="AB229" s="163">
        <f t="shared" si="2996"/>
        <v>5003</v>
      </c>
      <c r="AC229" s="166">
        <f t="shared" si="2997"/>
        <v>3709</v>
      </c>
      <c r="AE229" s="269" t="s">
        <v>13</v>
      </c>
      <c r="AF229" s="14">
        <f t="shared" ref="AF229:BG229" si="3052">SUM(AF226:AF228)</f>
        <v>5582</v>
      </c>
      <c r="AG229" s="1">
        <f t="shared" si="3052"/>
        <v>1960</v>
      </c>
      <c r="AH229" s="14">
        <f t="shared" si="3052"/>
        <v>1883</v>
      </c>
      <c r="AI229" s="1">
        <f t="shared" si="3052"/>
        <v>1238</v>
      </c>
      <c r="AJ229" s="14">
        <f t="shared" si="3052"/>
        <v>677</v>
      </c>
      <c r="AK229" s="1">
        <f t="shared" si="3052"/>
        <v>517</v>
      </c>
      <c r="AL229" s="14">
        <f t="shared" si="3052"/>
        <v>2996</v>
      </c>
      <c r="AM229" s="1">
        <f t="shared" si="3052"/>
        <v>3373</v>
      </c>
      <c r="AN229" s="14">
        <f t="shared" si="3052"/>
        <v>299</v>
      </c>
      <c r="AO229" s="1">
        <f t="shared" si="3052"/>
        <v>532</v>
      </c>
      <c r="AP229" s="14">
        <f t="shared" si="3052"/>
        <v>309</v>
      </c>
      <c r="AQ229" s="1">
        <f t="shared" si="3052"/>
        <v>1568</v>
      </c>
      <c r="AR229" s="14">
        <f t="shared" si="3052"/>
        <v>2493</v>
      </c>
      <c r="AS229" s="1">
        <f t="shared" si="3052"/>
        <v>3402</v>
      </c>
      <c r="AT229" s="14">
        <f t="shared" si="3052"/>
        <v>1453</v>
      </c>
      <c r="AU229" s="1">
        <f t="shared" si="3052"/>
        <v>1040</v>
      </c>
      <c r="AV229" s="14">
        <f t="shared" si="3052"/>
        <v>2737</v>
      </c>
      <c r="AW229" s="1">
        <f t="shared" si="3052"/>
        <v>1815</v>
      </c>
      <c r="AX229" s="14">
        <f t="shared" si="3052"/>
        <v>299</v>
      </c>
      <c r="AY229" s="1">
        <f t="shared" si="3052"/>
        <v>362</v>
      </c>
      <c r="AZ229" s="14">
        <f t="shared" si="3052"/>
        <v>1116</v>
      </c>
      <c r="BA229" s="1">
        <f t="shared" si="3052"/>
        <v>2274</v>
      </c>
      <c r="BB229" s="14">
        <f t="shared" si="3052"/>
        <v>1460</v>
      </c>
      <c r="BC229" s="1">
        <f t="shared" si="3052"/>
        <v>1006</v>
      </c>
      <c r="BD229" s="14">
        <f t="shared" si="3052"/>
        <v>5442</v>
      </c>
      <c r="BE229" s="1">
        <f t="shared" si="3052"/>
        <v>5104</v>
      </c>
      <c r="BF229" s="54">
        <f t="shared" si="3052"/>
        <v>26746</v>
      </c>
      <c r="BG229" s="50">
        <f t="shared" si="3052"/>
        <v>24191</v>
      </c>
      <c r="BI229" s="138" t="s">
        <v>19</v>
      </c>
      <c r="BJ229" s="130">
        <f>B229/B250</f>
        <v>2.8299650328927874E-2</v>
      </c>
      <c r="BK229" s="131">
        <f t="shared" ref="BK229" si="3053">C229/C250</f>
        <v>8.3313939958110303E-3</v>
      </c>
      <c r="BL229" s="132">
        <f t="shared" ref="BL229" si="3054">D229/D250</f>
        <v>3.3144845585036969E-2</v>
      </c>
      <c r="BM229" s="133">
        <f t="shared" ref="BM229" si="3055">E229/E250</f>
        <v>1.9635649612741356E-2</v>
      </c>
      <c r="BN229" s="130">
        <f t="shared" ref="BN229" si="3056">F229/F250</f>
        <v>3.3656062701705854E-2</v>
      </c>
      <c r="BO229" s="131">
        <f t="shared" ref="BO229" si="3057">G229/G250</f>
        <v>1.9988412514484358E-2</v>
      </c>
      <c r="BP229" s="132">
        <f t="shared" ref="BP229" si="3058">H229/H250</f>
        <v>2.5379834254143648E-2</v>
      </c>
      <c r="BQ229" s="133">
        <f t="shared" ref="BQ229" si="3059">I229/I250</f>
        <v>1.8138210163393793E-2</v>
      </c>
      <c r="BR229" s="130">
        <f t="shared" ref="BR229" si="3060">J229/J250</f>
        <v>2.5797373358348967E-2</v>
      </c>
      <c r="BS229" s="131">
        <f t="shared" ref="BS229" si="3061">K229/K250</f>
        <v>1.9116677653263019E-2</v>
      </c>
      <c r="BT229" s="132">
        <f t="shared" ref="BT229" si="3062">L229/L250</f>
        <v>1.4764471525662059E-2</v>
      </c>
      <c r="BU229" s="130">
        <f t="shared" ref="BU229" si="3063">M229/M250</f>
        <v>2.1524748719893797E-2</v>
      </c>
      <c r="BV229" s="134">
        <f t="shared" ref="BV229" si="3064">N229/N250</f>
        <v>2.6259438746759834E-2</v>
      </c>
      <c r="BW229" s="135">
        <f t="shared" ref="BW229" si="3065">O229/O250</f>
        <v>1.9131714495952908E-2</v>
      </c>
      <c r="BX229" s="130">
        <f t="shared" ref="BX229" si="3066">P229/P250</f>
        <v>2.5601160862354894E-2</v>
      </c>
      <c r="BY229" s="131">
        <f t="shared" ref="BY229" si="3067">Q229/Q250</f>
        <v>1.6361886429258902E-2</v>
      </c>
      <c r="BZ229" s="132">
        <f t="shared" ref="BZ229" si="3068">R229/R250</f>
        <v>2.8899521531100477E-2</v>
      </c>
      <c r="CA229" s="133">
        <f t="shared" ref="CA229" si="3069">S229/S250</f>
        <v>1.8644479533584356E-2</v>
      </c>
      <c r="CB229" s="130">
        <f t="shared" ref="CB229" si="3070">T229/T250</f>
        <v>4.3264503441494594E-2</v>
      </c>
      <c r="CC229" s="131">
        <f t="shared" ref="CC229" si="3071">U229/U250</f>
        <v>3.8491147036181679E-2</v>
      </c>
      <c r="CD229" s="132">
        <f t="shared" ref="CD229" si="3072">V229/V250</f>
        <v>1.5376376988984088E-2</v>
      </c>
      <c r="CE229" s="133">
        <f t="shared" ref="CE229" si="3073">W229/W250</f>
        <v>2.1839359378791556E-2</v>
      </c>
      <c r="CF229" s="130">
        <f t="shared" ref="CF229" si="3074">X229/X250</f>
        <v>3.9706195443900361E-2</v>
      </c>
      <c r="CG229" s="131">
        <f t="shared" ref="CG229" si="3075">Y229/Y250</f>
        <v>3.7656903765690378E-2</v>
      </c>
      <c r="CH229" s="132">
        <f t="shared" ref="CH229" si="3076">Z229/Z250</f>
        <v>2.7297618718367122E-2</v>
      </c>
      <c r="CI229" s="130">
        <f t="shared" ref="CI229" si="3077">AA229/AA250</f>
        <v>2.70301861430116E-2</v>
      </c>
      <c r="CJ229" s="136">
        <f t="shared" ref="CJ229" si="3078">AB229/AB250</f>
        <v>2.7357933417909795E-2</v>
      </c>
      <c r="CK229" s="137">
        <f t="shared" ref="CK229" si="3079">AC229/AC250</f>
        <v>2.032495821574376E-2</v>
      </c>
    </row>
    <row r="230" spans="1:89" ht="14" thickTop="1">
      <c r="A230" s="147" t="s">
        <v>20</v>
      </c>
      <c r="B230" s="189">
        <v>1395</v>
      </c>
      <c r="C230" s="190">
        <v>507</v>
      </c>
      <c r="D230" s="191">
        <v>479</v>
      </c>
      <c r="E230" s="192">
        <v>329</v>
      </c>
      <c r="F230" s="189">
        <v>177</v>
      </c>
      <c r="G230" s="193">
        <v>128</v>
      </c>
      <c r="H230" s="191">
        <v>782</v>
      </c>
      <c r="I230" s="192">
        <v>919</v>
      </c>
      <c r="J230" s="189">
        <v>76</v>
      </c>
      <c r="K230" s="193">
        <v>102</v>
      </c>
      <c r="L230" s="191">
        <v>88</v>
      </c>
      <c r="M230" s="189">
        <v>341</v>
      </c>
      <c r="N230" s="194">
        <v>625</v>
      </c>
      <c r="O230" s="195">
        <v>675</v>
      </c>
      <c r="P230" s="189">
        <v>397</v>
      </c>
      <c r="Q230" s="193">
        <v>231</v>
      </c>
      <c r="R230" s="191">
        <v>704</v>
      </c>
      <c r="S230" s="192">
        <v>456</v>
      </c>
      <c r="T230" s="189">
        <v>117</v>
      </c>
      <c r="U230" s="193">
        <v>110</v>
      </c>
      <c r="V230" s="191">
        <v>343</v>
      </c>
      <c r="W230" s="192">
        <v>489</v>
      </c>
      <c r="X230" s="189">
        <v>465</v>
      </c>
      <c r="Y230" s="193">
        <v>321</v>
      </c>
      <c r="Z230" s="191">
        <v>1357</v>
      </c>
      <c r="AA230" s="189">
        <v>1393</v>
      </c>
      <c r="AB230" s="163">
        <f t="shared" si="2996"/>
        <v>7005</v>
      </c>
      <c r="AC230" s="166">
        <f t="shared" si="2997"/>
        <v>6001</v>
      </c>
      <c r="BI230" s="147" t="s">
        <v>20</v>
      </c>
      <c r="BJ230" s="130">
        <f>B230/B250</f>
        <v>4.1338232679428676E-2</v>
      </c>
      <c r="BK230" s="131">
        <f t="shared" ref="BK230" si="3080">C230/C250</f>
        <v>2.3597858971375379E-2</v>
      </c>
      <c r="BL230" s="132">
        <f t="shared" ref="BL230" si="3081">D230/D250</f>
        <v>4.167029143105698E-2</v>
      </c>
      <c r="BM230" s="133">
        <f t="shared" ref="BM230" si="3082">E230/E250</f>
        <v>3.5889604014399473E-2</v>
      </c>
      <c r="BN230" s="130">
        <f t="shared" ref="BN230" si="3083">F230/F250</f>
        <v>4.0802213001383127E-2</v>
      </c>
      <c r="BO230" s="131">
        <f t="shared" ref="BO230" si="3084">G230/G250</f>
        <v>3.7079953650057937E-2</v>
      </c>
      <c r="BP230" s="132">
        <f t="shared" ref="BP230" si="3085">H230/H250</f>
        <v>3.3753453038674032E-2</v>
      </c>
      <c r="BQ230" s="133">
        <f t="shared" ref="BQ230" si="3086">I230/I250</f>
        <v>3.4440113925948132E-2</v>
      </c>
      <c r="BR230" s="130">
        <f t="shared" ref="BR230" si="3087">J230/J250</f>
        <v>3.5647279549718573E-2</v>
      </c>
      <c r="BS230" s="131">
        <f t="shared" ref="BS230" si="3088">K230/K250</f>
        <v>3.3618984838497033E-2</v>
      </c>
      <c r="BT230" s="132">
        <f t="shared" ref="BT230" si="3089">L230/L250</f>
        <v>2.0623388797750174E-2</v>
      </c>
      <c r="BU230" s="130">
        <f t="shared" ref="BU230" si="3090">M230/M250</f>
        <v>3.2334534420633415E-2</v>
      </c>
      <c r="BV230" s="134">
        <f t="shared" ref="BV230" si="3091">N230/N250</f>
        <v>3.5219204327735829E-2</v>
      </c>
      <c r="BW230" s="135">
        <f t="shared" ref="BW230" si="3092">O230/O250</f>
        <v>3.1043046357615893E-2</v>
      </c>
      <c r="BX230" s="130">
        <f t="shared" ref="BX230" si="3093">P230/P250</f>
        <v>4.1148424543946932E-2</v>
      </c>
      <c r="BY230" s="131">
        <f t="shared" ref="BY230" si="3094">Q230/Q250</f>
        <v>2.223291626564004E-2</v>
      </c>
      <c r="BZ230" s="132">
        <f t="shared" ref="BZ230" si="3095">R230/R250</f>
        <v>4.4912280701754383E-2</v>
      </c>
      <c r="CA230" s="133">
        <f t="shared" ref="CA230" si="3096">S230/S250</f>
        <v>2.7693428883760477E-2</v>
      </c>
      <c r="CB230" s="130">
        <f t="shared" ref="CB230" si="3097">T230/T250</f>
        <v>5.7522123893805309E-2</v>
      </c>
      <c r="CC230" s="131">
        <f t="shared" ref="CC230" si="3098">U230/U250</f>
        <v>4.2340261739799843E-2</v>
      </c>
      <c r="CD230" s="132">
        <f t="shared" ref="CD230" si="3099">V230/V250</f>
        <v>2.6239290085679316E-2</v>
      </c>
      <c r="CE230" s="133">
        <f t="shared" ref="CE230" si="3100">W230/W250</f>
        <v>2.966512982285853E-2</v>
      </c>
      <c r="CF230" s="130">
        <f t="shared" ref="CF230" si="3101">X230/X250</f>
        <v>4.9499680647221628E-2</v>
      </c>
      <c r="CG230" s="131">
        <f t="shared" ref="CG230" si="3102">Y230/Y250</f>
        <v>5.1657547473447057E-2</v>
      </c>
      <c r="CH230" s="132">
        <f t="shared" ref="CH230" si="3103">Z230/Z250</f>
        <v>3.7530768592527033E-2</v>
      </c>
      <c r="CI230" s="130">
        <f t="shared" ref="CI230" si="3104">AA230/AA250</f>
        <v>4.0705999240232604E-2</v>
      </c>
      <c r="CJ230" s="136">
        <f t="shared" ref="CJ230" si="3105">AB230/AB250</f>
        <v>3.8305481429633845E-2</v>
      </c>
      <c r="CK230" s="137">
        <f t="shared" ref="CK230" si="3106">AC230/AC250</f>
        <v>3.288489464887525E-2</v>
      </c>
    </row>
    <row r="231" spans="1:89" ht="14" thickBot="1">
      <c r="A231" s="138" t="s">
        <v>21</v>
      </c>
      <c r="B231" s="182">
        <v>1710</v>
      </c>
      <c r="C231" s="183">
        <v>511</v>
      </c>
      <c r="D231" s="184">
        <v>657</v>
      </c>
      <c r="E231" s="185">
        <v>464</v>
      </c>
      <c r="F231" s="182">
        <v>231</v>
      </c>
      <c r="G231" s="186">
        <v>159</v>
      </c>
      <c r="H231" s="184">
        <v>1050</v>
      </c>
      <c r="I231" s="185">
        <v>1083</v>
      </c>
      <c r="J231" s="182">
        <v>90</v>
      </c>
      <c r="K231" s="186">
        <v>152</v>
      </c>
      <c r="L231" s="184">
        <v>96</v>
      </c>
      <c r="M231" s="182">
        <v>407</v>
      </c>
      <c r="N231" s="187">
        <v>883</v>
      </c>
      <c r="O231" s="188">
        <v>1029</v>
      </c>
      <c r="P231" s="182">
        <v>479</v>
      </c>
      <c r="Q231" s="186">
        <v>388</v>
      </c>
      <c r="R231" s="184">
        <v>944</v>
      </c>
      <c r="S231" s="185">
        <v>592</v>
      </c>
      <c r="T231" s="182">
        <v>106</v>
      </c>
      <c r="U231" s="186">
        <v>130</v>
      </c>
      <c r="V231" s="184">
        <v>362</v>
      </c>
      <c r="W231" s="185">
        <v>695</v>
      </c>
      <c r="X231" s="182">
        <v>467</v>
      </c>
      <c r="Y231" s="186">
        <v>313</v>
      </c>
      <c r="Z231" s="184">
        <v>1986</v>
      </c>
      <c r="AA231" s="182">
        <v>1647</v>
      </c>
      <c r="AB231" s="163">
        <f t="shared" si="2996"/>
        <v>9061</v>
      </c>
      <c r="AC231" s="166">
        <f t="shared" si="2997"/>
        <v>7570</v>
      </c>
      <c r="AE231" t="s">
        <v>88</v>
      </c>
      <c r="BI231" s="138" t="s">
        <v>21</v>
      </c>
      <c r="BJ231" s="130">
        <f>B231/B250</f>
        <v>5.0672672316719021E-2</v>
      </c>
      <c r="BK231" s="131">
        <f t="shared" ref="BK231" si="3107">C231/C250</f>
        <v>2.3784035373516407E-2</v>
      </c>
      <c r="BL231" s="132">
        <f t="shared" ref="BL231" si="3108">D231/D250</f>
        <v>5.7155284906481078E-2</v>
      </c>
      <c r="BM231" s="133">
        <f t="shared" ref="BM231" si="3109">E231/E250</f>
        <v>5.0616341223955495E-2</v>
      </c>
      <c r="BN231" s="130">
        <f t="shared" ref="BN231" si="3110">F231/F250</f>
        <v>5.3250345781466112E-2</v>
      </c>
      <c r="BO231" s="131">
        <f t="shared" ref="BO231" si="3111">G231/G250</f>
        <v>4.6060254924681347E-2</v>
      </c>
      <c r="BP231" s="132">
        <f t="shared" ref="BP231" si="3112">H231/H250</f>
        <v>4.5321132596685083E-2</v>
      </c>
      <c r="BQ231" s="133">
        <f t="shared" ref="BQ231" si="3113">I231/I250</f>
        <v>4.0586119022635286E-2</v>
      </c>
      <c r="BR231" s="130">
        <f t="shared" ref="BR231" si="3114">J231/J250</f>
        <v>4.2213883677298308E-2</v>
      </c>
      <c r="BS231" s="131">
        <f t="shared" ref="BS231" si="3115">K231/K250</f>
        <v>5.0098879367172049E-2</v>
      </c>
      <c r="BT231" s="132">
        <f t="shared" ref="BT231" si="3116">L231/L250</f>
        <v>2.2498242324818375E-2</v>
      </c>
      <c r="BU231" s="130">
        <f t="shared" ref="BU231" si="3117">M231/M250</f>
        <v>3.8592831405272143E-2</v>
      </c>
      <c r="BV231" s="134">
        <f t="shared" ref="BV231" si="3118">N231/N250</f>
        <v>4.9757691874225178E-2</v>
      </c>
      <c r="BW231" s="135">
        <f t="shared" ref="BW231" si="3119">O231/O250</f>
        <v>4.7323399558498895E-2</v>
      </c>
      <c r="BX231" s="130">
        <f t="shared" ref="BX231" si="3120">P231/P250</f>
        <v>4.9647595356550583E-2</v>
      </c>
      <c r="BY231" s="131">
        <f t="shared" ref="BY231" si="3121">Q231/Q250</f>
        <v>3.734359961501444E-2</v>
      </c>
      <c r="BZ231" s="132">
        <f t="shared" ref="BZ231" si="3122">R231/R250</f>
        <v>6.022328548644338E-2</v>
      </c>
      <c r="CA231" s="133">
        <f t="shared" ref="CA231" si="3123">S231/S250</f>
        <v>3.5952872585934652E-2</v>
      </c>
      <c r="CB231" s="130">
        <f t="shared" ref="CB231" si="3124">T231/T250</f>
        <v>5.2114060963618487E-2</v>
      </c>
      <c r="CC231" s="131">
        <f t="shared" ref="CC231" si="3125">U231/U250</f>
        <v>5.0038491147036179E-2</v>
      </c>
      <c r="CD231" s="132">
        <f t="shared" ref="CD231" si="3126">V231/V250</f>
        <v>2.7692778457772339E-2</v>
      </c>
      <c r="CE231" s="133">
        <f t="shared" ref="CE231" si="3127">W231/W250</f>
        <v>4.2162096578500362E-2</v>
      </c>
      <c r="CF231" s="130">
        <f t="shared" ref="CF231" si="3128">X231/X250</f>
        <v>4.9712582499467743E-2</v>
      </c>
      <c r="CG231" s="131">
        <f t="shared" ref="CG231" si="3129">Y231/Y250</f>
        <v>5.0370131960090117E-2</v>
      </c>
      <c r="CH231" s="132">
        <f t="shared" ref="CH231" si="3130">Z231/Z250</f>
        <v>5.492712337859889E-2</v>
      </c>
      <c r="CI231" s="130">
        <f t="shared" ref="CI231" si="3131">AA231/AA250</f>
        <v>4.8128342245989303E-2</v>
      </c>
      <c r="CJ231" s="136">
        <f t="shared" ref="CJ231" si="3132">AB231/AB250</f>
        <v>4.9548317949166629E-2</v>
      </c>
      <c r="CK231" s="137">
        <f t="shared" ref="CK231" si="3133">AC231/AC250</f>
        <v>4.1482861605063433E-2</v>
      </c>
    </row>
    <row r="232" spans="1:89" ht="15" thickTop="1" thickBot="1">
      <c r="A232" s="147" t="s">
        <v>22</v>
      </c>
      <c r="B232" s="189">
        <v>2477</v>
      </c>
      <c r="C232" s="190">
        <v>942</v>
      </c>
      <c r="D232" s="191">
        <v>747</v>
      </c>
      <c r="E232" s="192">
        <v>445</v>
      </c>
      <c r="F232" s="189">
        <v>269</v>
      </c>
      <c r="G232" s="193">
        <v>230</v>
      </c>
      <c r="H232" s="191">
        <v>1164</v>
      </c>
      <c r="I232" s="192">
        <v>1371</v>
      </c>
      <c r="J232" s="189">
        <v>133</v>
      </c>
      <c r="K232" s="193">
        <v>278</v>
      </c>
      <c r="L232" s="191">
        <v>125</v>
      </c>
      <c r="M232" s="189">
        <v>820</v>
      </c>
      <c r="N232" s="194">
        <v>985</v>
      </c>
      <c r="O232" s="195">
        <v>1698</v>
      </c>
      <c r="P232" s="189">
        <v>577</v>
      </c>
      <c r="Q232" s="193">
        <v>421</v>
      </c>
      <c r="R232" s="191">
        <v>1089</v>
      </c>
      <c r="S232" s="192">
        <v>767</v>
      </c>
      <c r="T232" s="189">
        <v>76</v>
      </c>
      <c r="U232" s="193">
        <v>122</v>
      </c>
      <c r="V232" s="191">
        <v>411</v>
      </c>
      <c r="W232" s="192">
        <v>1090</v>
      </c>
      <c r="X232" s="189">
        <v>528</v>
      </c>
      <c r="Y232" s="193">
        <v>372</v>
      </c>
      <c r="Z232" s="191">
        <v>2099</v>
      </c>
      <c r="AA232" s="189">
        <v>2064</v>
      </c>
      <c r="AB232" s="163">
        <f t="shared" si="2996"/>
        <v>10680</v>
      </c>
      <c r="AC232" s="166">
        <f t="shared" si="2997"/>
        <v>10620</v>
      </c>
      <c r="AE232" s="314" t="s">
        <v>0</v>
      </c>
      <c r="AF232" s="308" t="s">
        <v>1</v>
      </c>
      <c r="AG232" s="309"/>
      <c r="AH232" s="308" t="s">
        <v>2</v>
      </c>
      <c r="AI232" s="309"/>
      <c r="AJ232" s="308" t="s">
        <v>3</v>
      </c>
      <c r="AK232" s="309"/>
      <c r="AL232" s="308" t="s">
        <v>4</v>
      </c>
      <c r="AM232" s="309"/>
      <c r="AN232" s="308" t="s">
        <v>5</v>
      </c>
      <c r="AO232" s="309"/>
      <c r="AP232" s="308" t="s">
        <v>6</v>
      </c>
      <c r="AQ232" s="309"/>
      <c r="AR232" s="308" t="s">
        <v>7</v>
      </c>
      <c r="AS232" s="309"/>
      <c r="AT232" s="308" t="s">
        <v>8</v>
      </c>
      <c r="AU232" s="309"/>
      <c r="AV232" s="308" t="s">
        <v>9</v>
      </c>
      <c r="AW232" s="309"/>
      <c r="AX232" s="308" t="s">
        <v>10</v>
      </c>
      <c r="AY232" s="309"/>
      <c r="AZ232" s="308" t="s">
        <v>11</v>
      </c>
      <c r="BA232" s="309"/>
      <c r="BB232" s="308" t="s">
        <v>12</v>
      </c>
      <c r="BC232" s="309"/>
      <c r="BD232" s="310" t="s">
        <v>40</v>
      </c>
      <c r="BE232" s="311"/>
      <c r="BF232" s="312" t="s">
        <v>41</v>
      </c>
      <c r="BG232" s="313"/>
      <c r="BI232" s="147" t="s">
        <v>22</v>
      </c>
      <c r="BJ232" s="130">
        <f>B232/B250</f>
        <v>7.3401292004978372E-2</v>
      </c>
      <c r="BK232" s="131">
        <f t="shared" ref="BK232" si="3134">C232/C250</f>
        <v>4.3844542704212244E-2</v>
      </c>
      <c r="BL232" s="132">
        <f t="shared" ref="BL232" si="3135">D232/D250</f>
        <v>6.4984775989560678E-2</v>
      </c>
      <c r="BM232" s="133">
        <f t="shared" ref="BM232" si="3136">E232/E250</f>
        <v>4.8543689320388349E-2</v>
      </c>
      <c r="BN232" s="130">
        <f t="shared" ref="BN232" si="3137">F232/F250</f>
        <v>6.2010142923005995E-2</v>
      </c>
      <c r="BO232" s="131">
        <f t="shared" ref="BO232" si="3138">G232/G250</f>
        <v>6.662804171494785E-2</v>
      </c>
      <c r="BP232" s="132">
        <f t="shared" ref="BP232" si="3139">H232/H250</f>
        <v>5.0241712707182321E-2</v>
      </c>
      <c r="BQ232" s="133">
        <f t="shared" ref="BQ232" si="3140">I232/I250</f>
        <v>5.1379103582671261E-2</v>
      </c>
      <c r="BR232" s="130">
        <f t="shared" ref="BR232" si="3141">J232/J250</f>
        <v>6.2382739212007501E-2</v>
      </c>
      <c r="BS232" s="131">
        <f t="shared" ref="BS232" si="3142">K232/K250</f>
        <v>9.1628213579433085E-2</v>
      </c>
      <c r="BT232" s="132">
        <f t="shared" ref="BT232" si="3143">L232/L250</f>
        <v>2.9294586360440591E-2</v>
      </c>
      <c r="BU232" s="130">
        <f t="shared" ref="BU232" si="3144">M232/M250</f>
        <v>7.7754598900056898E-2</v>
      </c>
      <c r="BV232" s="134">
        <f t="shared" ref="BV232" si="3145">N232/N250</f>
        <v>5.5505466020511665E-2</v>
      </c>
      <c r="BW232" s="135">
        <f t="shared" ref="BW232" si="3146">O232/O250</f>
        <v>7.8090507726269312E-2</v>
      </c>
      <c r="BX232" s="130">
        <f t="shared" ref="BX232" si="3147">P232/P250</f>
        <v>5.9805140961857378E-2</v>
      </c>
      <c r="BY232" s="131">
        <f t="shared" ref="BY232" si="3148">Q232/Q250</f>
        <v>4.0519730510105871E-2</v>
      </c>
      <c r="BZ232" s="132">
        <f t="shared" ref="BZ232" si="3149">R232/R250</f>
        <v>6.9473684210526312E-2</v>
      </c>
      <c r="CA232" s="133">
        <f t="shared" ref="CA232" si="3150">S232/S250</f>
        <v>4.6580833232114663E-2</v>
      </c>
      <c r="CB232" s="130">
        <f t="shared" ref="CB232" si="3151">T232/T250</f>
        <v>3.7364798426745331E-2</v>
      </c>
      <c r="CC232" s="131">
        <f t="shared" ref="CC232" si="3152">U232/U250</f>
        <v>4.6959199384141649E-2</v>
      </c>
      <c r="CD232" s="132">
        <f t="shared" ref="CD232" si="3153">V232/V250</f>
        <v>3.1441248470012242E-2</v>
      </c>
      <c r="CE232" s="133">
        <f t="shared" ref="CE232" si="3154">W232/W250</f>
        <v>6.6124727008007769E-2</v>
      </c>
      <c r="CF232" s="130">
        <f t="shared" ref="CF232" si="3155">X232/X250</f>
        <v>5.6206088992974239E-2</v>
      </c>
      <c r="CG232" s="131">
        <f t="shared" ref="CG232" si="3156">Y232/Y250</f>
        <v>5.9864821371097519E-2</v>
      </c>
      <c r="CH232" s="132">
        <f t="shared" ref="CH232" si="3157">Z232/Z250</f>
        <v>5.8052382664490969E-2</v>
      </c>
      <c r="CI232" s="130">
        <f t="shared" ref="CI232" si="3158">AA232/AA250</f>
        <v>6.0313842377487506E-2</v>
      </c>
      <c r="CJ232" s="136">
        <f t="shared" ref="CJ232" si="3159">AB232/AB250</f>
        <v>5.8401504877728681E-2</v>
      </c>
      <c r="CK232" s="137">
        <f t="shared" ref="CK232" si="3160">AC232/AC250</f>
        <v>5.8196564101158997E-2</v>
      </c>
    </row>
    <row r="233" spans="1:89" ht="15" thickTop="1" thickBot="1">
      <c r="A233" s="138" t="s">
        <v>23</v>
      </c>
      <c r="B233" s="182">
        <v>2078</v>
      </c>
      <c r="C233" s="183">
        <v>1018</v>
      </c>
      <c r="D233" s="184">
        <v>713</v>
      </c>
      <c r="E233" s="185">
        <v>476</v>
      </c>
      <c r="F233" s="182">
        <v>277</v>
      </c>
      <c r="G233" s="186">
        <v>216</v>
      </c>
      <c r="H233" s="184">
        <v>1358</v>
      </c>
      <c r="I233" s="185">
        <v>1331</v>
      </c>
      <c r="J233" s="182">
        <v>106</v>
      </c>
      <c r="K233" s="186">
        <v>303</v>
      </c>
      <c r="L233" s="184">
        <v>134</v>
      </c>
      <c r="M233" s="182">
        <v>766</v>
      </c>
      <c r="N233" s="187">
        <v>953</v>
      </c>
      <c r="O233" s="188">
        <v>1299</v>
      </c>
      <c r="P233" s="182">
        <v>629</v>
      </c>
      <c r="Q233" s="186">
        <v>433</v>
      </c>
      <c r="R233" s="184">
        <v>1301</v>
      </c>
      <c r="S233" s="185">
        <v>737</v>
      </c>
      <c r="T233" s="182">
        <v>107</v>
      </c>
      <c r="U233" s="186">
        <v>167</v>
      </c>
      <c r="V233" s="184">
        <v>409</v>
      </c>
      <c r="W233" s="185">
        <v>1043</v>
      </c>
      <c r="X233" s="182">
        <v>506</v>
      </c>
      <c r="Y233" s="186">
        <v>351</v>
      </c>
      <c r="Z233" s="184">
        <v>2342</v>
      </c>
      <c r="AA233" s="182">
        <v>2078</v>
      </c>
      <c r="AB233" s="163">
        <f t="shared" si="2996"/>
        <v>10913</v>
      </c>
      <c r="AC233" s="166">
        <f t="shared" si="2997"/>
        <v>10218</v>
      </c>
      <c r="AE233" s="315"/>
      <c r="AF233" s="230" t="s">
        <v>14</v>
      </c>
      <c r="AG233" s="231" t="s">
        <v>15</v>
      </c>
      <c r="AH233" s="232" t="s">
        <v>14</v>
      </c>
      <c r="AI233" s="233" t="s">
        <v>15</v>
      </c>
      <c r="AJ233" s="230" t="s">
        <v>14</v>
      </c>
      <c r="AK233" s="231" t="s">
        <v>15</v>
      </c>
      <c r="AL233" s="232" t="s">
        <v>14</v>
      </c>
      <c r="AM233" s="233" t="s">
        <v>15</v>
      </c>
      <c r="AN233" s="230" t="s">
        <v>14</v>
      </c>
      <c r="AO233" s="231" t="s">
        <v>15</v>
      </c>
      <c r="AP233" s="232" t="s">
        <v>14</v>
      </c>
      <c r="AQ233" s="230" t="s">
        <v>15</v>
      </c>
      <c r="AR233" s="234" t="s">
        <v>14</v>
      </c>
      <c r="AS233" s="235" t="s">
        <v>15</v>
      </c>
      <c r="AT233" s="230" t="s">
        <v>14</v>
      </c>
      <c r="AU233" s="231" t="s">
        <v>15</v>
      </c>
      <c r="AV233" s="232" t="s">
        <v>14</v>
      </c>
      <c r="AW233" s="233" t="s">
        <v>15</v>
      </c>
      <c r="AX233" s="230" t="s">
        <v>14</v>
      </c>
      <c r="AY233" s="231" t="s">
        <v>15</v>
      </c>
      <c r="AZ233" s="232" t="s">
        <v>14</v>
      </c>
      <c r="BA233" s="233" t="s">
        <v>15</v>
      </c>
      <c r="BB233" s="230" t="s">
        <v>14</v>
      </c>
      <c r="BC233" s="231" t="s">
        <v>15</v>
      </c>
      <c r="BD233" s="236" t="s">
        <v>14</v>
      </c>
      <c r="BE233" s="237" t="s">
        <v>15</v>
      </c>
      <c r="BF233" s="238" t="s">
        <v>14</v>
      </c>
      <c r="BG233" s="239" t="s">
        <v>15</v>
      </c>
      <c r="BI233" s="138" t="s">
        <v>23</v>
      </c>
      <c r="BJ233" s="130">
        <f>B233/B250</f>
        <v>6.1577668464410595E-2</v>
      </c>
      <c r="BK233" s="131">
        <f t="shared" ref="BK233" si="3161">C233/C250</f>
        <v>4.7381894344891783E-2</v>
      </c>
      <c r="BL233" s="132">
        <f t="shared" ref="BL233" si="3162">D233/D250</f>
        <v>6.2026968247063941E-2</v>
      </c>
      <c r="BM233" s="133">
        <f t="shared" ref="BM233" si="3163">E233/E250</f>
        <v>5.192538453147158E-2</v>
      </c>
      <c r="BN233" s="130">
        <f t="shared" ref="BN233" si="3164">F233/F250</f>
        <v>6.3854310742277542E-2</v>
      </c>
      <c r="BO233" s="131">
        <f t="shared" ref="BO233" si="3165">G233/G250</f>
        <v>6.2572421784472768E-2</v>
      </c>
      <c r="BP233" s="132">
        <f t="shared" ref="BP233" si="3166">H233/H250</f>
        <v>5.8615331491712705E-2</v>
      </c>
      <c r="BQ233" s="133">
        <f t="shared" ref="BQ233" si="3167">I233/I250</f>
        <v>4.9880077949332934E-2</v>
      </c>
      <c r="BR233" s="130">
        <f t="shared" ref="BR233" si="3168">J233/J250</f>
        <v>4.9718574108818012E-2</v>
      </c>
      <c r="BS233" s="131">
        <f t="shared" ref="BS233" si="3169">K233/K250</f>
        <v>9.9868160843770606E-2</v>
      </c>
      <c r="BT233" s="132">
        <f t="shared" ref="BT233" si="3170">L233/L250</f>
        <v>3.1403796578392311E-2</v>
      </c>
      <c r="BU233" s="130">
        <f t="shared" ref="BU233" si="3171">M233/M250</f>
        <v>7.2634174094443393E-2</v>
      </c>
      <c r="BV233" s="134">
        <f t="shared" ref="BV233" si="3172">N233/N250</f>
        <v>5.3702242758931588E-2</v>
      </c>
      <c r="BW233" s="135">
        <f t="shared" ref="BW233" si="3173">O233/O250</f>
        <v>5.9740618101545254E-2</v>
      </c>
      <c r="BX233" s="130">
        <f t="shared" ref="BX233" si="3174">P233/P250</f>
        <v>6.5194859038142622E-2</v>
      </c>
      <c r="BY233" s="131">
        <f t="shared" ref="BY233" si="3175">Q233/Q250</f>
        <v>4.167468719923003E-2</v>
      </c>
      <c r="BZ233" s="132">
        <f t="shared" ref="BZ233" si="3176">R233/R250</f>
        <v>8.2998405103668266E-2</v>
      </c>
      <c r="CA233" s="133">
        <f t="shared" ref="CA233" si="3177">S233/S250</f>
        <v>4.4758897121340943E-2</v>
      </c>
      <c r="CB233" s="130">
        <f t="shared" ref="CB233" si="3178">T233/T250</f>
        <v>5.2605703048180921E-2</v>
      </c>
      <c r="CC233" s="131">
        <f t="shared" ref="CC233" si="3179">U233/U250</f>
        <v>6.4280215550423403E-2</v>
      </c>
      <c r="CD233" s="132">
        <f t="shared" ref="CD233" si="3180">V233/V250</f>
        <v>3.128824969400245E-2</v>
      </c>
      <c r="CE233" s="133">
        <f t="shared" ref="CE233" si="3181">W233/W250</f>
        <v>6.3273477311332205E-2</v>
      </c>
      <c r="CF233" s="130">
        <f t="shared" ref="CF233" si="3182">X233/X250</f>
        <v>5.3864168618266976E-2</v>
      </c>
      <c r="CG233" s="131">
        <f t="shared" ref="CG233" si="3183">Y233/Y250</f>
        <v>5.6485355648535567E-2</v>
      </c>
      <c r="CH233" s="132">
        <f t="shared" ref="CH233" si="3184">Z233/Z250</f>
        <v>6.4773072987250047E-2</v>
      </c>
      <c r="CI233" s="130">
        <f t="shared" ref="CI233" si="3185">AA233/AA250</f>
        <v>6.0722947897489846E-2</v>
      </c>
      <c r="CJ233" s="136">
        <f t="shared" ref="CJ233" si="3186">AB233/AB250</f>
        <v>5.9675620105866398E-2</v>
      </c>
      <c r="CK233" s="137">
        <f t="shared" ref="CK233" si="3187">AC233/AC250</f>
        <v>5.5993643313149023E-2</v>
      </c>
    </row>
    <row r="234" spans="1:89" ht="14" thickTop="1">
      <c r="A234" s="147" t="s">
        <v>24</v>
      </c>
      <c r="B234" s="196">
        <v>2175</v>
      </c>
      <c r="C234" s="190">
        <v>1246</v>
      </c>
      <c r="D234" s="191">
        <v>843</v>
      </c>
      <c r="E234" s="192">
        <v>535</v>
      </c>
      <c r="F234" s="189">
        <v>317</v>
      </c>
      <c r="G234" s="193">
        <v>146</v>
      </c>
      <c r="H234" s="191">
        <v>1514</v>
      </c>
      <c r="I234" s="192">
        <v>1708</v>
      </c>
      <c r="J234" s="189">
        <v>128</v>
      </c>
      <c r="K234" s="193">
        <v>240</v>
      </c>
      <c r="L234" s="191">
        <v>129</v>
      </c>
      <c r="M234" s="189">
        <v>844</v>
      </c>
      <c r="N234" s="194">
        <v>959</v>
      </c>
      <c r="O234" s="197">
        <v>1261</v>
      </c>
      <c r="P234" s="189">
        <v>728</v>
      </c>
      <c r="Q234" s="193">
        <v>408</v>
      </c>
      <c r="R234" s="191">
        <v>1227</v>
      </c>
      <c r="S234" s="192">
        <v>713</v>
      </c>
      <c r="T234" s="189">
        <v>111</v>
      </c>
      <c r="U234" s="193">
        <v>131</v>
      </c>
      <c r="V234" s="191">
        <v>498</v>
      </c>
      <c r="W234" s="198">
        <v>1290</v>
      </c>
      <c r="X234" s="189">
        <v>614</v>
      </c>
      <c r="Y234" s="193">
        <v>325</v>
      </c>
      <c r="Z234" s="191">
        <v>2428</v>
      </c>
      <c r="AA234" s="189">
        <v>2465</v>
      </c>
      <c r="AB234" s="163">
        <f t="shared" si="2996"/>
        <v>11671</v>
      </c>
      <c r="AC234" s="166">
        <f t="shared" si="2997"/>
        <v>11312</v>
      </c>
      <c r="AE234" s="241" t="str">
        <f>$AE$17</f>
        <v>17:00 - 17:59</v>
      </c>
      <c r="AF234" s="242">
        <f t="shared" ref="AF234:AU236" si="3188">SUMIF($A$9:$A$32,$AE234,B$226:B$249)</f>
        <v>2652</v>
      </c>
      <c r="AG234" s="243">
        <f t="shared" si="3188"/>
        <v>2134</v>
      </c>
      <c r="AH234" s="244">
        <f t="shared" si="3188"/>
        <v>787</v>
      </c>
      <c r="AI234" s="245">
        <f t="shared" si="3188"/>
        <v>859</v>
      </c>
      <c r="AJ234" s="242">
        <f t="shared" si="3188"/>
        <v>350</v>
      </c>
      <c r="AK234" s="246">
        <f t="shared" si="3188"/>
        <v>297</v>
      </c>
      <c r="AL234" s="244">
        <f t="shared" si="3188"/>
        <v>1969</v>
      </c>
      <c r="AM234" s="245">
        <f t="shared" si="3188"/>
        <v>2255</v>
      </c>
      <c r="AN234" s="242">
        <f t="shared" si="3188"/>
        <v>197</v>
      </c>
      <c r="AO234" s="246">
        <f t="shared" si="3188"/>
        <v>174</v>
      </c>
      <c r="AP234" s="244">
        <f t="shared" si="3188"/>
        <v>414</v>
      </c>
      <c r="AQ234" s="242">
        <f t="shared" si="3188"/>
        <v>748</v>
      </c>
      <c r="AR234" s="247">
        <f t="shared" si="3188"/>
        <v>1444</v>
      </c>
      <c r="AS234" s="248">
        <f t="shared" si="3188"/>
        <v>1590</v>
      </c>
      <c r="AT234" s="242">
        <f t="shared" si="3188"/>
        <v>746</v>
      </c>
      <c r="AU234" s="246">
        <f t="shared" si="3188"/>
        <v>888</v>
      </c>
      <c r="AV234" s="244">
        <f t="shared" ref="AP234:BE236" si="3189">SUMIF($A$9:$A$32,$AE234,R$226:R$249)</f>
        <v>1090</v>
      </c>
      <c r="AW234" s="245">
        <f t="shared" si="3189"/>
        <v>1581</v>
      </c>
      <c r="AX234" s="242">
        <f t="shared" si="3189"/>
        <v>176</v>
      </c>
      <c r="AY234" s="246">
        <f t="shared" si="3189"/>
        <v>206</v>
      </c>
      <c r="AZ234" s="244">
        <f t="shared" si="3189"/>
        <v>1179</v>
      </c>
      <c r="BA234" s="245">
        <f t="shared" si="3189"/>
        <v>1292</v>
      </c>
      <c r="BB234" s="242">
        <f t="shared" si="3189"/>
        <v>765</v>
      </c>
      <c r="BC234" s="246">
        <f t="shared" si="3189"/>
        <v>464</v>
      </c>
      <c r="BD234" s="23">
        <f t="shared" si="3189"/>
        <v>2970</v>
      </c>
      <c r="BE234" s="249">
        <f t="shared" si="3189"/>
        <v>2444</v>
      </c>
      <c r="BF234" s="250">
        <f>AF234+AH234+AJ234+AL234+AN234+AP234+AR234+AT234+AV234+AX234+AZ234+BB234+BD234</f>
        <v>14739</v>
      </c>
      <c r="BG234" s="251">
        <f>AG234+AI234+AK234+AM234+AO234+AQ234+AS234+AU234+AW234+AY234+BA234+BC234+BE234</f>
        <v>14932</v>
      </c>
      <c r="BI234" s="147" t="s">
        <v>24</v>
      </c>
      <c r="BJ234" s="130">
        <f>B234/B250</f>
        <v>6.4452083209861913E-2</v>
      </c>
      <c r="BK234" s="131">
        <f t="shared" ref="BK234" si="3190">C234/C250</f>
        <v>5.7993949266930418E-2</v>
      </c>
      <c r="BL234" s="132">
        <f t="shared" ref="BL234" si="3191">D234/D250</f>
        <v>7.3336233144845581E-2</v>
      </c>
      <c r="BM234" s="133">
        <f t="shared" ref="BM234" si="3192">E234/E250</f>
        <v>5.836151412675903E-2</v>
      </c>
      <c r="BN234" s="130">
        <f t="shared" ref="BN234" si="3193">F234/F250</f>
        <v>7.307514983863532E-2</v>
      </c>
      <c r="BO234" s="131">
        <f t="shared" ref="BO234" si="3194">G234/G250</f>
        <v>4.2294322132097335E-2</v>
      </c>
      <c r="BP234" s="132">
        <f t="shared" ref="BP234" si="3195">H234/H250</f>
        <v>6.5348756906077346E-2</v>
      </c>
      <c r="BQ234" s="133">
        <f t="shared" ref="BQ234" si="3196">I234/I250</f>
        <v>6.400839454354669E-2</v>
      </c>
      <c r="BR234" s="130">
        <f t="shared" ref="BR234" si="3197">J234/J250</f>
        <v>6.0037523452157598E-2</v>
      </c>
      <c r="BS234" s="131">
        <f t="shared" ref="BS234" si="3198">K234/K250</f>
        <v>7.9103493737640085E-2</v>
      </c>
      <c r="BT234" s="132">
        <f t="shared" ref="BT234" si="3199">L234/L250</f>
        <v>3.023201312397469E-2</v>
      </c>
      <c r="BU234" s="130">
        <f t="shared" ref="BU234" si="3200">M234/M250</f>
        <v>8.0030343258107345E-2</v>
      </c>
      <c r="BV234" s="134">
        <f t="shared" ref="BV234" si="3201">N234/N250</f>
        <v>5.4040347120477852E-2</v>
      </c>
      <c r="BW234" s="135">
        <f t="shared" ref="BW234" si="3202">O234/O250</f>
        <v>5.7993009565857248E-2</v>
      </c>
      <c r="BX234" s="130">
        <f t="shared" ref="BX234" si="3203">P234/P250</f>
        <v>7.545605306799337E-2</v>
      </c>
      <c r="BY234" s="131">
        <f t="shared" ref="BY234" si="3204">Q234/Q250</f>
        <v>3.926852743022137E-2</v>
      </c>
      <c r="BZ234" s="132">
        <f t="shared" ref="BZ234" si="3205">R234/R250</f>
        <v>7.8277511961722487E-2</v>
      </c>
      <c r="CA234" s="133">
        <f t="shared" ref="CA234" si="3206">S234/S250</f>
        <v>4.330134823272197E-2</v>
      </c>
      <c r="CB234" s="130">
        <f t="shared" ref="CB234" si="3207">T234/T250</f>
        <v>5.4572271386430678E-2</v>
      </c>
      <c r="CC234" s="131">
        <f t="shared" ref="CC234" si="3208">U234/U250</f>
        <v>5.0423402617398E-2</v>
      </c>
      <c r="CD234" s="132">
        <f t="shared" ref="CD234" si="3209">V234/V250</f>
        <v>3.8096695226438188E-2</v>
      </c>
      <c r="CE234" s="133">
        <f t="shared" ref="CE234" si="3210">W234/W250</f>
        <v>7.8257704440669734E-2</v>
      </c>
      <c r="CF234" s="130">
        <f t="shared" ref="CF234" si="3211">X234/X250</f>
        <v>6.536086863955716E-2</v>
      </c>
      <c r="CG234" s="131">
        <f t="shared" ref="CG234" si="3212">Y234/Y250</f>
        <v>5.2301255230125521E-2</v>
      </c>
      <c r="CH234" s="132">
        <f t="shared" ref="CH234" si="3213">Z234/Z250</f>
        <v>6.715158890394668E-2</v>
      </c>
      <c r="CI234" s="130">
        <f t="shared" ref="CI234" si="3214">AA234/AA250</f>
        <v>7.2031793343268757E-2</v>
      </c>
      <c r="CJ234" s="136">
        <f t="shared" ref="CJ234" si="3215">AB234/AB250</f>
        <v>6.3820595826589083E-2</v>
      </c>
      <c r="CK234" s="137">
        <f t="shared" ref="CK234" si="3216">AC234/AC250</f>
        <v>6.1988656601912488E-2</v>
      </c>
    </row>
    <row r="235" spans="1:89">
      <c r="A235" s="138" t="s">
        <v>25</v>
      </c>
      <c r="B235" s="199">
        <v>2612</v>
      </c>
      <c r="C235" s="183">
        <v>1354</v>
      </c>
      <c r="D235" s="184">
        <v>1036</v>
      </c>
      <c r="E235" s="185">
        <v>374</v>
      </c>
      <c r="F235" s="182">
        <v>371</v>
      </c>
      <c r="G235" s="186">
        <v>188</v>
      </c>
      <c r="H235" s="184">
        <v>1676</v>
      </c>
      <c r="I235" s="185">
        <v>1511</v>
      </c>
      <c r="J235" s="182">
        <v>153</v>
      </c>
      <c r="K235" s="183">
        <v>231</v>
      </c>
      <c r="L235" s="184">
        <v>205</v>
      </c>
      <c r="M235" s="182">
        <v>954</v>
      </c>
      <c r="N235" s="187">
        <v>1112</v>
      </c>
      <c r="O235" s="200">
        <v>1905</v>
      </c>
      <c r="P235" s="182">
        <v>791</v>
      </c>
      <c r="Q235" s="183">
        <v>645</v>
      </c>
      <c r="R235" s="184">
        <v>1347</v>
      </c>
      <c r="S235" s="185">
        <v>944</v>
      </c>
      <c r="T235" s="191">
        <v>126</v>
      </c>
      <c r="U235" s="182">
        <v>171</v>
      </c>
      <c r="V235" s="184">
        <v>600</v>
      </c>
      <c r="W235" s="201">
        <v>1406</v>
      </c>
      <c r="X235" s="182">
        <v>611</v>
      </c>
      <c r="Y235" s="186">
        <v>382</v>
      </c>
      <c r="Z235" s="184">
        <v>2515</v>
      </c>
      <c r="AA235" s="182">
        <v>2164</v>
      </c>
      <c r="AB235" s="163">
        <f t="shared" si="2996"/>
        <v>13155</v>
      </c>
      <c r="AC235" s="166">
        <f t="shared" si="2997"/>
        <v>12229</v>
      </c>
      <c r="AE235" s="253" t="str">
        <f>$AE$18</f>
        <v>18:00 - 18:59</v>
      </c>
      <c r="AF235" s="242">
        <f t="shared" si="3188"/>
        <v>2582</v>
      </c>
      <c r="AG235" s="254">
        <f t="shared" si="3188"/>
        <v>1685</v>
      </c>
      <c r="AH235" s="255">
        <f t="shared" si="3188"/>
        <v>784</v>
      </c>
      <c r="AI235" s="256">
        <f t="shared" si="3188"/>
        <v>836</v>
      </c>
      <c r="AJ235" s="257">
        <f t="shared" si="3188"/>
        <v>271</v>
      </c>
      <c r="AK235" s="258">
        <f t="shared" si="3188"/>
        <v>334</v>
      </c>
      <c r="AL235" s="255">
        <f t="shared" si="3188"/>
        <v>1857</v>
      </c>
      <c r="AM235" s="256">
        <f t="shared" si="3188"/>
        <v>2147</v>
      </c>
      <c r="AN235" s="257">
        <f t="shared" si="3188"/>
        <v>176</v>
      </c>
      <c r="AO235" s="258">
        <f t="shared" si="3188"/>
        <v>163</v>
      </c>
      <c r="AP235" s="255">
        <f t="shared" si="3189"/>
        <v>424</v>
      </c>
      <c r="AQ235" s="257">
        <f t="shared" si="3189"/>
        <v>704</v>
      </c>
      <c r="AR235" s="259">
        <f t="shared" si="3189"/>
        <v>1421</v>
      </c>
      <c r="AS235" s="260">
        <f t="shared" si="3189"/>
        <v>1396</v>
      </c>
      <c r="AT235" s="257">
        <f t="shared" si="3189"/>
        <v>608</v>
      </c>
      <c r="AU235" s="258">
        <f t="shared" si="3189"/>
        <v>1025</v>
      </c>
      <c r="AV235" s="255">
        <f t="shared" si="3189"/>
        <v>800</v>
      </c>
      <c r="AW235" s="256">
        <f t="shared" si="3189"/>
        <v>1731</v>
      </c>
      <c r="AX235" s="257">
        <f t="shared" si="3189"/>
        <v>155</v>
      </c>
      <c r="AY235" s="258">
        <f t="shared" si="3189"/>
        <v>208</v>
      </c>
      <c r="AZ235" s="255">
        <f t="shared" si="3189"/>
        <v>1307</v>
      </c>
      <c r="BA235" s="256">
        <f t="shared" si="3189"/>
        <v>1026</v>
      </c>
      <c r="BB235" s="257">
        <f t="shared" si="3189"/>
        <v>605</v>
      </c>
      <c r="BC235" s="258">
        <f t="shared" si="3189"/>
        <v>375</v>
      </c>
      <c r="BD235" s="255">
        <f t="shared" si="3189"/>
        <v>2657</v>
      </c>
      <c r="BE235" s="257">
        <f t="shared" si="3189"/>
        <v>2360</v>
      </c>
      <c r="BF235" s="261">
        <f>SUM(AF235,AH235,AJ235,AL235,AN235,AP235,AR235,AT235,AV235,AX235,AZ235,BB235,BD235)</f>
        <v>13647</v>
      </c>
      <c r="BG235" s="19">
        <f>SUM(AG235,AI235,AK235,AM235,AO235,AQ235,AS235,AU235,AW235,AY235,BA235,BC235,BE235)</f>
        <v>13990</v>
      </c>
      <c r="BI235" s="138" t="s">
        <v>25</v>
      </c>
      <c r="BJ235" s="130">
        <f>B235/B250</f>
        <v>7.7401766135245659E-2</v>
      </c>
      <c r="BK235" s="131">
        <f t="shared" ref="BK235" si="3217">C235/C250</f>
        <v>6.3020712124738185E-2</v>
      </c>
      <c r="BL235" s="132">
        <f t="shared" ref="BL235" si="3218">D235/D250</f>
        <v>9.0126141800782947E-2</v>
      </c>
      <c r="BM235" s="133">
        <f t="shared" ref="BM235" si="3219">E235/E250</f>
        <v>4.0798516417584814E-2</v>
      </c>
      <c r="BN235" s="130">
        <f t="shared" ref="BN235" si="3220">F235/F250</f>
        <v>8.5523282618718305E-2</v>
      </c>
      <c r="BO235" s="131">
        <f t="shared" ref="BO235" si="3221">G235/G250</f>
        <v>5.4461181923522596E-2</v>
      </c>
      <c r="BP235" s="132">
        <f t="shared" ref="BP235" si="3222">H235/H250</f>
        <v>7.2341160220994474E-2</v>
      </c>
      <c r="BQ235" s="133">
        <f t="shared" ref="BQ235" si="3223">I235/I250</f>
        <v>5.662569329935542E-2</v>
      </c>
      <c r="BR235" s="130">
        <f t="shared" ref="BR235" si="3224">J235/J250</f>
        <v>7.1763602251407127E-2</v>
      </c>
      <c r="BS235" s="131">
        <f t="shared" ref="BS235" si="3225">K235/K250</f>
        <v>7.613711272247857E-2</v>
      </c>
      <c r="BT235" s="132">
        <f t="shared" ref="BT235" si="3226">L235/L250</f>
        <v>4.8043121631122572E-2</v>
      </c>
      <c r="BU235" s="130">
        <f t="shared" ref="BU235" si="3227">M235/M250</f>
        <v>9.0460838232505211E-2</v>
      </c>
      <c r="BV235" s="134">
        <f t="shared" ref="BV235" si="3228">N235/N250</f>
        <v>6.2662008339907579E-2</v>
      </c>
      <c r="BW235" s="135">
        <f t="shared" ref="BW235" si="3229">O235/O250</f>
        <v>8.7610375275938193E-2</v>
      </c>
      <c r="BX235" s="130">
        <f t="shared" ref="BX235" si="3230">P235/P250</f>
        <v>8.1985903814262018E-2</v>
      </c>
      <c r="BY235" s="131">
        <f t="shared" ref="BY235" si="3231">Q235/Q250</f>
        <v>6.2078922040423486E-2</v>
      </c>
      <c r="BZ235" s="132">
        <f t="shared" ref="BZ235" si="3232">R235/R250</f>
        <v>8.5933014354066986E-2</v>
      </c>
      <c r="CA235" s="133">
        <f t="shared" ref="CA235" si="3233">S235/S250</f>
        <v>5.733025628567958E-2</v>
      </c>
      <c r="CB235" s="130">
        <f t="shared" ref="CB235" si="3234">T235/T250</f>
        <v>6.1946902654867256E-2</v>
      </c>
      <c r="CC235" s="131">
        <f t="shared" ref="CC235" si="3235">U235/U250</f>
        <v>6.5819861431870672E-2</v>
      </c>
      <c r="CD235" s="132">
        <f t="shared" ref="CD235" si="3236">V235/V250</f>
        <v>4.5899632802937573E-2</v>
      </c>
      <c r="CE235" s="133">
        <f t="shared" ref="CE235" si="3237">W235/W250</f>
        <v>8.5294831351613684E-2</v>
      </c>
      <c r="CF235" s="130">
        <f t="shared" ref="CF235" si="3238">X235/X250</f>
        <v>6.504151586118799E-2</v>
      </c>
      <c r="CG235" s="131">
        <f t="shared" ref="CG235" si="3239">Y235/Y250</f>
        <v>6.1474090762793691E-2</v>
      </c>
      <c r="CH235" s="132">
        <f t="shared" ref="CH235" si="3240">Z235/Z250</f>
        <v>6.9557761982465355E-2</v>
      </c>
      <c r="CI235" s="130">
        <f t="shared" ref="CI235" si="3241">AA235/AA250</f>
        <v>6.3236024663218496E-2</v>
      </c>
      <c r="CJ235" s="136">
        <f t="shared" ref="CJ235" si="3242">AB235/AB250</f>
        <v>7.1935561485629296E-2</v>
      </c>
      <c r="CK235" s="137">
        <f t="shared" ref="CK235" si="3243">AC235/AC250</f>
        <v>6.7013727155656636E-2</v>
      </c>
    </row>
    <row r="236" spans="1:89" ht="14" thickBot="1">
      <c r="A236" s="147" t="s">
        <v>26</v>
      </c>
      <c r="B236" s="196">
        <v>2397</v>
      </c>
      <c r="C236" s="190">
        <v>1779</v>
      </c>
      <c r="D236" s="191">
        <v>843</v>
      </c>
      <c r="E236" s="192">
        <v>648</v>
      </c>
      <c r="F236" s="189">
        <v>333</v>
      </c>
      <c r="G236" s="193">
        <v>222</v>
      </c>
      <c r="H236" s="191">
        <v>1747</v>
      </c>
      <c r="I236" s="192">
        <v>1706</v>
      </c>
      <c r="J236" s="189">
        <v>119</v>
      </c>
      <c r="K236" s="190">
        <v>271</v>
      </c>
      <c r="L236" s="191">
        <v>255</v>
      </c>
      <c r="M236" s="189">
        <v>1090</v>
      </c>
      <c r="N236" s="194">
        <v>1179</v>
      </c>
      <c r="O236" s="197">
        <v>1734</v>
      </c>
      <c r="P236" s="189">
        <v>762</v>
      </c>
      <c r="Q236" s="190">
        <v>697</v>
      </c>
      <c r="R236" s="191">
        <v>1333</v>
      </c>
      <c r="S236" s="192">
        <v>1048</v>
      </c>
      <c r="T236" s="189">
        <v>144</v>
      </c>
      <c r="U236" s="193">
        <v>131</v>
      </c>
      <c r="V236" s="191">
        <v>707</v>
      </c>
      <c r="W236" s="198">
        <v>1652</v>
      </c>
      <c r="X236" s="189">
        <v>579</v>
      </c>
      <c r="Y236" s="193">
        <v>387</v>
      </c>
      <c r="Z236" s="191">
        <v>2632</v>
      </c>
      <c r="AA236" s="189">
        <v>2422</v>
      </c>
      <c r="AB236" s="163">
        <f t="shared" si="2996"/>
        <v>13030</v>
      </c>
      <c r="AC236" s="166">
        <f t="shared" si="2997"/>
        <v>13787</v>
      </c>
      <c r="AE236" s="241" t="str">
        <f>$AE$19</f>
        <v>19:00 - 19:59</v>
      </c>
      <c r="AF236" s="242">
        <f t="shared" si="3188"/>
        <v>2743</v>
      </c>
      <c r="AG236" s="262">
        <f t="shared" si="3188"/>
        <v>1429</v>
      </c>
      <c r="AH236" s="263">
        <f t="shared" si="3188"/>
        <v>641</v>
      </c>
      <c r="AI236" s="264">
        <f t="shared" si="3188"/>
        <v>711</v>
      </c>
      <c r="AJ236" s="265">
        <f t="shared" si="3188"/>
        <v>199</v>
      </c>
      <c r="AK236" s="266">
        <f t="shared" si="3188"/>
        <v>235</v>
      </c>
      <c r="AL236" s="263">
        <f t="shared" si="3188"/>
        <v>1495</v>
      </c>
      <c r="AM236" s="264">
        <f t="shared" si="3188"/>
        <v>2251</v>
      </c>
      <c r="AN236" s="265">
        <f t="shared" si="3188"/>
        <v>153</v>
      </c>
      <c r="AO236" s="266">
        <f t="shared" si="3188"/>
        <v>174</v>
      </c>
      <c r="AP236" s="263">
        <f t="shared" si="3189"/>
        <v>433</v>
      </c>
      <c r="AQ236" s="265">
        <f t="shared" si="3189"/>
        <v>462</v>
      </c>
      <c r="AR236" s="267">
        <f t="shared" si="3189"/>
        <v>1231</v>
      </c>
      <c r="AS236" s="268">
        <f t="shared" si="3189"/>
        <v>1475</v>
      </c>
      <c r="AT236" s="265">
        <f t="shared" si="3189"/>
        <v>477</v>
      </c>
      <c r="AU236" s="266">
        <f t="shared" si="3189"/>
        <v>1032</v>
      </c>
      <c r="AV236" s="263">
        <f t="shared" si="3189"/>
        <v>718</v>
      </c>
      <c r="AW236" s="264">
        <f t="shared" si="3189"/>
        <v>1397</v>
      </c>
      <c r="AX236" s="265">
        <f t="shared" si="3189"/>
        <v>129</v>
      </c>
      <c r="AY236" s="266">
        <f t="shared" si="3189"/>
        <v>225</v>
      </c>
      <c r="AZ236" s="263">
        <f t="shared" si="3189"/>
        <v>1351</v>
      </c>
      <c r="BA236" s="264">
        <f t="shared" si="3189"/>
        <v>1032</v>
      </c>
      <c r="BB236" s="265">
        <f t="shared" si="3189"/>
        <v>591</v>
      </c>
      <c r="BC236" s="266">
        <f t="shared" si="3189"/>
        <v>542</v>
      </c>
      <c r="BD236" s="263">
        <f t="shared" si="3189"/>
        <v>2256</v>
      </c>
      <c r="BE236" s="265">
        <f t="shared" si="3189"/>
        <v>2269</v>
      </c>
      <c r="BF236" s="261">
        <f>SUM(AF236,AH236,AJ236,AL236,AN236,AP236,AR236,AT236,AV236,AX236,AZ236,BB236,BD236)</f>
        <v>12417</v>
      </c>
      <c r="BG236" s="19">
        <f>SUM(AG236,AI236,AK236,AM236,AO236,AQ236,AS236,AU236,AW236,AY236,BA236,BC236,BE236)</f>
        <v>13234</v>
      </c>
      <c r="BI236" s="147" t="s">
        <v>26</v>
      </c>
      <c r="BJ236" s="130">
        <f>B236/B250</f>
        <v>7.1030640668523673E-2</v>
      </c>
      <c r="BK236" s="131">
        <f t="shared" ref="BK236" si="3244">C236/C250</f>
        <v>8.2801954852222484E-2</v>
      </c>
      <c r="BL236" s="132">
        <f t="shared" ref="BL236" si="3245">D236/D250</f>
        <v>7.3336233144845581E-2</v>
      </c>
      <c r="BM236" s="133">
        <f t="shared" ref="BM236" si="3246">E236/E250</f>
        <v>7.0688338605868872E-2</v>
      </c>
      <c r="BN236" s="130">
        <f t="shared" ref="BN236" si="3247">F236/F250</f>
        <v>7.6763485477178428E-2</v>
      </c>
      <c r="BO236" s="131">
        <f t="shared" ref="BO236" si="3248">G236/G250</f>
        <v>6.4310544611819231E-2</v>
      </c>
      <c r="BP236" s="132">
        <f t="shared" ref="BP236" si="3249">H236/H250</f>
        <v>7.5405732044198898E-2</v>
      </c>
      <c r="BQ236" s="133">
        <f t="shared" ref="BQ236" si="3250">I236/I250</f>
        <v>6.3933443261879774E-2</v>
      </c>
      <c r="BR236" s="130">
        <f t="shared" ref="BR236" si="3251">J236/J250</f>
        <v>5.5816135084427766E-2</v>
      </c>
      <c r="BS236" s="131">
        <f t="shared" ref="BS236" si="3252">K236/K250</f>
        <v>8.9321028345418593E-2</v>
      </c>
      <c r="BT236" s="132">
        <f t="shared" ref="BT236" si="3253">L236/L250</f>
        <v>5.9760956175298807E-2</v>
      </c>
      <c r="BU236" s="130">
        <f t="shared" ref="BU236" si="3254">M236/M250</f>
        <v>0.10335672292812441</v>
      </c>
      <c r="BV236" s="134">
        <f t="shared" ref="BV236" si="3255">N236/N250</f>
        <v>6.6437507043840868E-2</v>
      </c>
      <c r="BW236" s="135">
        <f t="shared" ref="BW236" si="3256">O236/O250</f>
        <v>7.9746136865342168E-2</v>
      </c>
      <c r="BX236" s="130">
        <f t="shared" ref="BX236" si="3257">P236/P250</f>
        <v>7.8980099502487564E-2</v>
      </c>
      <c r="BY236" s="131">
        <f t="shared" ref="BY236" si="3258">Q236/Q250</f>
        <v>6.7083734359961497E-2</v>
      </c>
      <c r="BZ236" s="132">
        <f t="shared" ref="BZ236" si="3259">R236/R250</f>
        <v>8.5039872408293457E-2</v>
      </c>
      <c r="CA236" s="133">
        <f t="shared" ref="CA236" si="3260">S236/S250</f>
        <v>6.3646301469695132E-2</v>
      </c>
      <c r="CB236" s="130">
        <f t="shared" ref="CB236" si="3261">T236/T250</f>
        <v>7.0796460176991149E-2</v>
      </c>
      <c r="CC236" s="131">
        <f t="shared" ref="CC236" si="3262">U236/U250</f>
        <v>5.0423402617398E-2</v>
      </c>
      <c r="CD236" s="132">
        <f t="shared" ref="CD236" si="3263">V236/V250</f>
        <v>5.4085067319461444E-2</v>
      </c>
      <c r="CE236" s="133">
        <f t="shared" ref="CE236" si="3264">W236/W250</f>
        <v>0.10021839359378791</v>
      </c>
      <c r="CF236" s="130">
        <f t="shared" ref="CF236" si="3265">X236/X250</f>
        <v>6.1635086225250157E-2</v>
      </c>
      <c r="CG236" s="131">
        <f t="shared" ref="CG236" si="3266">Y236/Y250</f>
        <v>6.2278725458641777E-2</v>
      </c>
      <c r="CH236" s="132">
        <f t="shared" ref="CH236" si="3267">Z236/Z250</f>
        <v>7.2793649915645658E-2</v>
      </c>
      <c r="CI236" s="130">
        <f t="shared" ref="CI236" si="3268">AA236/AA250</f>
        <v>7.0775254960404432E-2</v>
      </c>
      <c r="CJ236" s="136">
        <f t="shared" ref="CJ236" si="3269">AB236/AB250</f>
        <v>7.1252023273109061E-2</v>
      </c>
      <c r="CK236" s="137">
        <f t="shared" ref="CK236" si="3270">AC236/AC250</f>
        <v>7.5551415184809706E-2</v>
      </c>
    </row>
    <row r="237" spans="1:89" ht="15" thickTop="1" thickBot="1">
      <c r="A237" s="138" t="s">
        <v>27</v>
      </c>
      <c r="B237" s="199">
        <v>2167</v>
      </c>
      <c r="C237" s="183">
        <v>1664</v>
      </c>
      <c r="D237" s="184">
        <v>913</v>
      </c>
      <c r="E237" s="185">
        <v>547</v>
      </c>
      <c r="F237" s="182">
        <v>322</v>
      </c>
      <c r="G237" s="186">
        <v>211</v>
      </c>
      <c r="H237" s="184">
        <v>1760</v>
      </c>
      <c r="I237" s="185">
        <v>1870</v>
      </c>
      <c r="J237" s="182">
        <v>171</v>
      </c>
      <c r="K237" s="183">
        <v>225</v>
      </c>
      <c r="L237" s="184">
        <v>344</v>
      </c>
      <c r="M237" s="182">
        <v>890</v>
      </c>
      <c r="N237" s="187">
        <v>1341</v>
      </c>
      <c r="O237" s="200">
        <v>1770</v>
      </c>
      <c r="P237" s="182">
        <v>871</v>
      </c>
      <c r="Q237" s="183">
        <v>621</v>
      </c>
      <c r="R237" s="184">
        <v>1263</v>
      </c>
      <c r="S237" s="185">
        <v>981</v>
      </c>
      <c r="T237" s="182">
        <v>147</v>
      </c>
      <c r="U237" s="186">
        <v>139</v>
      </c>
      <c r="V237" s="184">
        <v>907</v>
      </c>
      <c r="W237" s="201">
        <v>1184</v>
      </c>
      <c r="X237" s="182">
        <v>672</v>
      </c>
      <c r="Y237" s="186">
        <v>363</v>
      </c>
      <c r="Z237" s="184">
        <v>2600</v>
      </c>
      <c r="AA237" s="182">
        <v>2153</v>
      </c>
      <c r="AB237" s="163">
        <f t="shared" si="2996"/>
        <v>13478</v>
      </c>
      <c r="AC237" s="166">
        <f t="shared" si="2997"/>
        <v>12618</v>
      </c>
      <c r="AE237" s="269" t="s">
        <v>13</v>
      </c>
      <c r="AF237" s="14">
        <f t="shared" ref="AF237:BG237" si="3271">SUM(AF234:AF236)</f>
        <v>7977</v>
      </c>
      <c r="AG237" s="1">
        <f t="shared" si="3271"/>
        <v>5248</v>
      </c>
      <c r="AH237" s="14">
        <f t="shared" si="3271"/>
        <v>2212</v>
      </c>
      <c r="AI237" s="1">
        <f t="shared" si="3271"/>
        <v>2406</v>
      </c>
      <c r="AJ237" s="14">
        <f t="shared" si="3271"/>
        <v>820</v>
      </c>
      <c r="AK237" s="1">
        <f t="shared" si="3271"/>
        <v>866</v>
      </c>
      <c r="AL237" s="14">
        <f t="shared" si="3271"/>
        <v>5321</v>
      </c>
      <c r="AM237" s="1">
        <f t="shared" si="3271"/>
        <v>6653</v>
      </c>
      <c r="AN237" s="14">
        <f t="shared" si="3271"/>
        <v>526</v>
      </c>
      <c r="AO237" s="1">
        <f t="shared" si="3271"/>
        <v>511</v>
      </c>
      <c r="AP237" s="14">
        <f t="shared" si="3271"/>
        <v>1271</v>
      </c>
      <c r="AQ237" s="1">
        <f t="shared" si="3271"/>
        <v>1914</v>
      </c>
      <c r="AR237" s="14">
        <f t="shared" si="3271"/>
        <v>4096</v>
      </c>
      <c r="AS237" s="1">
        <f t="shared" si="3271"/>
        <v>4461</v>
      </c>
      <c r="AT237" s="14">
        <f t="shared" si="3271"/>
        <v>1831</v>
      </c>
      <c r="AU237" s="1">
        <f t="shared" si="3271"/>
        <v>2945</v>
      </c>
      <c r="AV237" s="14">
        <f t="shared" si="3271"/>
        <v>2608</v>
      </c>
      <c r="AW237" s="1">
        <f t="shared" si="3271"/>
        <v>4709</v>
      </c>
      <c r="AX237" s="14">
        <f t="shared" si="3271"/>
        <v>460</v>
      </c>
      <c r="AY237" s="1">
        <f t="shared" si="3271"/>
        <v>639</v>
      </c>
      <c r="AZ237" s="14">
        <f t="shared" si="3271"/>
        <v>3837</v>
      </c>
      <c r="BA237" s="1">
        <f t="shared" si="3271"/>
        <v>3350</v>
      </c>
      <c r="BB237" s="14">
        <f t="shared" si="3271"/>
        <v>1961</v>
      </c>
      <c r="BC237" s="1">
        <f t="shared" si="3271"/>
        <v>1381</v>
      </c>
      <c r="BD237" s="14">
        <f t="shared" si="3271"/>
        <v>7883</v>
      </c>
      <c r="BE237" s="1">
        <f t="shared" si="3271"/>
        <v>7073</v>
      </c>
      <c r="BF237" s="54">
        <f t="shared" si="3271"/>
        <v>40803</v>
      </c>
      <c r="BG237" s="50">
        <f t="shared" si="3271"/>
        <v>42156</v>
      </c>
      <c r="BI237" s="138" t="s">
        <v>27</v>
      </c>
      <c r="BJ237" s="130">
        <f>B237/B250</f>
        <v>6.4215018076216435E-2</v>
      </c>
      <c r="BK237" s="131">
        <f t="shared" ref="BK237" si="3272">C237/C250</f>
        <v>7.7449383290667903E-2</v>
      </c>
      <c r="BL237" s="132">
        <f t="shared" ref="BL237" si="3273">D237/D250</f>
        <v>7.9425837320574164E-2</v>
      </c>
      <c r="BM237" s="133">
        <f t="shared" ref="BM237" si="3274">E237/E250</f>
        <v>5.9670557434275115E-2</v>
      </c>
      <c r="BN237" s="130">
        <f t="shared" ref="BN237" si="3275">F237/F250</f>
        <v>7.4227754725680037E-2</v>
      </c>
      <c r="BO237" s="131">
        <f t="shared" ref="BO237" si="3276">G237/G250</f>
        <v>6.1123986095017381E-2</v>
      </c>
      <c r="BP237" s="132">
        <f t="shared" ref="BP237" si="3277">H237/H250</f>
        <v>7.5966850828729282E-2</v>
      </c>
      <c r="BQ237" s="133">
        <f t="shared" ref="BQ237" si="3278">I237/I250</f>
        <v>7.0079448358566929E-2</v>
      </c>
      <c r="BR237" s="130">
        <f t="shared" ref="BR237" si="3279">J237/J250</f>
        <v>8.0206378986866791E-2</v>
      </c>
      <c r="BS237" s="131">
        <f t="shared" ref="BS237" si="3280">K237/K250</f>
        <v>7.4159525379037569E-2</v>
      </c>
      <c r="BT237" s="132">
        <f t="shared" ref="BT237" si="3281">L237/L250</f>
        <v>8.0618701663932507E-2</v>
      </c>
      <c r="BU237" s="130">
        <f t="shared" ref="BU237" si="3282">M237/M250</f>
        <v>8.4392186611037354E-2</v>
      </c>
      <c r="BV237" s="134">
        <f t="shared" ref="BV237" si="3283">N237/N250</f>
        <v>7.5566324805589988E-2</v>
      </c>
      <c r="BW237" s="135">
        <f t="shared" ref="BW237" si="3284">O237/O250</f>
        <v>8.140176600441501E-2</v>
      </c>
      <c r="BX237" s="130">
        <f t="shared" ref="BX237" si="3285">P237/P250</f>
        <v>9.0277777777777776E-2</v>
      </c>
      <c r="BY237" s="131">
        <f t="shared" ref="BY237" si="3286">Q237/Q250</f>
        <v>5.9769008662175167E-2</v>
      </c>
      <c r="BZ237" s="132">
        <f t="shared" ref="BZ237" si="3287">R237/R250</f>
        <v>8.057416267942584E-2</v>
      </c>
      <c r="CA237" s="133">
        <f t="shared" ref="CA237" si="3288">S237/S250</f>
        <v>5.95773108223005E-2</v>
      </c>
      <c r="CB237" s="130">
        <f t="shared" ref="CB237" si="3289">T237/T250</f>
        <v>7.2271386430678472E-2</v>
      </c>
      <c r="CC237" s="131">
        <f t="shared" ref="CC237" si="3290">U237/U250</f>
        <v>5.350269438029253E-2</v>
      </c>
      <c r="CD237" s="132">
        <f t="shared" ref="CD237" si="3291">V237/V250</f>
        <v>6.938494492044063E-2</v>
      </c>
      <c r="CE237" s="133">
        <f t="shared" ref="CE237" si="3292">W237/W250</f>
        <v>7.1827226401358898E-2</v>
      </c>
      <c r="CF237" s="130">
        <f t="shared" ref="CF237" si="3293">X237/X250</f>
        <v>7.1535022354694486E-2</v>
      </c>
      <c r="CG237" s="131">
        <f t="shared" ref="CG237" si="3294">Y237/Y250</f>
        <v>5.841647891857097E-2</v>
      </c>
      <c r="CH237" s="132">
        <f t="shared" ref="CH237" si="3295">Z237/Z250</f>
        <v>7.1908620737339932E-2</v>
      </c>
      <c r="CI237" s="130">
        <f t="shared" ref="CI237" si="3296">AA237/AA250</f>
        <v>6.2914584611788088E-2</v>
      </c>
      <c r="CJ237" s="136">
        <f t="shared" ref="CJ237" si="3297">AB237/AB250</f>
        <v>7.3701824226781579E-2</v>
      </c>
      <c r="CK237" s="137">
        <f t="shared" ref="CK237" si="3298">AC237/AC250</f>
        <v>6.9145409211716025E-2</v>
      </c>
    </row>
    <row r="238" spans="1:89" ht="14" thickTop="1">
      <c r="A238" s="147" t="s">
        <v>28</v>
      </c>
      <c r="B238" s="196">
        <v>2143</v>
      </c>
      <c r="C238" s="190">
        <v>1833</v>
      </c>
      <c r="D238" s="191">
        <v>926</v>
      </c>
      <c r="E238" s="192">
        <v>697</v>
      </c>
      <c r="F238" s="189">
        <v>386</v>
      </c>
      <c r="G238" s="193">
        <v>205</v>
      </c>
      <c r="H238" s="191">
        <v>1817</v>
      </c>
      <c r="I238" s="192">
        <v>2250</v>
      </c>
      <c r="J238" s="189">
        <v>154</v>
      </c>
      <c r="K238" s="190">
        <v>210</v>
      </c>
      <c r="L238" s="191">
        <v>457</v>
      </c>
      <c r="M238" s="189">
        <v>776</v>
      </c>
      <c r="N238" s="194">
        <v>1510</v>
      </c>
      <c r="O238" s="197">
        <v>1631</v>
      </c>
      <c r="P238" s="189">
        <v>845</v>
      </c>
      <c r="Q238" s="190">
        <v>719</v>
      </c>
      <c r="R238" s="191">
        <v>1201</v>
      </c>
      <c r="S238" s="192">
        <v>1248</v>
      </c>
      <c r="T238" s="189">
        <v>160</v>
      </c>
      <c r="U238" s="193">
        <v>170</v>
      </c>
      <c r="V238" s="191">
        <v>1041</v>
      </c>
      <c r="W238" s="198">
        <v>1167</v>
      </c>
      <c r="X238" s="189">
        <v>728</v>
      </c>
      <c r="Y238" s="193">
        <v>361</v>
      </c>
      <c r="Z238" s="191">
        <v>2835</v>
      </c>
      <c r="AA238" s="189">
        <v>2785</v>
      </c>
      <c r="AB238" s="163">
        <f t="shared" si="2996"/>
        <v>14203</v>
      </c>
      <c r="AC238" s="166">
        <f t="shared" si="2997"/>
        <v>14052</v>
      </c>
      <c r="BI238" s="147" t="s">
        <v>28</v>
      </c>
      <c r="BJ238" s="130">
        <f>B238/B250</f>
        <v>6.3503822675280028E-2</v>
      </c>
      <c r="BK238" s="131">
        <f t="shared" ref="BK238" si="3299">C238/C250</f>
        <v>8.5315336281126364E-2</v>
      </c>
      <c r="BL238" s="132">
        <f t="shared" ref="BL238" si="3300">D238/D250</f>
        <v>8.055676381035233E-2</v>
      </c>
      <c r="BM238" s="133">
        <f t="shared" ref="BM238" si="3301">E238/E250</f>
        <v>7.6033598778226241E-2</v>
      </c>
      <c r="BN238" s="130">
        <f t="shared" ref="BN238" si="3302">F238/F250</f>
        <v>8.898109727985247E-2</v>
      </c>
      <c r="BO238" s="131">
        <f t="shared" ref="BO238" si="3303">G238/G250</f>
        <v>5.9385863267670917E-2</v>
      </c>
      <c r="BP238" s="132">
        <f t="shared" ref="BP238" si="3304">H238/H250</f>
        <v>7.8427140883977897E-2</v>
      </c>
      <c r="BQ238" s="133">
        <f t="shared" ref="BQ238" si="3305">I238/I250</f>
        <v>8.4320191875281073E-2</v>
      </c>
      <c r="BR238" s="130">
        <f t="shared" ref="BR238" si="3306">J238/J250</f>
        <v>7.2232645403377108E-2</v>
      </c>
      <c r="BS238" s="131">
        <f t="shared" ref="BS238" si="3307">K238/K250</f>
        <v>6.9215557020435067E-2</v>
      </c>
      <c r="BT238" s="132">
        <f t="shared" ref="BT238" si="3308">L238/L250</f>
        <v>0.10710100773377081</v>
      </c>
      <c r="BU238" s="130">
        <f t="shared" ref="BU238" si="3309">M238/M250</f>
        <v>7.3582400910297746E-2</v>
      </c>
      <c r="BV238" s="134">
        <f t="shared" ref="BV238" si="3310">N238/N250</f>
        <v>8.5089597655809757E-2</v>
      </c>
      <c r="BW238" s="135">
        <f t="shared" ref="BW238" si="3311">O238/O250</f>
        <v>7.5009197939661515E-2</v>
      </c>
      <c r="BX238" s="130">
        <f t="shared" ref="BX238" si="3312">P238/P250</f>
        <v>8.7582918739635154E-2</v>
      </c>
      <c r="BY238" s="131">
        <f t="shared" ref="BY238" si="3313">Q238/Q250</f>
        <v>6.9201154956689118E-2</v>
      </c>
      <c r="BZ238" s="132">
        <f t="shared" ref="BZ238" si="3314">R238/R250</f>
        <v>7.6618819776714517E-2</v>
      </c>
      <c r="CA238" s="133">
        <f t="shared" ref="CA238" si="3315">S238/S250</f>
        <v>7.579254220818657E-2</v>
      </c>
      <c r="CB238" s="130">
        <f t="shared" ref="CB238" si="3316">T238/T250</f>
        <v>7.8662733529990161E-2</v>
      </c>
      <c r="CC238" s="131">
        <f t="shared" ref="CC238" si="3317">U238/U250</f>
        <v>6.5434949961508851E-2</v>
      </c>
      <c r="CD238" s="132">
        <f t="shared" ref="CD238" si="3318">V238/V250</f>
        <v>7.9635862913096697E-2</v>
      </c>
      <c r="CE238" s="133">
        <f t="shared" ref="CE238" si="3319">W238/W250</f>
        <v>7.0795923319582621E-2</v>
      </c>
      <c r="CF238" s="130">
        <f t="shared" ref="CF238" si="3320">X238/X250</f>
        <v>7.7496274217585689E-2</v>
      </c>
      <c r="CG238" s="131">
        <f t="shared" ref="CG238" si="3321">Y238/Y250</f>
        <v>5.8094625040231732E-2</v>
      </c>
      <c r="CH238" s="132">
        <f t="shared" ref="CH238" si="3322">Z238/Z250</f>
        <v>7.8408053765522581E-2</v>
      </c>
      <c r="CI238" s="130">
        <f t="shared" ref="CI238" si="3323">AA238/AA250</f>
        <v>8.1382776657607903E-2</v>
      </c>
      <c r="CJ238" s="136">
        <f t="shared" ref="CJ238" si="3324">AB238/AB250</f>
        <v>7.7666345859398925E-2</v>
      </c>
      <c r="CK238" s="137">
        <f t="shared" ref="CK238" si="3325">AC238/AC250</f>
        <v>7.7003589336109818E-2</v>
      </c>
    </row>
    <row r="239" spans="1:89">
      <c r="A239" s="138" t="s">
        <v>29</v>
      </c>
      <c r="B239" s="199">
        <v>2419</v>
      </c>
      <c r="C239" s="183">
        <v>2066</v>
      </c>
      <c r="D239" s="184">
        <v>960</v>
      </c>
      <c r="E239" s="185">
        <v>655</v>
      </c>
      <c r="F239" s="182">
        <v>361</v>
      </c>
      <c r="G239" s="186">
        <v>268</v>
      </c>
      <c r="H239" s="184">
        <v>1950</v>
      </c>
      <c r="I239" s="185">
        <v>2234</v>
      </c>
      <c r="J239" s="182">
        <v>167</v>
      </c>
      <c r="K239" s="183">
        <v>200</v>
      </c>
      <c r="L239" s="184">
        <v>430</v>
      </c>
      <c r="M239" s="182">
        <v>742</v>
      </c>
      <c r="N239" s="187">
        <v>1553</v>
      </c>
      <c r="O239" s="200">
        <v>1553</v>
      </c>
      <c r="P239" s="182">
        <v>731</v>
      </c>
      <c r="Q239" s="183">
        <v>788</v>
      </c>
      <c r="R239" s="184">
        <v>1014</v>
      </c>
      <c r="S239" s="185">
        <v>1367</v>
      </c>
      <c r="T239" s="182">
        <v>186</v>
      </c>
      <c r="U239" s="186">
        <v>172</v>
      </c>
      <c r="V239" s="184">
        <v>1174</v>
      </c>
      <c r="W239" s="201">
        <v>1338</v>
      </c>
      <c r="X239" s="182">
        <v>774</v>
      </c>
      <c r="Y239" s="186">
        <v>443</v>
      </c>
      <c r="Z239" s="184">
        <v>2881</v>
      </c>
      <c r="AA239" s="182">
        <v>2634</v>
      </c>
      <c r="AB239" s="163">
        <f t="shared" si="2996"/>
        <v>14600</v>
      </c>
      <c r="AC239" s="166">
        <f t="shared" si="2997"/>
        <v>14460</v>
      </c>
      <c r="BI239" s="138" t="s">
        <v>29</v>
      </c>
      <c r="BJ239" s="130">
        <f>B239/B250</f>
        <v>7.1682569786048714E-2</v>
      </c>
      <c r="BK239" s="131">
        <f t="shared" ref="BK239" si="3326">C239/C250</f>
        <v>9.6160111705841281E-2</v>
      </c>
      <c r="BL239" s="132">
        <f t="shared" ref="BL239" si="3327">D239/D250</f>
        <v>8.3514571552849068E-2</v>
      </c>
      <c r="BM239" s="133">
        <f t="shared" ref="BM239" si="3328">E239/E250</f>
        <v>7.1451947201919927E-2</v>
      </c>
      <c r="BN239" s="130">
        <f t="shared" ref="BN239" si="3329">F239/F250</f>
        <v>8.3218072844628857E-2</v>
      </c>
      <c r="BO239" s="131">
        <f t="shared" ref="BO239" si="3330">G239/G250</f>
        <v>7.7636152954808801E-2</v>
      </c>
      <c r="BP239" s="132">
        <f t="shared" ref="BP239" si="3331">H239/H250</f>
        <v>8.4167817679558013E-2</v>
      </c>
      <c r="BQ239" s="133">
        <f t="shared" ref="BQ239" si="3332">I239/I250</f>
        <v>8.3720581621945733E-2</v>
      </c>
      <c r="BR239" s="130">
        <f t="shared" ref="BR239" si="3333">J239/J250</f>
        <v>7.8330206378986869E-2</v>
      </c>
      <c r="BS239" s="131">
        <f t="shared" ref="BS239" si="3334">K239/K250</f>
        <v>6.5919578114700061E-2</v>
      </c>
      <c r="BT239" s="132">
        <f t="shared" ref="BT239" si="3335">L239/L250</f>
        <v>0.10077337707991563</v>
      </c>
      <c r="BU239" s="130">
        <f t="shared" ref="BU239" si="3336">M239/M250</f>
        <v>7.0358429736392947E-2</v>
      </c>
      <c r="BV239" s="134">
        <f t="shared" ref="BV239" si="3337">N239/N250</f>
        <v>8.751267891355799E-2</v>
      </c>
      <c r="BW239" s="135">
        <f t="shared" ref="BW239" si="3338">O239/O250</f>
        <v>7.1422001471670341E-2</v>
      </c>
      <c r="BX239" s="130">
        <f t="shared" ref="BX239" si="3339">P239/P250</f>
        <v>7.5766998341625202E-2</v>
      </c>
      <c r="BY239" s="131">
        <f t="shared" ref="BY239" si="3340">Q239/Q250</f>
        <v>7.5842155919153026E-2</v>
      </c>
      <c r="BZ239" s="132">
        <f t="shared" ref="BZ239" si="3341">R239/R250</f>
        <v>6.4688995215311004E-2</v>
      </c>
      <c r="CA239" s="133">
        <f t="shared" ref="CA239" si="3342">S239/S250</f>
        <v>8.3019555447588975E-2</v>
      </c>
      <c r="CB239" s="130">
        <f t="shared" ref="CB239" si="3343">T239/T250</f>
        <v>9.1445427728613568E-2</v>
      </c>
      <c r="CC239" s="131">
        <f t="shared" ref="CC239" si="3344">U239/U250</f>
        <v>6.6204772902232492E-2</v>
      </c>
      <c r="CD239" s="132">
        <f t="shared" ref="CD239" si="3345">V239/V250</f>
        <v>8.9810281517747864E-2</v>
      </c>
      <c r="CE239" s="133">
        <f t="shared" ref="CE239" si="3346">W239/W250</f>
        <v>8.1169619024508616E-2</v>
      </c>
      <c r="CF239" s="130">
        <f t="shared" ref="CF239" si="3347">X239/X250</f>
        <v>8.2393016819246323E-2</v>
      </c>
      <c r="CG239" s="131">
        <f t="shared" ref="CG239" si="3348">Y239/Y250</f>
        <v>7.1290634052140325E-2</v>
      </c>
      <c r="CH239" s="132">
        <f t="shared" ref="CH239" si="3349">Z239/Z250</f>
        <v>7.9680283209337052E-2</v>
      </c>
      <c r="CI239" s="130">
        <f t="shared" ref="CI239" si="3350">AA239/AA250</f>
        <v>7.6970281406154112E-2</v>
      </c>
      <c r="CJ239" s="136">
        <f t="shared" ref="CJ239" si="3351">AB239/AB250</f>
        <v>7.9837263222363189E-2</v>
      </c>
      <c r="CK239" s="137">
        <f t="shared" ref="CK239" si="3352">AC239/AC250</f>
        <v>7.9239389538866209E-2</v>
      </c>
    </row>
    <row r="240" spans="1:89">
      <c r="A240" s="147" t="s">
        <v>30</v>
      </c>
      <c r="B240" s="196">
        <v>2652</v>
      </c>
      <c r="C240" s="190">
        <v>2134</v>
      </c>
      <c r="D240" s="191">
        <v>787</v>
      </c>
      <c r="E240" s="192">
        <v>859</v>
      </c>
      <c r="F240" s="189">
        <v>350</v>
      </c>
      <c r="G240" s="193">
        <v>297</v>
      </c>
      <c r="H240" s="191">
        <v>1969</v>
      </c>
      <c r="I240" s="192">
        <v>2255</v>
      </c>
      <c r="J240" s="189">
        <v>197</v>
      </c>
      <c r="K240" s="190">
        <v>174</v>
      </c>
      <c r="L240" s="191">
        <v>414</v>
      </c>
      <c r="M240" s="189">
        <v>748</v>
      </c>
      <c r="N240" s="194">
        <v>1444</v>
      </c>
      <c r="O240" s="197">
        <v>1590</v>
      </c>
      <c r="P240" s="189">
        <v>746</v>
      </c>
      <c r="Q240" s="190">
        <v>888</v>
      </c>
      <c r="R240" s="191">
        <v>1090</v>
      </c>
      <c r="S240" s="192">
        <v>1581</v>
      </c>
      <c r="T240" s="189">
        <v>176</v>
      </c>
      <c r="U240" s="193">
        <v>206</v>
      </c>
      <c r="V240" s="191">
        <v>1179</v>
      </c>
      <c r="W240" s="198">
        <v>1292</v>
      </c>
      <c r="X240" s="189">
        <v>765</v>
      </c>
      <c r="Y240" s="193">
        <v>464</v>
      </c>
      <c r="Z240" s="191">
        <v>2970</v>
      </c>
      <c r="AA240" s="189">
        <v>2444</v>
      </c>
      <c r="AB240" s="163">
        <f t="shared" si="2996"/>
        <v>14739</v>
      </c>
      <c r="AC240" s="166">
        <f t="shared" si="2997"/>
        <v>14932</v>
      </c>
      <c r="BI240" s="147" t="s">
        <v>30</v>
      </c>
      <c r="BJ240" s="130">
        <f>B240/B250</f>
        <v>7.8587091803473008E-2</v>
      </c>
      <c r="BK240" s="131">
        <f t="shared" ref="BK240" si="3353">C240/C250</f>
        <v>9.9325110542238776E-2</v>
      </c>
      <c r="BL240" s="132">
        <f t="shared" ref="BL240" si="3354">D240/D250</f>
        <v>6.8464549804262725E-2</v>
      </c>
      <c r="BM240" s="133">
        <f t="shared" ref="BM240" si="3355">E240/E250</f>
        <v>9.3705683429693459E-2</v>
      </c>
      <c r="BN240" s="130">
        <f t="shared" ref="BN240" si="3356">F240/F250</f>
        <v>8.068234209313048E-2</v>
      </c>
      <c r="BO240" s="131">
        <f t="shared" ref="BO240" si="3357">G240/G250</f>
        <v>8.6037079953650064E-2</v>
      </c>
      <c r="BP240" s="132">
        <f t="shared" ref="BP240" si="3358">H240/H250</f>
        <v>8.4987914364640885E-2</v>
      </c>
      <c r="BQ240" s="133">
        <f t="shared" ref="BQ240" si="3359">I240/I250</f>
        <v>8.4507570079448355E-2</v>
      </c>
      <c r="BR240" s="130">
        <f t="shared" ref="BR240" si="3360">J240/J250</f>
        <v>9.2401500938086301E-2</v>
      </c>
      <c r="BS240" s="131">
        <f t="shared" ref="BS240" si="3361">K240/K250</f>
        <v>5.7350032959789056E-2</v>
      </c>
      <c r="BT240" s="132">
        <f t="shared" ref="BT240" si="3362">L240/L250</f>
        <v>9.7023670025779232E-2</v>
      </c>
      <c r="BU240" s="130">
        <f t="shared" ref="BU240" si="3363">M240/M250</f>
        <v>7.0927365825905558E-2</v>
      </c>
      <c r="BV240" s="134">
        <f t="shared" ref="BV240" si="3364">N240/N250</f>
        <v>8.137044967880086E-2</v>
      </c>
      <c r="BW240" s="135">
        <f t="shared" ref="BW240" si="3365">O240/O250</f>
        <v>7.3123620309050771E-2</v>
      </c>
      <c r="BX240" s="130">
        <f t="shared" ref="BX240" si="3366">P240/P250</f>
        <v>7.7321724709784406E-2</v>
      </c>
      <c r="BY240" s="131">
        <f t="shared" ref="BY240" si="3367">Q240/Q250</f>
        <v>8.5466794995187681E-2</v>
      </c>
      <c r="BZ240" s="132">
        <f t="shared" ref="BZ240" si="3368">R240/R250</f>
        <v>6.9537480063795856E-2</v>
      </c>
      <c r="CA240" s="133">
        <f t="shared" ref="CA240" si="3369">S240/S250</f>
        <v>9.6016033037774812E-2</v>
      </c>
      <c r="CB240" s="130">
        <f t="shared" ref="CB240" si="3370">T240/T250</f>
        <v>8.6529006882989187E-2</v>
      </c>
      <c r="CC240" s="131">
        <f t="shared" ref="CC240" si="3371">U240/U250</f>
        <v>7.9291762894534254E-2</v>
      </c>
      <c r="CD240" s="132">
        <f t="shared" ref="CD240" si="3372">V240/V250</f>
        <v>9.0192778457772335E-2</v>
      </c>
      <c r="CE240" s="133">
        <f t="shared" ref="CE240" si="3373">W240/W250</f>
        <v>7.8379034214996354E-2</v>
      </c>
      <c r="CF240" s="130">
        <f t="shared" ref="CF240" si="3374">X240/X250</f>
        <v>8.1434958484138814E-2</v>
      </c>
      <c r="CG240" s="131">
        <f t="shared" ref="CG240" si="3375">Y240/Y250</f>
        <v>7.4670099774702292E-2</v>
      </c>
      <c r="CH240" s="132">
        <f t="shared" ref="CH240" si="3376">Z240/Z250</f>
        <v>8.2141770611499854E-2</v>
      </c>
      <c r="CI240" s="130">
        <f t="shared" ref="CI240" si="3377">AA240/AA250</f>
        <v>7.1418135063265248E-2</v>
      </c>
      <c r="CJ240" s="136">
        <f t="shared" ref="CJ240" si="3378">AB240/AB250</f>
        <v>8.059735771468568E-2</v>
      </c>
      <c r="CK240" s="137">
        <f t="shared" ref="CK240" si="3379">AC240/AC250</f>
        <v>8.1825903498917718E-2</v>
      </c>
    </row>
    <row r="241" spans="1:89">
      <c r="A241" s="138" t="s">
        <v>31</v>
      </c>
      <c r="B241" s="199">
        <v>2582</v>
      </c>
      <c r="C241" s="183">
        <v>1685</v>
      </c>
      <c r="D241" s="184">
        <v>784</v>
      </c>
      <c r="E241" s="185">
        <v>836</v>
      </c>
      <c r="F241" s="182">
        <v>271</v>
      </c>
      <c r="G241" s="186">
        <v>334</v>
      </c>
      <c r="H241" s="184">
        <v>1857</v>
      </c>
      <c r="I241" s="185">
        <v>2147</v>
      </c>
      <c r="J241" s="182">
        <v>176</v>
      </c>
      <c r="K241" s="183">
        <v>163</v>
      </c>
      <c r="L241" s="184">
        <v>424</v>
      </c>
      <c r="M241" s="182">
        <v>704</v>
      </c>
      <c r="N241" s="187">
        <v>1421</v>
      </c>
      <c r="O241" s="200">
        <v>1396</v>
      </c>
      <c r="P241" s="182">
        <v>608</v>
      </c>
      <c r="Q241" s="183">
        <v>1025</v>
      </c>
      <c r="R241" s="184">
        <v>800</v>
      </c>
      <c r="S241" s="185">
        <v>1731</v>
      </c>
      <c r="T241" s="182">
        <v>155</v>
      </c>
      <c r="U241" s="186">
        <v>208</v>
      </c>
      <c r="V241" s="184">
        <v>1307</v>
      </c>
      <c r="W241" s="201">
        <v>1026</v>
      </c>
      <c r="X241" s="182">
        <v>605</v>
      </c>
      <c r="Y241" s="186">
        <v>375</v>
      </c>
      <c r="Z241" s="184">
        <v>2657</v>
      </c>
      <c r="AA241" s="182">
        <v>2360</v>
      </c>
      <c r="AB241" s="163">
        <f t="shared" si="2996"/>
        <v>13647</v>
      </c>
      <c r="AC241" s="166">
        <f t="shared" si="2997"/>
        <v>13990</v>
      </c>
      <c r="BI241" s="138" t="s">
        <v>31</v>
      </c>
      <c r="BJ241" s="130">
        <f>B241/B250</f>
        <v>7.6512771884075154E-2</v>
      </c>
      <c r="BK241" s="131">
        <f t="shared" ref="BK241" si="3380">C241/C250</f>
        <v>7.8426809401908312E-2</v>
      </c>
      <c r="BL241" s="132">
        <f t="shared" ref="BL241" si="3381">D241/D250</f>
        <v>6.820356676816007E-2</v>
      </c>
      <c r="BM241" s="133">
        <f t="shared" ref="BM241" si="3382">E241/E250</f>
        <v>9.1196683756954292E-2</v>
      </c>
      <c r="BN241" s="130">
        <f t="shared" ref="BN241" si="3383">F241/F250</f>
        <v>6.2471184877823882E-2</v>
      </c>
      <c r="BO241" s="131">
        <f t="shared" ref="BO241" si="3384">G241/G250</f>
        <v>9.6755504055619931E-2</v>
      </c>
      <c r="BP241" s="132">
        <f t="shared" ref="BP241" si="3385">H241/H250</f>
        <v>8.0153660220994474E-2</v>
      </c>
      <c r="BQ241" s="133">
        <f t="shared" ref="BQ241" si="3386">I241/I250</f>
        <v>8.0460200869434867E-2</v>
      </c>
      <c r="BR241" s="130">
        <f t="shared" ref="BR241" si="3387">J241/J250</f>
        <v>8.2551594746716694E-2</v>
      </c>
      <c r="BS241" s="131">
        <f t="shared" ref="BS241" si="3388">K241/K250</f>
        <v>5.3724456163480552E-2</v>
      </c>
      <c r="BT241" s="132">
        <f t="shared" ref="BT241" si="3389">L241/L250</f>
        <v>9.9367236934614481E-2</v>
      </c>
      <c r="BU241" s="130">
        <f t="shared" ref="BU241" si="3390">M241/M250</f>
        <v>6.6755167836146406E-2</v>
      </c>
      <c r="BV241" s="134">
        <f t="shared" ref="BV241" si="3391">N241/N250</f>
        <v>8.0074382959540183E-2</v>
      </c>
      <c r="BW241" s="135">
        <f t="shared" ref="BW241" si="3392">O241/O250</f>
        <v>6.4201618837380431E-2</v>
      </c>
      <c r="BX241" s="130">
        <f t="shared" ref="BX241" si="3393">P241/P250</f>
        <v>6.3018242122719739E-2</v>
      </c>
      <c r="BY241" s="131">
        <f t="shared" ref="BY241" si="3394">Q241/Q250</f>
        <v>9.8652550529355149E-2</v>
      </c>
      <c r="BZ241" s="132">
        <f t="shared" ref="BZ241" si="3395">R241/R250</f>
        <v>5.1036682615629984E-2</v>
      </c>
      <c r="CA241" s="133">
        <f t="shared" ref="CA241" si="3396">S241/S250</f>
        <v>0.10512571359164338</v>
      </c>
      <c r="CB241" s="130">
        <f t="shared" ref="CB241" si="3397">T241/T250</f>
        <v>7.6204523107177971E-2</v>
      </c>
      <c r="CC241" s="131">
        <f t="shared" ref="CC241" si="3398">U241/U250</f>
        <v>8.0061585835257895E-2</v>
      </c>
      <c r="CD241" s="132">
        <f t="shared" ref="CD241" si="3399">V241/V250</f>
        <v>9.9984700122399017E-2</v>
      </c>
      <c r="CE241" s="133">
        <f t="shared" ref="CE241" si="3400">W241/W250</f>
        <v>6.2242174229555934E-2</v>
      </c>
      <c r="CF241" s="130">
        <f t="shared" ref="CF241" si="3401">X241/X250</f>
        <v>6.4402810304449651E-2</v>
      </c>
      <c r="CG241" s="131">
        <f t="shared" ref="CG241" si="3402">Y241/Y250</f>
        <v>6.0347602188606374E-2</v>
      </c>
      <c r="CH241" s="132">
        <f t="shared" ref="CH241" si="3403">Z241/Z250</f>
        <v>7.3485078961197006E-2</v>
      </c>
      <c r="CI241" s="130">
        <f t="shared" ref="CI241" si="3404">AA241/AA250</f>
        <v>6.8963501943251224E-2</v>
      </c>
      <c r="CJ241" s="136">
        <f t="shared" ref="CJ241" si="3405">AB241/AB250</f>
        <v>7.4625967890108932E-2</v>
      </c>
      <c r="CK241" s="137">
        <f t="shared" ref="CK241" si="3406">AC241/AC250</f>
        <v>7.6663835383730172E-2</v>
      </c>
    </row>
    <row r="242" spans="1:89">
      <c r="A242" s="147" t="s">
        <v>32</v>
      </c>
      <c r="B242" s="196">
        <v>2743</v>
      </c>
      <c r="C242" s="190">
        <v>1429</v>
      </c>
      <c r="D242" s="191">
        <v>641</v>
      </c>
      <c r="E242" s="192">
        <v>711</v>
      </c>
      <c r="F242" s="189">
        <v>199</v>
      </c>
      <c r="G242" s="193">
        <v>235</v>
      </c>
      <c r="H242" s="191">
        <v>1495</v>
      </c>
      <c r="I242" s="192">
        <v>2251</v>
      </c>
      <c r="J242" s="189">
        <v>153</v>
      </c>
      <c r="K242" s="190">
        <v>174</v>
      </c>
      <c r="L242" s="191">
        <v>433</v>
      </c>
      <c r="M242" s="189">
        <v>462</v>
      </c>
      <c r="N242" s="194">
        <v>1231</v>
      </c>
      <c r="O242" s="197">
        <v>1475</v>
      </c>
      <c r="P242" s="189">
        <v>477</v>
      </c>
      <c r="Q242" s="190">
        <v>1032</v>
      </c>
      <c r="R242" s="191">
        <v>718</v>
      </c>
      <c r="S242" s="192">
        <v>1397</v>
      </c>
      <c r="T242" s="189">
        <v>129</v>
      </c>
      <c r="U242" s="193">
        <v>225</v>
      </c>
      <c r="V242" s="191">
        <v>1351</v>
      </c>
      <c r="W242" s="198">
        <v>1032</v>
      </c>
      <c r="X242" s="189">
        <v>591</v>
      </c>
      <c r="Y242" s="193">
        <v>542</v>
      </c>
      <c r="Z242" s="191">
        <v>2256</v>
      </c>
      <c r="AA242" s="189">
        <v>2269</v>
      </c>
      <c r="AB242" s="163">
        <f t="shared" si="2996"/>
        <v>12417</v>
      </c>
      <c r="AC242" s="166">
        <f t="shared" si="2997"/>
        <v>13234</v>
      </c>
      <c r="BI242" s="147" t="s">
        <v>32</v>
      </c>
      <c r="BJ242" s="130">
        <f>B242/B250</f>
        <v>8.1283707698690214E-2</v>
      </c>
      <c r="BK242" s="131">
        <f t="shared" ref="BK242" si="3407">C242/C250</f>
        <v>6.6511519664882474E-2</v>
      </c>
      <c r="BL242" s="132">
        <f t="shared" ref="BL242" si="3408">D242/D250</f>
        <v>5.5763375380600264E-2</v>
      </c>
      <c r="BM242" s="133">
        <f t="shared" ref="BM242" si="3409">E242/E250</f>
        <v>7.7560815970328351E-2</v>
      </c>
      <c r="BN242" s="130">
        <f t="shared" ref="BN242" si="3410">F242/F250</f>
        <v>4.5873674504379895E-2</v>
      </c>
      <c r="BO242" s="131">
        <f t="shared" ref="BO242" si="3411">G242/G250</f>
        <v>6.8076477404403243E-2</v>
      </c>
      <c r="BP242" s="132">
        <f t="shared" ref="BP242" si="3412">H242/H250</f>
        <v>6.4528660220994474E-2</v>
      </c>
      <c r="BQ242" s="133">
        <f t="shared" ref="BQ242" si="3413">I242/I250</f>
        <v>8.4357667516114523E-2</v>
      </c>
      <c r="BR242" s="130">
        <f t="shared" ref="BR242" si="3414">J242/J250</f>
        <v>7.1763602251407127E-2</v>
      </c>
      <c r="BS242" s="131">
        <f t="shared" ref="BS242" si="3415">K242/K250</f>
        <v>5.7350032959789056E-2</v>
      </c>
      <c r="BT242" s="132">
        <f t="shared" ref="BT242" si="3416">L242/L250</f>
        <v>0.10147644715256621</v>
      </c>
      <c r="BU242" s="130">
        <f t="shared" ref="BU242" si="3417">M242/M250</f>
        <v>4.3808078892471077E-2</v>
      </c>
      <c r="BV242" s="134">
        <f t="shared" ref="BV242" si="3418">N242/N250</f>
        <v>6.936774484390848E-2</v>
      </c>
      <c r="BW242" s="135">
        <f t="shared" ref="BW242" si="3419">O242/O250</f>
        <v>6.783480500367918E-2</v>
      </c>
      <c r="BX242" s="130">
        <f t="shared" ref="BX242" si="3420">P242/P250</f>
        <v>4.9440298507462684E-2</v>
      </c>
      <c r="BY242" s="131">
        <f t="shared" ref="BY242" si="3421">Q242/Q250</f>
        <v>9.9326275264677577E-2</v>
      </c>
      <c r="BZ242" s="132">
        <f t="shared" ref="BZ242" si="3422">R242/R250</f>
        <v>4.5805422647527912E-2</v>
      </c>
      <c r="CA242" s="133">
        <f t="shared" ref="CA242" si="3423">S242/S250</f>
        <v>8.4841491558362681E-2</v>
      </c>
      <c r="CB242" s="130">
        <f t="shared" ref="CB242" si="3424">T242/T250</f>
        <v>6.3421828908554578E-2</v>
      </c>
      <c r="CC242" s="131">
        <f t="shared" ref="CC242" si="3425">U242/U250</f>
        <v>8.6605080831408776E-2</v>
      </c>
      <c r="CD242" s="132">
        <f t="shared" ref="CD242" si="3426">V242/V250</f>
        <v>0.10335067319461444</v>
      </c>
      <c r="CE242" s="133">
        <f t="shared" ref="CE242" si="3427">W242/W250</f>
        <v>6.2606163552535787E-2</v>
      </c>
      <c r="CF242" s="130">
        <f t="shared" ref="CF242" si="3428">X242/X250</f>
        <v>6.291249733872685E-2</v>
      </c>
      <c r="CG242" s="131">
        <f t="shared" ref="CG242" si="3429">Y242/Y250</f>
        <v>8.7222401029932409E-2</v>
      </c>
      <c r="CH242" s="132">
        <f t="shared" ref="CH242" si="3430">Z242/Z250</f>
        <v>6.2394557070553421E-2</v>
      </c>
      <c r="CI242" s="130">
        <f t="shared" ref="CI242" si="3431">AA242/AA250</f>
        <v>6.630431606323603E-2</v>
      </c>
      <c r="CJ242" s="136">
        <f t="shared" ref="CJ242" si="3432">AB242/AB250</f>
        <v>6.7899951878909834E-2</v>
      </c>
      <c r="CK242" s="137">
        <f t="shared" ref="CK242" si="3433">AC242/AC250</f>
        <v>7.2521029125681563E-2</v>
      </c>
    </row>
    <row r="243" spans="1:89">
      <c r="A243" s="138" t="s">
        <v>33</v>
      </c>
      <c r="B243" s="199">
        <v>2205</v>
      </c>
      <c r="C243" s="183">
        <v>1337</v>
      </c>
      <c r="D243" s="184">
        <v>439</v>
      </c>
      <c r="E243" s="185">
        <v>639</v>
      </c>
      <c r="F243" s="182">
        <v>207</v>
      </c>
      <c r="G243" s="186">
        <v>262</v>
      </c>
      <c r="H243" s="184">
        <v>1518</v>
      </c>
      <c r="I243" s="185">
        <v>1531</v>
      </c>
      <c r="J243" s="182">
        <v>116</v>
      </c>
      <c r="K243" s="183">
        <v>110</v>
      </c>
      <c r="L243" s="184">
        <v>404</v>
      </c>
      <c r="M243" s="182">
        <v>465</v>
      </c>
      <c r="N243" s="187">
        <v>1066</v>
      </c>
      <c r="O243" s="200">
        <v>1186</v>
      </c>
      <c r="P243" s="182">
        <v>329</v>
      </c>
      <c r="Q243" s="183">
        <v>925</v>
      </c>
      <c r="R243" s="184">
        <v>592</v>
      </c>
      <c r="S243" s="185">
        <v>1411</v>
      </c>
      <c r="T243" s="182">
        <v>85</v>
      </c>
      <c r="U243" s="186">
        <v>213</v>
      </c>
      <c r="V243" s="184">
        <v>1114</v>
      </c>
      <c r="W243" s="201">
        <v>748</v>
      </c>
      <c r="X243" s="182">
        <v>465</v>
      </c>
      <c r="Y243" s="186">
        <v>437</v>
      </c>
      <c r="Z243" s="184">
        <v>1862</v>
      </c>
      <c r="AA243" s="182">
        <v>2115</v>
      </c>
      <c r="AB243" s="163">
        <f t="shared" si="2996"/>
        <v>10402</v>
      </c>
      <c r="AC243" s="166">
        <f t="shared" si="2997"/>
        <v>11379</v>
      </c>
      <c r="BI243" s="138" t="s">
        <v>33</v>
      </c>
      <c r="BJ243" s="130">
        <f>B243/B250</f>
        <v>6.5341077461032418E-2</v>
      </c>
      <c r="BK243" s="131">
        <f t="shared" ref="BK243" si="3434">C243/C250</f>
        <v>6.2229462415638814E-2</v>
      </c>
      <c r="BL243" s="132">
        <f t="shared" ref="BL243" si="3435">D243/D250</f>
        <v>3.819051761635494E-2</v>
      </c>
      <c r="BM243" s="133">
        <f t="shared" ref="BM243" si="3436">E243/E250</f>
        <v>6.9706556125231814E-2</v>
      </c>
      <c r="BN243" s="130">
        <f t="shared" ref="BN243" si="3437">F243/F250</f>
        <v>4.7717842323651449E-2</v>
      </c>
      <c r="BO243" s="131">
        <f t="shared" ref="BO243" si="3438">G243/G250</f>
        <v>7.5898030127462338E-2</v>
      </c>
      <c r="BP243" s="132">
        <f t="shared" ref="BP243" si="3439">H243/H250</f>
        <v>6.5521408839779E-2</v>
      </c>
      <c r="BQ243" s="133">
        <f t="shared" ref="BQ243" si="3440">I243/I250</f>
        <v>5.7375206116024584E-2</v>
      </c>
      <c r="BR243" s="130">
        <f t="shared" ref="BR243" si="3441">J243/J250</f>
        <v>5.4409005628517824E-2</v>
      </c>
      <c r="BS243" s="131">
        <f t="shared" ref="BS243" si="3442">K243/K250</f>
        <v>3.6255767963085037E-2</v>
      </c>
      <c r="BT243" s="132">
        <f t="shared" ref="BT243" si="3443">L243/L250</f>
        <v>9.4680103116943984E-2</v>
      </c>
      <c r="BU243" s="130">
        <f t="shared" ref="BU243" si="3444">M243/M250</f>
        <v>4.4092546937227382E-2</v>
      </c>
      <c r="BV243" s="134">
        <f t="shared" ref="BV243" si="3445">N243/N250</f>
        <v>6.0069874901386225E-2</v>
      </c>
      <c r="BW243" s="135">
        <f t="shared" ref="BW243" si="3446">O243/O250</f>
        <v>5.4543782192788819E-2</v>
      </c>
      <c r="BX243" s="130">
        <f t="shared" ref="BX243" si="3447">P243/P250</f>
        <v>3.4100331674958538E-2</v>
      </c>
      <c r="BY243" s="131">
        <f t="shared" ref="BY243" si="3448">Q243/Q250</f>
        <v>8.9027911453320507E-2</v>
      </c>
      <c r="BZ243" s="132">
        <f t="shared" ref="BZ243" si="3449">R243/R250</f>
        <v>3.7767145135566185E-2</v>
      </c>
      <c r="CA243" s="133">
        <f t="shared" ref="CA243" si="3450">S243/S250</f>
        <v>8.5691728410057094E-2</v>
      </c>
      <c r="CB243" s="130">
        <f t="shared" ref="CB243" si="3451">T243/T250</f>
        <v>4.1789577187807278E-2</v>
      </c>
      <c r="CC243" s="131">
        <f t="shared" ref="CC243" si="3452">U243/U250</f>
        <v>8.198614318706697E-2</v>
      </c>
      <c r="CD243" s="132">
        <f t="shared" ref="CD243" si="3453">V243/V250</f>
        <v>8.5220318237454101E-2</v>
      </c>
      <c r="CE243" s="133">
        <f t="shared" ref="CE243" si="3454">W243/W250</f>
        <v>4.5377335598155787E-2</v>
      </c>
      <c r="CF243" s="130">
        <f t="shared" ref="CF243" si="3455">X243/X250</f>
        <v>4.9499680647221628E-2</v>
      </c>
      <c r="CG243" s="131">
        <f t="shared" ref="CG243" si="3456">Y243/Y250</f>
        <v>7.032507241712263E-2</v>
      </c>
      <c r="CH243" s="132">
        <f t="shared" ref="CH243" si="3457">Z243/Z250</f>
        <v>5.1497635312664214E-2</v>
      </c>
      <c r="CI243" s="130">
        <f t="shared" ref="CI243" si="3458">AA243/AA250</f>
        <v>6.1804155343210307E-2</v>
      </c>
      <c r="CJ243" s="136">
        <f t="shared" ref="CJ243" si="3459">AB243/AB250</f>
        <v>5.6881315893083685E-2</v>
      </c>
      <c r="CK243" s="137">
        <f t="shared" ref="CK243" si="3460">AC243/AC250</f>
        <v>6.2355810066580815E-2</v>
      </c>
    </row>
    <row r="244" spans="1:89">
      <c r="A244" s="147" t="s">
        <v>34</v>
      </c>
      <c r="B244" s="196">
        <v>289</v>
      </c>
      <c r="C244" s="190">
        <v>1047</v>
      </c>
      <c r="D244" s="191">
        <v>82</v>
      </c>
      <c r="E244" s="192">
        <v>493</v>
      </c>
      <c r="F244" s="189">
        <v>43</v>
      </c>
      <c r="G244" s="193">
        <v>171</v>
      </c>
      <c r="H244" s="191">
        <v>420</v>
      </c>
      <c r="I244" s="192">
        <v>1237</v>
      </c>
      <c r="J244" s="189">
        <v>87</v>
      </c>
      <c r="K244" s="190">
        <v>102</v>
      </c>
      <c r="L244" s="191">
        <v>216</v>
      </c>
      <c r="M244" s="189">
        <v>205</v>
      </c>
      <c r="N244" s="194">
        <v>671</v>
      </c>
      <c r="O244" s="197">
        <v>814</v>
      </c>
      <c r="P244" s="189">
        <v>276</v>
      </c>
      <c r="Q244" s="190">
        <v>737</v>
      </c>
      <c r="R244" s="191">
        <v>384</v>
      </c>
      <c r="S244" s="192">
        <v>982</v>
      </c>
      <c r="T244" s="189">
        <v>76</v>
      </c>
      <c r="U244" s="193">
        <v>144</v>
      </c>
      <c r="V244" s="191">
        <v>1148</v>
      </c>
      <c r="W244" s="198">
        <v>554</v>
      </c>
      <c r="X244" s="189">
        <v>472</v>
      </c>
      <c r="Y244" s="193">
        <v>413</v>
      </c>
      <c r="Z244" s="191">
        <v>1331</v>
      </c>
      <c r="AA244" s="189">
        <v>1897</v>
      </c>
      <c r="AB244" s="163">
        <f t="shared" si="2996"/>
        <v>5495</v>
      </c>
      <c r="AC244" s="166">
        <f t="shared" si="2997"/>
        <v>8796</v>
      </c>
      <c r="BI244" s="147" t="s">
        <v>34</v>
      </c>
      <c r="BJ244" s="130">
        <f>B244/B250</f>
        <v>8.5639779529425707E-3</v>
      </c>
      <c r="BK244" s="131">
        <f t="shared" ref="BK244" si="3461">C244/C250</f>
        <v>4.8731673260414242E-2</v>
      </c>
      <c r="BL244" s="132">
        <f t="shared" ref="BL244" si="3462">D244/D250</f>
        <v>7.1335363201391905E-3</v>
      </c>
      <c r="BM244" s="133">
        <f t="shared" ref="BM244" si="3463">E244/E250</f>
        <v>5.3779862550452709E-2</v>
      </c>
      <c r="BN244" s="130">
        <f t="shared" ref="BN244" si="3464">F244/F250</f>
        <v>9.9124020285846007E-3</v>
      </c>
      <c r="BO244" s="131">
        <f t="shared" ref="BO244" si="3465">G244/G250</f>
        <v>4.9536500579374275E-2</v>
      </c>
      <c r="BP244" s="132">
        <f t="shared" ref="BP244" si="3466">H244/H250</f>
        <v>1.8128453038674032E-2</v>
      </c>
      <c r="BQ244" s="133">
        <f t="shared" ref="BQ244" si="3467">I244/I250</f>
        <v>4.6357367710987855E-2</v>
      </c>
      <c r="BR244" s="130">
        <f t="shared" ref="BR244" si="3468">J244/J250</f>
        <v>4.0806754221388367E-2</v>
      </c>
      <c r="BS244" s="131">
        <f t="shared" ref="BS244" si="3469">K244/K250</f>
        <v>3.3618984838497033E-2</v>
      </c>
      <c r="BT244" s="132">
        <f t="shared" ref="BT244" si="3470">L244/L250</f>
        <v>5.0621045230841342E-2</v>
      </c>
      <c r="BU244" s="130">
        <f t="shared" ref="BU244" si="3471">M244/M250</f>
        <v>1.9438649725014225E-2</v>
      </c>
      <c r="BV244" s="134">
        <f t="shared" ref="BV244" si="3472">N244/N250</f>
        <v>3.7811337766257183E-2</v>
      </c>
      <c r="BW244" s="135">
        <f t="shared" ref="BW244" si="3473">O244/O250</f>
        <v>3.7435614422369388E-2</v>
      </c>
      <c r="BX244" s="130">
        <f t="shared" ref="BX244" si="3474">P244/P250</f>
        <v>2.8606965174129355E-2</v>
      </c>
      <c r="BY244" s="131">
        <f t="shared" ref="BY244" si="3475">Q244/Q250</f>
        <v>7.0933589990375356E-2</v>
      </c>
      <c r="BZ244" s="132">
        <f t="shared" ref="BZ244" si="3476">R244/R250</f>
        <v>2.4497607655502393E-2</v>
      </c>
      <c r="CA244" s="133">
        <f t="shared" ref="CA244" si="3477">S244/S250</f>
        <v>5.9638042025992953E-2</v>
      </c>
      <c r="CB244" s="130">
        <f t="shared" ref="CB244" si="3478">T244/T250</f>
        <v>3.7364798426745331E-2</v>
      </c>
      <c r="CC244" s="131">
        <f t="shared" ref="CC244" si="3479">U244/U250</f>
        <v>5.5427251732101619E-2</v>
      </c>
      <c r="CD244" s="132">
        <f t="shared" ref="CD244" si="3480">V244/V250</f>
        <v>8.7821297429620568E-2</v>
      </c>
      <c r="CE244" s="133">
        <f t="shared" ref="CE244" si="3481">W244/W250</f>
        <v>3.3608347488473668E-2</v>
      </c>
      <c r="CF244" s="130">
        <f t="shared" ref="CF244" si="3482">X244/X250</f>
        <v>5.0244837130083035E-2</v>
      </c>
      <c r="CG244" s="131">
        <f t="shared" ref="CG244" si="3483">Y244/Y250</f>
        <v>6.6462825877051823E-2</v>
      </c>
      <c r="CH244" s="132">
        <f t="shared" ref="CH244" si="3484">Z244/Z250</f>
        <v>3.6811682385153636E-2</v>
      </c>
      <c r="CI244" s="130">
        <f t="shared" ref="CI244" si="3485">AA244/AA250</f>
        <v>5.5433797960316764E-2</v>
      </c>
      <c r="CJ244" s="136">
        <f t="shared" ref="CJ244" si="3486">AB244/AB250</f>
        <v>3.0048339822389431E-2</v>
      </c>
      <c r="CK244" s="137">
        <f t="shared" ref="CK244" si="3487">AC244/AC250</f>
        <v>4.8201222018248079E-2</v>
      </c>
    </row>
    <row r="245" spans="1:89">
      <c r="A245" s="138" t="s">
        <v>35</v>
      </c>
      <c r="B245" s="199">
        <v>0</v>
      </c>
      <c r="C245" s="183">
        <v>689</v>
      </c>
      <c r="D245" s="184">
        <v>6</v>
      </c>
      <c r="E245" s="185">
        <v>227</v>
      </c>
      <c r="F245" s="182">
        <v>4</v>
      </c>
      <c r="G245" s="186">
        <v>109</v>
      </c>
      <c r="H245" s="184">
        <v>23</v>
      </c>
      <c r="I245" s="185">
        <v>760</v>
      </c>
      <c r="J245" s="182">
        <v>34</v>
      </c>
      <c r="K245" s="183">
        <v>30</v>
      </c>
      <c r="L245" s="184">
        <v>34</v>
      </c>
      <c r="M245" s="182">
        <v>27</v>
      </c>
      <c r="N245" s="187">
        <v>172</v>
      </c>
      <c r="O245" s="200">
        <v>177</v>
      </c>
      <c r="P245" s="182">
        <v>75</v>
      </c>
      <c r="Q245" s="183">
        <v>182</v>
      </c>
      <c r="R245" s="184">
        <v>79</v>
      </c>
      <c r="S245" s="185">
        <v>101</v>
      </c>
      <c r="T245" s="182">
        <v>26</v>
      </c>
      <c r="U245" s="186">
        <v>2</v>
      </c>
      <c r="V245" s="184">
        <v>267</v>
      </c>
      <c r="W245" s="201">
        <v>14</v>
      </c>
      <c r="X245" s="182">
        <v>58</v>
      </c>
      <c r="Y245" s="186">
        <v>23</v>
      </c>
      <c r="Z245" s="184">
        <v>55</v>
      </c>
      <c r="AA245" s="182">
        <v>194</v>
      </c>
      <c r="AB245" s="163">
        <f t="shared" si="2996"/>
        <v>833</v>
      </c>
      <c r="AC245" s="166">
        <f t="shared" si="2997"/>
        <v>2535</v>
      </c>
      <c r="BI245" s="138" t="s">
        <v>35</v>
      </c>
      <c r="BJ245" s="130">
        <f>B245/B250</f>
        <v>0</v>
      </c>
      <c r="BK245" s="131">
        <f t="shared" ref="BK245" si="3488">C245/C250</f>
        <v>3.2068885268792181E-2</v>
      </c>
      <c r="BL245" s="132">
        <f t="shared" ref="BL245" si="3489">D245/D250</f>
        <v>5.2196607220530663E-4</v>
      </c>
      <c r="BM245" s="133">
        <f t="shared" ref="BM245" si="3490">E245/E250</f>
        <v>2.4762735900512707E-2</v>
      </c>
      <c r="BN245" s="130">
        <f t="shared" ref="BN245" si="3491">F245/F250</f>
        <v>9.2208390963577683E-4</v>
      </c>
      <c r="BO245" s="131">
        <f t="shared" ref="BO245" si="3492">G245/G250</f>
        <v>3.1575898030127461E-2</v>
      </c>
      <c r="BP245" s="132">
        <f t="shared" ref="BP245" si="3493">H245/H250</f>
        <v>9.9274861878453045E-4</v>
      </c>
      <c r="BQ245" s="133">
        <f t="shared" ref="BQ245" si="3494">I245/I250</f>
        <v>2.848148703342827E-2</v>
      </c>
      <c r="BR245" s="130">
        <f t="shared" ref="BR245" si="3495">J245/J250</f>
        <v>1.5947467166979361E-2</v>
      </c>
      <c r="BS245" s="131">
        <f t="shared" ref="BS245" si="3496">K245/K250</f>
        <v>9.8879367172050106E-3</v>
      </c>
      <c r="BT245" s="132">
        <f t="shared" ref="BT245" si="3497">L245/L250</f>
        <v>7.9681274900398405E-3</v>
      </c>
      <c r="BU245" s="130">
        <f t="shared" ref="BU245" si="3498">M245/M250</f>
        <v>2.5602124028067516E-3</v>
      </c>
      <c r="BV245" s="134">
        <f t="shared" ref="BV245" si="3499">N245/N250</f>
        <v>9.6923250309928991E-3</v>
      </c>
      <c r="BW245" s="135">
        <f t="shared" ref="BW245" si="3500">O245/O250</f>
        <v>8.140176600441501E-3</v>
      </c>
      <c r="BX245" s="130">
        <f t="shared" ref="BX245" si="3501">P245/P250</f>
        <v>7.7736318407960201E-3</v>
      </c>
      <c r="BY245" s="131">
        <f t="shared" ref="BY245" si="3502">Q245/Q250</f>
        <v>1.7516843118383061E-2</v>
      </c>
      <c r="BZ245" s="132">
        <f t="shared" ref="BZ245" si="3503">R245/R250</f>
        <v>5.0398724082934606E-3</v>
      </c>
      <c r="CA245" s="133">
        <f t="shared" ref="CA245" si="3504">S245/S250</f>
        <v>6.1338515729381753E-3</v>
      </c>
      <c r="CB245" s="130">
        <f t="shared" ref="CB245" si="3505">T245/T250</f>
        <v>1.2782694198623401E-2</v>
      </c>
      <c r="CC245" s="131">
        <f t="shared" ref="CC245" si="3506">U245/U250</f>
        <v>7.6982294072363352E-4</v>
      </c>
      <c r="CD245" s="132">
        <f t="shared" ref="CD245" si="3507">V245/V250</f>
        <v>2.042533659730722E-2</v>
      </c>
      <c r="CE245" s="133">
        <f t="shared" ref="CE245" si="3508">W245/W250</f>
        <v>8.4930842028633829E-4</v>
      </c>
      <c r="CF245" s="130">
        <f t="shared" ref="CF245" si="3509">X245/X250</f>
        <v>6.1741537151373217E-3</v>
      </c>
      <c r="CG245" s="131">
        <f t="shared" ref="CG245" si="3510">Y245/Y250</f>
        <v>3.701319600901191E-3</v>
      </c>
      <c r="CH245" s="132">
        <f t="shared" ref="CH245" si="3511">Z245/Z250</f>
        <v>1.5211439002129601E-3</v>
      </c>
      <c r="CI245" s="130">
        <f t="shared" ref="CI245" si="3512">AA245/AA250</f>
        <v>5.6690336343181089E-3</v>
      </c>
      <c r="CJ245" s="136">
        <f t="shared" ref="CJ245" si="3513">AB245/AB250</f>
        <v>4.5550986482348309E-3</v>
      </c>
      <c r="CK245" s="137">
        <f t="shared" ref="CK245" si="3514">AC245/AC250</f>
        <v>1.38915527303614E-2</v>
      </c>
    </row>
    <row r="246" spans="1:89">
      <c r="A246" s="147" t="s">
        <v>36</v>
      </c>
      <c r="B246" s="196">
        <v>0</v>
      </c>
      <c r="C246" s="190">
        <v>65</v>
      </c>
      <c r="D246" s="191">
        <v>0</v>
      </c>
      <c r="E246" s="192">
        <v>50</v>
      </c>
      <c r="F246" s="189">
        <v>0</v>
      </c>
      <c r="G246" s="193">
        <v>0</v>
      </c>
      <c r="H246" s="191">
        <v>0</v>
      </c>
      <c r="I246" s="192">
        <v>0</v>
      </c>
      <c r="J246" s="189">
        <v>0</v>
      </c>
      <c r="K246" s="193">
        <v>0</v>
      </c>
      <c r="L246" s="191">
        <v>0</v>
      </c>
      <c r="M246" s="189">
        <v>0</v>
      </c>
      <c r="N246" s="194">
        <v>0</v>
      </c>
      <c r="O246" s="197">
        <v>0</v>
      </c>
      <c r="P246" s="189">
        <v>0</v>
      </c>
      <c r="Q246" s="193">
        <v>0</v>
      </c>
      <c r="R246" s="191">
        <v>0</v>
      </c>
      <c r="S246" s="192">
        <v>0</v>
      </c>
      <c r="T246" s="189">
        <v>0</v>
      </c>
      <c r="U246" s="193">
        <v>0</v>
      </c>
      <c r="V246" s="191">
        <v>0</v>
      </c>
      <c r="W246" s="192">
        <v>0</v>
      </c>
      <c r="X246" s="189">
        <v>0</v>
      </c>
      <c r="Y246" s="193">
        <v>0</v>
      </c>
      <c r="Z246" s="191">
        <v>0</v>
      </c>
      <c r="AA246" s="189">
        <v>0</v>
      </c>
      <c r="AB246" s="163">
        <f t="shared" si="2996"/>
        <v>0</v>
      </c>
      <c r="AC246" s="166">
        <f t="shared" si="2997"/>
        <v>115</v>
      </c>
      <c r="BI246" s="147" t="s">
        <v>36</v>
      </c>
      <c r="BJ246" s="130">
        <f>B246/B250</f>
        <v>0</v>
      </c>
      <c r="BK246" s="131">
        <f t="shared" ref="BK246" si="3515">C246/C250</f>
        <v>3.0253665347917151E-3</v>
      </c>
      <c r="BL246" s="132">
        <f t="shared" ref="BL246" si="3516">D246/D250</f>
        <v>0</v>
      </c>
      <c r="BM246" s="133">
        <f t="shared" ref="BM246" si="3517">E246/E250</f>
        <v>5.454347114650376E-3</v>
      </c>
      <c r="BN246" s="130">
        <f t="shared" ref="BN246" si="3518">F246/F250</f>
        <v>0</v>
      </c>
      <c r="BO246" s="131">
        <f t="shared" ref="BO246" si="3519">G246/G250</f>
        <v>0</v>
      </c>
      <c r="BP246" s="132">
        <f t="shared" ref="BP246" si="3520">H246/H250</f>
        <v>0</v>
      </c>
      <c r="BQ246" s="133">
        <f t="shared" ref="BQ246" si="3521">I246/I250</f>
        <v>0</v>
      </c>
      <c r="BR246" s="130">
        <f t="shared" ref="BR246" si="3522">J246/J250</f>
        <v>0</v>
      </c>
      <c r="BS246" s="131">
        <f t="shared" ref="BS246" si="3523">K246/K250</f>
        <v>0</v>
      </c>
      <c r="BT246" s="132">
        <f t="shared" ref="BT246" si="3524">L246/L250</f>
        <v>0</v>
      </c>
      <c r="BU246" s="130">
        <f t="shared" ref="BU246" si="3525">M246/M250</f>
        <v>0</v>
      </c>
      <c r="BV246" s="134">
        <f t="shared" ref="BV246" si="3526">N246/N250</f>
        <v>0</v>
      </c>
      <c r="BW246" s="135">
        <f t="shared" ref="BW246" si="3527">O246/O250</f>
        <v>0</v>
      </c>
      <c r="BX246" s="130">
        <f t="shared" ref="BX246" si="3528">P246/P250</f>
        <v>0</v>
      </c>
      <c r="BY246" s="131">
        <f t="shared" ref="BY246" si="3529">Q246/Q250</f>
        <v>0</v>
      </c>
      <c r="BZ246" s="132">
        <f t="shared" ref="BZ246" si="3530">R246/R250</f>
        <v>0</v>
      </c>
      <c r="CA246" s="133">
        <f t="shared" ref="CA246" si="3531">S246/S250</f>
        <v>0</v>
      </c>
      <c r="CB246" s="130">
        <f t="shared" ref="CB246" si="3532">T246/T250</f>
        <v>0</v>
      </c>
      <c r="CC246" s="131">
        <f t="shared" ref="CC246" si="3533">U246/U250</f>
        <v>0</v>
      </c>
      <c r="CD246" s="132">
        <f t="shared" ref="CD246" si="3534">V246/V250</f>
        <v>0</v>
      </c>
      <c r="CE246" s="133">
        <f t="shared" ref="CE246" si="3535">W246/W250</f>
        <v>0</v>
      </c>
      <c r="CF246" s="130">
        <f t="shared" ref="CF246" si="3536">X246/X250</f>
        <v>0</v>
      </c>
      <c r="CG246" s="131">
        <f t="shared" ref="CG246" si="3537">Y246/Y250</f>
        <v>0</v>
      </c>
      <c r="CH246" s="132">
        <f t="shared" ref="CH246" si="3538">Z246/Z250</f>
        <v>0</v>
      </c>
      <c r="CI246" s="130">
        <f t="shared" ref="CI246" si="3539">AA246/AA250</f>
        <v>0</v>
      </c>
      <c r="CJ246" s="136">
        <f t="shared" ref="CJ246" si="3540">AB246/AB250</f>
        <v>0</v>
      </c>
      <c r="CK246" s="137">
        <f t="shared" ref="CK246" si="3541">AC246/AC250</f>
        <v>6.3018878263966906E-4</v>
      </c>
    </row>
    <row r="247" spans="1:89">
      <c r="A247" s="138" t="s">
        <v>37</v>
      </c>
      <c r="B247" s="60"/>
      <c r="C247" s="61"/>
      <c r="D247" s="140"/>
      <c r="E247" s="141"/>
      <c r="F247" s="139"/>
      <c r="G247" s="142"/>
      <c r="H247" s="140"/>
      <c r="I247" s="141"/>
      <c r="J247" s="139"/>
      <c r="K247" s="142"/>
      <c r="L247" s="140"/>
      <c r="M247" s="139"/>
      <c r="N247" s="143"/>
      <c r="O247" s="144"/>
      <c r="P247" s="139"/>
      <c r="Q247" s="142"/>
      <c r="R247" s="140"/>
      <c r="S247" s="141"/>
      <c r="T247" s="139"/>
      <c r="U247" s="142"/>
      <c r="V247" s="140"/>
      <c r="W247" s="141"/>
      <c r="X247" s="139"/>
      <c r="Y247" s="142"/>
      <c r="Z247" s="145"/>
      <c r="AA247" s="146"/>
      <c r="AB247" s="163">
        <f t="shared" si="2996"/>
        <v>0</v>
      </c>
      <c r="AC247" s="166"/>
      <c r="BI247" s="138" t="s">
        <v>37</v>
      </c>
      <c r="BJ247" s="130">
        <f>B247/B250</f>
        <v>0</v>
      </c>
      <c r="BK247" s="131">
        <f t="shared" ref="BK247" si="3542">C247/C250</f>
        <v>0</v>
      </c>
      <c r="BL247" s="132">
        <f t="shared" ref="BL247" si="3543">D247/D250</f>
        <v>0</v>
      </c>
      <c r="BM247" s="133">
        <f t="shared" ref="BM247" si="3544">E247/E250</f>
        <v>0</v>
      </c>
      <c r="BN247" s="130">
        <f t="shared" ref="BN247" si="3545">F247/F250</f>
        <v>0</v>
      </c>
      <c r="BO247" s="131">
        <f t="shared" ref="BO247" si="3546">G247/G250</f>
        <v>0</v>
      </c>
      <c r="BP247" s="132">
        <f t="shared" ref="BP247" si="3547">H247/H250</f>
        <v>0</v>
      </c>
      <c r="BQ247" s="133">
        <f t="shared" ref="BQ247" si="3548">I247/I250</f>
        <v>0</v>
      </c>
      <c r="BR247" s="130">
        <f t="shared" ref="BR247" si="3549">J247/J250</f>
        <v>0</v>
      </c>
      <c r="BS247" s="131">
        <f t="shared" ref="BS247" si="3550">K247/K250</f>
        <v>0</v>
      </c>
      <c r="BT247" s="132">
        <f t="shared" ref="BT247" si="3551">L247/L250</f>
        <v>0</v>
      </c>
      <c r="BU247" s="130">
        <f t="shared" ref="BU247" si="3552">M247/M250</f>
        <v>0</v>
      </c>
      <c r="BV247" s="134">
        <f t="shared" ref="BV247" si="3553">N247/N250</f>
        <v>0</v>
      </c>
      <c r="BW247" s="135">
        <f t="shared" ref="BW247" si="3554">O247/O250</f>
        <v>0</v>
      </c>
      <c r="BX247" s="130">
        <f t="shared" ref="BX247" si="3555">P247/P250</f>
        <v>0</v>
      </c>
      <c r="BY247" s="131">
        <f t="shared" ref="BY247" si="3556">Q247/Q250</f>
        <v>0</v>
      </c>
      <c r="BZ247" s="132">
        <f t="shared" ref="BZ247" si="3557">R247/R250</f>
        <v>0</v>
      </c>
      <c r="CA247" s="133">
        <f t="shared" ref="CA247" si="3558">S247/S250</f>
        <v>0</v>
      </c>
      <c r="CB247" s="130">
        <f t="shared" ref="CB247" si="3559">T247/T250</f>
        <v>0</v>
      </c>
      <c r="CC247" s="131">
        <f t="shared" ref="CC247" si="3560">U247/U250</f>
        <v>0</v>
      </c>
      <c r="CD247" s="132">
        <f t="shared" ref="CD247" si="3561">V247/V250</f>
        <v>0</v>
      </c>
      <c r="CE247" s="133">
        <f t="shared" ref="CE247" si="3562">W247/W250</f>
        <v>0</v>
      </c>
      <c r="CF247" s="130">
        <f t="shared" ref="CF247" si="3563">X247/X250</f>
        <v>0</v>
      </c>
      <c r="CG247" s="131">
        <f t="shared" ref="CG247" si="3564">Y247/Y250</f>
        <v>0</v>
      </c>
      <c r="CH247" s="132">
        <f t="shared" ref="CH247" si="3565">Z247/Z250</f>
        <v>0</v>
      </c>
      <c r="CI247" s="130">
        <f t="shared" ref="CI247" si="3566">AA247/AA250</f>
        <v>0</v>
      </c>
      <c r="CJ247" s="136">
        <f t="shared" ref="CJ247" si="3567">AB247/AB250</f>
        <v>0</v>
      </c>
      <c r="CK247" s="137">
        <f t="shared" ref="CK247" si="3568">AC247/AC250</f>
        <v>0</v>
      </c>
    </row>
    <row r="248" spans="1:89">
      <c r="A248" s="147" t="s">
        <v>38</v>
      </c>
      <c r="B248" s="58"/>
      <c r="C248" s="59"/>
      <c r="D248" s="153"/>
      <c r="E248" s="150"/>
      <c r="F248" s="151"/>
      <c r="G248" s="152"/>
      <c r="H248" s="153"/>
      <c r="I248" s="150"/>
      <c r="J248" s="151"/>
      <c r="K248" s="152"/>
      <c r="L248" s="153"/>
      <c r="M248" s="151"/>
      <c r="N248" s="155"/>
      <c r="O248" s="154"/>
      <c r="P248" s="151"/>
      <c r="Q248" s="152"/>
      <c r="R248" s="153"/>
      <c r="S248" s="150"/>
      <c r="T248" s="151"/>
      <c r="U248" s="152"/>
      <c r="V248" s="153"/>
      <c r="W248" s="150"/>
      <c r="X248" s="151"/>
      <c r="Y248" s="152"/>
      <c r="Z248" s="149"/>
      <c r="AA248" s="148"/>
      <c r="AB248" s="163">
        <f t="shared" si="2996"/>
        <v>0</v>
      </c>
      <c r="AC248" s="166"/>
      <c r="BI248" s="147" t="s">
        <v>38</v>
      </c>
      <c r="BJ248" s="130">
        <f>B248/B250</f>
        <v>0</v>
      </c>
      <c r="BK248" s="131">
        <f t="shared" ref="BK248" si="3569">C248/C250</f>
        <v>0</v>
      </c>
      <c r="BL248" s="132">
        <f t="shared" ref="BL248" si="3570">D248/D250</f>
        <v>0</v>
      </c>
      <c r="BM248" s="133">
        <f t="shared" ref="BM248" si="3571">E248/E250</f>
        <v>0</v>
      </c>
      <c r="BN248" s="130">
        <f t="shared" ref="BN248" si="3572">F248/F250</f>
        <v>0</v>
      </c>
      <c r="BO248" s="131">
        <f t="shared" ref="BO248" si="3573">G248/G250</f>
        <v>0</v>
      </c>
      <c r="BP248" s="132">
        <f t="shared" ref="BP248" si="3574">H248/H250</f>
        <v>0</v>
      </c>
      <c r="BQ248" s="133">
        <f t="shared" ref="BQ248" si="3575">I248/I250</f>
        <v>0</v>
      </c>
      <c r="BR248" s="130">
        <f t="shared" ref="BR248" si="3576">J248/J250</f>
        <v>0</v>
      </c>
      <c r="BS248" s="131">
        <f t="shared" ref="BS248" si="3577">K248/K250</f>
        <v>0</v>
      </c>
      <c r="BT248" s="132">
        <f t="shared" ref="BT248" si="3578">L248/L250</f>
        <v>0</v>
      </c>
      <c r="BU248" s="130">
        <f t="shared" ref="BU248" si="3579">M248/M250</f>
        <v>0</v>
      </c>
      <c r="BV248" s="134">
        <f t="shared" ref="BV248" si="3580">N248/N250</f>
        <v>0</v>
      </c>
      <c r="BW248" s="135">
        <f t="shared" ref="BW248" si="3581">O248/O250</f>
        <v>0</v>
      </c>
      <c r="BX248" s="130">
        <f t="shared" ref="BX248" si="3582">P248/P250</f>
        <v>0</v>
      </c>
      <c r="BY248" s="131">
        <f t="shared" ref="BY248" si="3583">Q248/Q250</f>
        <v>0</v>
      </c>
      <c r="BZ248" s="132">
        <f t="shared" ref="BZ248" si="3584">R248/R250</f>
        <v>0</v>
      </c>
      <c r="CA248" s="133">
        <f t="shared" ref="CA248" si="3585">S248/S250</f>
        <v>0</v>
      </c>
      <c r="CB248" s="130">
        <f t="shared" ref="CB248" si="3586">T248/T250</f>
        <v>0</v>
      </c>
      <c r="CC248" s="131">
        <f t="shared" ref="CC248" si="3587">U248/U250</f>
        <v>0</v>
      </c>
      <c r="CD248" s="132">
        <f t="shared" ref="CD248" si="3588">V248/V250</f>
        <v>0</v>
      </c>
      <c r="CE248" s="133">
        <f t="shared" ref="CE248" si="3589">W248/W250</f>
        <v>0</v>
      </c>
      <c r="CF248" s="130">
        <f t="shared" ref="CF248" si="3590">X248/X250</f>
        <v>0</v>
      </c>
      <c r="CG248" s="131">
        <f t="shared" ref="CG248" si="3591">Y248/Y250</f>
        <v>0</v>
      </c>
      <c r="CH248" s="132">
        <f t="shared" ref="CH248" si="3592">Z248/Z250</f>
        <v>0</v>
      </c>
      <c r="CI248" s="130">
        <f t="shared" ref="CI248" si="3593">AA248/AA250</f>
        <v>0</v>
      </c>
      <c r="CJ248" s="136">
        <f t="shared" ref="CJ248" si="3594">AB248/AB250</f>
        <v>0</v>
      </c>
      <c r="CK248" s="137">
        <f t="shared" ref="CK248" si="3595">AC248/AC250</f>
        <v>0</v>
      </c>
    </row>
    <row r="249" spans="1:89" ht="14" thickBot="1">
      <c r="A249" s="138" t="s">
        <v>39</v>
      </c>
      <c r="B249" s="60"/>
      <c r="C249" s="61"/>
      <c r="D249" s="140"/>
      <c r="E249" s="141"/>
      <c r="F249" s="139"/>
      <c r="G249" s="142"/>
      <c r="H249" s="140"/>
      <c r="I249" s="141"/>
      <c r="J249" s="139"/>
      <c r="K249" s="142"/>
      <c r="L249" s="140"/>
      <c r="M249" s="139"/>
      <c r="N249" s="143"/>
      <c r="O249" s="144"/>
      <c r="P249" s="139"/>
      <c r="Q249" s="142"/>
      <c r="R249" s="140"/>
      <c r="S249" s="141"/>
      <c r="T249" s="139"/>
      <c r="U249" s="142"/>
      <c r="V249" s="140"/>
      <c r="W249" s="141"/>
      <c r="X249" s="139"/>
      <c r="Y249" s="142"/>
      <c r="Z249" s="145"/>
      <c r="AA249" s="146"/>
      <c r="AB249" s="163">
        <f t="shared" si="2996"/>
        <v>0</v>
      </c>
      <c r="AC249" s="166"/>
      <c r="BI249" s="138" t="s">
        <v>39</v>
      </c>
      <c r="BJ249" s="130">
        <f>B249/B250</f>
        <v>0</v>
      </c>
      <c r="BK249" s="131">
        <f t="shared" ref="BK249" si="3596">C249/C250</f>
        <v>0</v>
      </c>
      <c r="BL249" s="132">
        <f t="shared" ref="BL249" si="3597">D249/D250</f>
        <v>0</v>
      </c>
      <c r="BM249" s="133">
        <f t="shared" ref="BM249" si="3598">E249/E250</f>
        <v>0</v>
      </c>
      <c r="BN249" s="130">
        <f t="shared" ref="BN249" si="3599">F249/F250</f>
        <v>0</v>
      </c>
      <c r="BO249" s="131">
        <f t="shared" ref="BO249" si="3600">G249/G250</f>
        <v>0</v>
      </c>
      <c r="BP249" s="132">
        <f t="shared" ref="BP249" si="3601">H249/H250</f>
        <v>0</v>
      </c>
      <c r="BQ249" s="133">
        <f t="shared" ref="BQ249" si="3602">I249/I250</f>
        <v>0</v>
      </c>
      <c r="BR249" s="130">
        <f t="shared" ref="BR249" si="3603">J249/J250</f>
        <v>0</v>
      </c>
      <c r="BS249" s="131">
        <f t="shared" ref="BS249" si="3604">K249/K250</f>
        <v>0</v>
      </c>
      <c r="BT249" s="132">
        <f t="shared" ref="BT249" si="3605">L249/L250</f>
        <v>0</v>
      </c>
      <c r="BU249" s="130">
        <f t="shared" ref="BU249" si="3606">M249/M250</f>
        <v>0</v>
      </c>
      <c r="BV249" s="134">
        <f t="shared" ref="BV249" si="3607">N249/N250</f>
        <v>0</v>
      </c>
      <c r="BW249" s="135">
        <f t="shared" ref="BW249" si="3608">O249/O250</f>
        <v>0</v>
      </c>
      <c r="BX249" s="130">
        <f t="shared" ref="BX249" si="3609">P249/P250</f>
        <v>0</v>
      </c>
      <c r="BY249" s="131">
        <f t="shared" ref="BY249" si="3610">Q249/Q250</f>
        <v>0</v>
      </c>
      <c r="BZ249" s="132">
        <f t="shared" ref="BZ249" si="3611">R249/R250</f>
        <v>0</v>
      </c>
      <c r="CA249" s="133">
        <f t="shared" ref="CA249" si="3612">S249/S250</f>
        <v>0</v>
      </c>
      <c r="CB249" s="130">
        <f t="shared" ref="CB249" si="3613">T249/T250</f>
        <v>0</v>
      </c>
      <c r="CC249" s="131">
        <f t="shared" ref="CC249" si="3614">U249/U250</f>
        <v>0</v>
      </c>
      <c r="CD249" s="132">
        <f t="shared" ref="CD249" si="3615">V249/V250</f>
        <v>0</v>
      </c>
      <c r="CE249" s="133">
        <f t="shared" ref="CE249" si="3616">W249/W250</f>
        <v>0</v>
      </c>
      <c r="CF249" s="130">
        <f t="shared" ref="CF249" si="3617">X249/X250</f>
        <v>0</v>
      </c>
      <c r="CG249" s="131">
        <f t="shared" ref="CG249" si="3618">Y249/Y250</f>
        <v>0</v>
      </c>
      <c r="CH249" s="132">
        <f t="shared" ref="CH249" si="3619">Z249/Z250</f>
        <v>0</v>
      </c>
      <c r="CI249" s="130">
        <f t="shared" ref="CI249" si="3620">AA249/AA250</f>
        <v>0</v>
      </c>
      <c r="CJ249" s="136">
        <f t="shared" ref="CJ249" si="3621">AB249/AB250</f>
        <v>0</v>
      </c>
      <c r="CK249" s="137">
        <f t="shared" ref="CK249" si="3622">AC249/AC250</f>
        <v>0</v>
      </c>
    </row>
    <row r="250" spans="1:89" ht="15" thickTop="1" thickBot="1">
      <c r="A250" s="225" t="s">
        <v>13</v>
      </c>
      <c r="B250" s="20">
        <f t="shared" ref="B250" si="3623">SUM(B227:B249)</f>
        <v>33746</v>
      </c>
      <c r="C250" s="21">
        <f t="shared" ref="C250" si="3624">SUM(C227:C249)</f>
        <v>21485</v>
      </c>
      <c r="D250" s="20">
        <f t="shared" ref="D250" si="3625">SUM(D227:D249)</f>
        <v>11495</v>
      </c>
      <c r="E250" s="21">
        <f t="shared" ref="E250" si="3626">SUM(E227:E249)</f>
        <v>9167</v>
      </c>
      <c r="F250" s="20">
        <f t="shared" ref="F250" si="3627">SUM(F227:F249)</f>
        <v>4338</v>
      </c>
      <c r="G250" s="21">
        <f t="shared" ref="G250" si="3628">SUM(G227:G249)</f>
        <v>3452</v>
      </c>
      <c r="H250" s="20">
        <f t="shared" ref="H250" si="3629">SUM(H227:H249)</f>
        <v>23168</v>
      </c>
      <c r="I250" s="21">
        <f t="shared" ref="I250" si="3630">SUM(I227:I249)</f>
        <v>26684</v>
      </c>
      <c r="J250" s="20">
        <f t="shared" ref="J250" si="3631">SUM(J227:J249)</f>
        <v>2132</v>
      </c>
      <c r="K250" s="21">
        <f t="shared" ref="K250" si="3632">SUM(K227:K249)</f>
        <v>3034</v>
      </c>
      <c r="L250" s="20">
        <f t="shared" ref="L250" si="3633">SUM(L227:L249)</f>
        <v>4267</v>
      </c>
      <c r="M250" s="21">
        <f t="shared" ref="M250" si="3634">SUM(M227:M249)</f>
        <v>10546</v>
      </c>
      <c r="N250" s="20">
        <f t="shared" ref="N250" si="3635">SUM(N227:N249)</f>
        <v>17746</v>
      </c>
      <c r="O250" s="21">
        <f t="shared" ref="O250" si="3636">SUM(O227:O249)</f>
        <v>21744</v>
      </c>
      <c r="P250" s="20">
        <f t="shared" ref="P250" si="3637">SUM(P227:P249)</f>
        <v>9648</v>
      </c>
      <c r="Q250" s="21">
        <f t="shared" ref="Q250" si="3638">SUM(Q227:Q249)</f>
        <v>10390</v>
      </c>
      <c r="R250" s="20">
        <f t="shared" ref="R250" si="3639">SUM(R227:R249)</f>
        <v>15675</v>
      </c>
      <c r="S250" s="21">
        <f t="shared" ref="S250" si="3640">SUM(S227:S249)</f>
        <v>16466</v>
      </c>
      <c r="T250" s="20">
        <f t="shared" ref="T250" si="3641">SUM(T227:T249)</f>
        <v>2034</v>
      </c>
      <c r="U250" s="21">
        <f t="shared" ref="U250" si="3642">SUM(U227:U249)</f>
        <v>2598</v>
      </c>
      <c r="V250" s="20">
        <f t="shared" ref="V250" si="3643">SUM(V227:V249)</f>
        <v>13072</v>
      </c>
      <c r="W250" s="21">
        <f t="shared" ref="W250" si="3644">SUM(W227:W249)</f>
        <v>16484</v>
      </c>
      <c r="X250" s="20">
        <f t="shared" ref="X250" si="3645">SUM(X227:X249)</f>
        <v>9394</v>
      </c>
      <c r="Y250" s="21">
        <f t="shared" ref="Y250" si="3646">SUM(Y227:Y249)</f>
        <v>6214</v>
      </c>
      <c r="Z250" s="20">
        <f t="shared" ref="Z250" si="3647">SUM(Z227:Z249)</f>
        <v>36157</v>
      </c>
      <c r="AA250" s="21">
        <f t="shared" ref="AA250" si="3648">SUM(AA227:AA249)</f>
        <v>34221</v>
      </c>
      <c r="AB250" s="167">
        <f t="shared" ref="AB250:AC250" si="3649">SUM(AB226:AB249)</f>
        <v>182872</v>
      </c>
      <c r="AC250" s="168">
        <f t="shared" si="3649"/>
        <v>182485</v>
      </c>
      <c r="BI250" s="227" t="s">
        <v>13</v>
      </c>
      <c r="BJ250" s="156">
        <f>SUM(BJ226:BJ249)</f>
        <v>0.99999999999999989</v>
      </c>
      <c r="BK250" s="157">
        <f t="shared" ref="BK250:CK250" si="3650">SUM(BK226:BK249)</f>
        <v>0.99999999999999978</v>
      </c>
      <c r="BL250" s="156">
        <f t="shared" si="3650"/>
        <v>1.0000000000000002</v>
      </c>
      <c r="BM250" s="157">
        <f t="shared" si="3650"/>
        <v>1</v>
      </c>
      <c r="BN250" s="156">
        <f t="shared" si="3650"/>
        <v>1</v>
      </c>
      <c r="BO250" s="157">
        <f t="shared" si="3650"/>
        <v>1</v>
      </c>
      <c r="BP250" s="156">
        <f t="shared" si="3650"/>
        <v>1</v>
      </c>
      <c r="BQ250" s="157">
        <f t="shared" si="3650"/>
        <v>0.99999999999999978</v>
      </c>
      <c r="BR250" s="156">
        <f t="shared" si="3650"/>
        <v>0.99999999999999989</v>
      </c>
      <c r="BS250" s="157">
        <f t="shared" si="3650"/>
        <v>0.99999999999999989</v>
      </c>
      <c r="BT250" s="156">
        <f t="shared" si="3650"/>
        <v>1</v>
      </c>
      <c r="BU250" s="157">
        <f t="shared" si="3650"/>
        <v>1</v>
      </c>
      <c r="BV250" s="156">
        <f t="shared" si="3650"/>
        <v>1</v>
      </c>
      <c r="BW250" s="157">
        <f t="shared" si="3650"/>
        <v>0.99999999999999989</v>
      </c>
      <c r="BX250" s="156">
        <f t="shared" si="3650"/>
        <v>1</v>
      </c>
      <c r="BY250" s="157">
        <f t="shared" si="3650"/>
        <v>1</v>
      </c>
      <c r="BZ250" s="156">
        <f t="shared" si="3650"/>
        <v>1</v>
      </c>
      <c r="CA250" s="157">
        <f t="shared" si="3650"/>
        <v>1</v>
      </c>
      <c r="CB250" s="156">
        <f t="shared" si="3650"/>
        <v>1</v>
      </c>
      <c r="CC250" s="157">
        <f t="shared" si="3650"/>
        <v>0.99999999999999989</v>
      </c>
      <c r="CD250" s="156">
        <f t="shared" si="3650"/>
        <v>1</v>
      </c>
      <c r="CE250" s="157">
        <f t="shared" si="3650"/>
        <v>1</v>
      </c>
      <c r="CF250" s="156">
        <f t="shared" si="3650"/>
        <v>0.99999999999999989</v>
      </c>
      <c r="CG250" s="157">
        <f t="shared" si="3650"/>
        <v>0.99999999999999989</v>
      </c>
      <c r="CH250" s="156">
        <f t="shared" si="3650"/>
        <v>1</v>
      </c>
      <c r="CI250" s="157">
        <f t="shared" si="3650"/>
        <v>1</v>
      </c>
      <c r="CJ250" s="156">
        <f t="shared" si="3650"/>
        <v>0.99999999999999989</v>
      </c>
      <c r="CK250" s="157">
        <f t="shared" si="3650"/>
        <v>1</v>
      </c>
    </row>
    <row r="251" spans="1:89" ht="14" thickTop="1">
      <c r="A251" s="180"/>
    </row>
    <row r="253" spans="1:89">
      <c r="A253" s="325">
        <f>+A222+1</f>
        <v>43808</v>
      </c>
      <c r="B253" s="325"/>
      <c r="C253" s="325"/>
      <c r="D253" s="325"/>
      <c r="BI253" s="320">
        <f>+BI222+1</f>
        <v>43808</v>
      </c>
      <c r="BJ253" s="320"/>
      <c r="BK253" s="320"/>
      <c r="BL253" s="320"/>
    </row>
    <row r="254" spans="1:89" ht="14" thickBot="1">
      <c r="AE254" t="s">
        <v>87</v>
      </c>
    </row>
    <row r="255" spans="1:89" ht="15" thickTop="1" thickBot="1">
      <c r="A255" s="321" t="s">
        <v>0</v>
      </c>
      <c r="B255" s="316" t="s">
        <v>1</v>
      </c>
      <c r="C255" s="317"/>
      <c r="D255" s="316" t="s">
        <v>2</v>
      </c>
      <c r="E255" s="317"/>
      <c r="F255" s="316" t="s">
        <v>3</v>
      </c>
      <c r="G255" s="317"/>
      <c r="H255" s="316" t="s">
        <v>4</v>
      </c>
      <c r="I255" s="317"/>
      <c r="J255" s="316" t="s">
        <v>5</v>
      </c>
      <c r="K255" s="317"/>
      <c r="L255" s="316" t="s">
        <v>6</v>
      </c>
      <c r="M255" s="317"/>
      <c r="N255" s="316" t="s">
        <v>7</v>
      </c>
      <c r="O255" s="317"/>
      <c r="P255" s="316" t="s">
        <v>8</v>
      </c>
      <c r="Q255" s="317"/>
      <c r="R255" s="316" t="s">
        <v>9</v>
      </c>
      <c r="S255" s="317"/>
      <c r="T255" s="316" t="s">
        <v>10</v>
      </c>
      <c r="U255" s="317"/>
      <c r="V255" s="316" t="s">
        <v>11</v>
      </c>
      <c r="W255" s="317"/>
      <c r="X255" s="316" t="s">
        <v>12</v>
      </c>
      <c r="Y255" s="317"/>
      <c r="Z255" s="318" t="s">
        <v>40</v>
      </c>
      <c r="AA255" s="319"/>
      <c r="AB255" s="323" t="s">
        <v>41</v>
      </c>
      <c r="AC255" s="324"/>
      <c r="AE255" s="314" t="s">
        <v>0</v>
      </c>
      <c r="AF255" s="308" t="s">
        <v>1</v>
      </c>
      <c r="AG255" s="309"/>
      <c r="AH255" s="308" t="s">
        <v>2</v>
      </c>
      <c r="AI255" s="309"/>
      <c r="AJ255" s="308" t="s">
        <v>3</v>
      </c>
      <c r="AK255" s="309"/>
      <c r="AL255" s="308" t="s">
        <v>4</v>
      </c>
      <c r="AM255" s="309"/>
      <c r="AN255" s="308" t="s">
        <v>5</v>
      </c>
      <c r="AO255" s="309"/>
      <c r="AP255" s="308" t="s">
        <v>6</v>
      </c>
      <c r="AQ255" s="309"/>
      <c r="AR255" s="308" t="s">
        <v>7</v>
      </c>
      <c r="AS255" s="309"/>
      <c r="AT255" s="308" t="s">
        <v>8</v>
      </c>
      <c r="AU255" s="309"/>
      <c r="AV255" s="308" t="s">
        <v>9</v>
      </c>
      <c r="AW255" s="309"/>
      <c r="AX255" s="308" t="s">
        <v>10</v>
      </c>
      <c r="AY255" s="309"/>
      <c r="AZ255" s="308" t="s">
        <v>11</v>
      </c>
      <c r="BA255" s="309"/>
      <c r="BB255" s="308" t="s">
        <v>12</v>
      </c>
      <c r="BC255" s="309"/>
      <c r="BD255" s="310" t="s">
        <v>40</v>
      </c>
      <c r="BE255" s="311"/>
      <c r="BF255" s="312" t="s">
        <v>41</v>
      </c>
      <c r="BG255" s="313"/>
      <c r="BI255" s="321" t="s">
        <v>0</v>
      </c>
      <c r="BJ255" s="316" t="s">
        <v>1</v>
      </c>
      <c r="BK255" s="317"/>
      <c r="BL255" s="316" t="s">
        <v>2</v>
      </c>
      <c r="BM255" s="317"/>
      <c r="BN255" s="316" t="s">
        <v>3</v>
      </c>
      <c r="BO255" s="317"/>
      <c r="BP255" s="316" t="s">
        <v>4</v>
      </c>
      <c r="BQ255" s="317"/>
      <c r="BR255" s="316" t="s">
        <v>5</v>
      </c>
      <c r="BS255" s="317"/>
      <c r="BT255" s="316" t="s">
        <v>6</v>
      </c>
      <c r="BU255" s="317"/>
      <c r="BV255" s="316" t="s">
        <v>7</v>
      </c>
      <c r="BW255" s="317"/>
      <c r="BX255" s="316" t="s">
        <v>8</v>
      </c>
      <c r="BY255" s="317"/>
      <c r="BZ255" s="316" t="s">
        <v>9</v>
      </c>
      <c r="CA255" s="317"/>
      <c r="CB255" s="316" t="s">
        <v>10</v>
      </c>
      <c r="CC255" s="317"/>
      <c r="CD255" s="316" t="s">
        <v>11</v>
      </c>
      <c r="CE255" s="317"/>
      <c r="CF255" s="316" t="s">
        <v>12</v>
      </c>
      <c r="CG255" s="317"/>
      <c r="CH255" s="318" t="s">
        <v>40</v>
      </c>
      <c r="CI255" s="319"/>
      <c r="CJ255" s="316" t="s">
        <v>41</v>
      </c>
      <c r="CK255" s="317"/>
    </row>
    <row r="256" spans="1:89" ht="15" thickTop="1" thickBot="1">
      <c r="A256" s="322"/>
      <c r="B256" s="117" t="s">
        <v>14</v>
      </c>
      <c r="C256" s="118" t="s">
        <v>15</v>
      </c>
      <c r="D256" s="119" t="s">
        <v>14</v>
      </c>
      <c r="E256" s="120" t="s">
        <v>15</v>
      </c>
      <c r="F256" s="117" t="s">
        <v>14</v>
      </c>
      <c r="G256" s="118" t="s">
        <v>15</v>
      </c>
      <c r="H256" s="119" t="s">
        <v>14</v>
      </c>
      <c r="I256" s="120" t="s">
        <v>15</v>
      </c>
      <c r="J256" s="117" t="s">
        <v>14</v>
      </c>
      <c r="K256" s="118" t="s">
        <v>15</v>
      </c>
      <c r="L256" s="119" t="s">
        <v>14</v>
      </c>
      <c r="M256" s="117" t="s">
        <v>15</v>
      </c>
      <c r="N256" s="121" t="s">
        <v>14</v>
      </c>
      <c r="O256" s="122" t="s">
        <v>15</v>
      </c>
      <c r="P256" s="117" t="s">
        <v>14</v>
      </c>
      <c r="Q256" s="118" t="s">
        <v>15</v>
      </c>
      <c r="R256" s="119" t="s">
        <v>14</v>
      </c>
      <c r="S256" s="120" t="s">
        <v>15</v>
      </c>
      <c r="T256" s="117" t="s">
        <v>14</v>
      </c>
      <c r="U256" s="118" t="s">
        <v>15</v>
      </c>
      <c r="V256" s="119" t="s">
        <v>14</v>
      </c>
      <c r="W256" s="120" t="s">
        <v>15</v>
      </c>
      <c r="X256" s="117" t="s">
        <v>14</v>
      </c>
      <c r="Y256" s="118" t="s">
        <v>15</v>
      </c>
      <c r="Z256" s="28" t="s">
        <v>14</v>
      </c>
      <c r="AA256" s="123" t="s">
        <v>15</v>
      </c>
      <c r="AB256" s="169" t="s">
        <v>14</v>
      </c>
      <c r="AC256" s="170" t="s">
        <v>15</v>
      </c>
      <c r="AE256" s="315"/>
      <c r="AF256" s="230" t="s">
        <v>14</v>
      </c>
      <c r="AG256" s="231" t="s">
        <v>15</v>
      </c>
      <c r="AH256" s="232" t="s">
        <v>14</v>
      </c>
      <c r="AI256" s="233" t="s">
        <v>15</v>
      </c>
      <c r="AJ256" s="230" t="s">
        <v>14</v>
      </c>
      <c r="AK256" s="231" t="s">
        <v>15</v>
      </c>
      <c r="AL256" s="232" t="s">
        <v>14</v>
      </c>
      <c r="AM256" s="233" t="s">
        <v>15</v>
      </c>
      <c r="AN256" s="230" t="s">
        <v>14</v>
      </c>
      <c r="AO256" s="231" t="s">
        <v>15</v>
      </c>
      <c r="AP256" s="232" t="s">
        <v>14</v>
      </c>
      <c r="AQ256" s="230" t="s">
        <v>15</v>
      </c>
      <c r="AR256" s="234" t="s">
        <v>14</v>
      </c>
      <c r="AS256" s="235" t="s">
        <v>15</v>
      </c>
      <c r="AT256" s="230" t="s">
        <v>14</v>
      </c>
      <c r="AU256" s="231" t="s">
        <v>15</v>
      </c>
      <c r="AV256" s="232" t="s">
        <v>14</v>
      </c>
      <c r="AW256" s="233" t="s">
        <v>15</v>
      </c>
      <c r="AX256" s="230" t="s">
        <v>14</v>
      </c>
      <c r="AY256" s="231" t="s">
        <v>15</v>
      </c>
      <c r="AZ256" s="232" t="s">
        <v>14</v>
      </c>
      <c r="BA256" s="233" t="s">
        <v>15</v>
      </c>
      <c r="BB256" s="230" t="s">
        <v>14</v>
      </c>
      <c r="BC256" s="231" t="s">
        <v>15</v>
      </c>
      <c r="BD256" s="236" t="s">
        <v>14</v>
      </c>
      <c r="BE256" s="237" t="s">
        <v>15</v>
      </c>
      <c r="BF256" s="238" t="s">
        <v>14</v>
      </c>
      <c r="BG256" s="239" t="s">
        <v>15</v>
      </c>
      <c r="BI256" s="322"/>
      <c r="BJ256" s="117" t="s">
        <v>14</v>
      </c>
      <c r="BK256" s="118" t="s">
        <v>15</v>
      </c>
      <c r="BL256" s="119" t="s">
        <v>14</v>
      </c>
      <c r="BM256" s="120" t="s">
        <v>15</v>
      </c>
      <c r="BN256" s="117" t="s">
        <v>14</v>
      </c>
      <c r="BO256" s="118" t="s">
        <v>15</v>
      </c>
      <c r="BP256" s="119" t="s">
        <v>14</v>
      </c>
      <c r="BQ256" s="120" t="s">
        <v>15</v>
      </c>
      <c r="BR256" s="117" t="s">
        <v>14</v>
      </c>
      <c r="BS256" s="118" t="s">
        <v>15</v>
      </c>
      <c r="BT256" s="119" t="s">
        <v>14</v>
      </c>
      <c r="BU256" s="117" t="s">
        <v>15</v>
      </c>
      <c r="BV256" s="121" t="s">
        <v>14</v>
      </c>
      <c r="BW256" s="122" t="s">
        <v>15</v>
      </c>
      <c r="BX256" s="117" t="s">
        <v>14</v>
      </c>
      <c r="BY256" s="118" t="s">
        <v>15</v>
      </c>
      <c r="BZ256" s="119" t="s">
        <v>14</v>
      </c>
      <c r="CA256" s="120" t="s">
        <v>15</v>
      </c>
      <c r="CB256" s="117" t="s">
        <v>14</v>
      </c>
      <c r="CC256" s="118" t="s">
        <v>15</v>
      </c>
      <c r="CD256" s="119" t="s">
        <v>14</v>
      </c>
      <c r="CE256" s="120" t="s">
        <v>15</v>
      </c>
      <c r="CF256" s="117" t="s">
        <v>14</v>
      </c>
      <c r="CG256" s="118" t="s">
        <v>15</v>
      </c>
      <c r="CH256" s="28" t="s">
        <v>14</v>
      </c>
      <c r="CI256" s="123" t="s">
        <v>15</v>
      </c>
      <c r="CJ256" s="121" t="s">
        <v>14</v>
      </c>
      <c r="CK256" s="122" t="s">
        <v>15</v>
      </c>
    </row>
    <row r="257" spans="1:89" ht="14" thickTop="1">
      <c r="A257" s="126" t="s">
        <v>16</v>
      </c>
      <c r="B257" s="127"/>
      <c r="C257" s="179"/>
      <c r="D257" s="128"/>
      <c r="E257" s="173"/>
      <c r="F257" s="127"/>
      <c r="G257" s="129"/>
      <c r="H257" s="128"/>
      <c r="I257" s="173"/>
      <c r="J257" s="127"/>
      <c r="K257" s="129"/>
      <c r="L257" s="128"/>
      <c r="M257" s="127"/>
      <c r="N257" s="172"/>
      <c r="O257" s="174"/>
      <c r="P257" s="127"/>
      <c r="Q257" s="129"/>
      <c r="R257" s="128"/>
      <c r="S257" s="173"/>
      <c r="T257" s="127"/>
      <c r="U257" s="129"/>
      <c r="V257" s="128"/>
      <c r="W257" s="173"/>
      <c r="X257" s="127"/>
      <c r="Y257" s="129"/>
      <c r="Z257" s="177"/>
      <c r="AA257" s="178"/>
      <c r="AB257" s="163">
        <f>B257+D257+F257+H257+J257+L257+N257+P257+R257+T257+V257+X257+Z257</f>
        <v>0</v>
      </c>
      <c r="AC257" s="164">
        <f>C257+E257+G257+I257+K257+M257+O257+Q257+S257+U257+W257+Y257+AA257</f>
        <v>0</v>
      </c>
      <c r="AE257" s="241" t="str">
        <f>$AE$9</f>
        <v>07:00 - 07:59</v>
      </c>
      <c r="AF257" s="242">
        <f>SUMIF($A$9:$A$32,$AE257,B$257:B$280)</f>
        <v>5622</v>
      </c>
      <c r="AG257" s="243">
        <f t="shared" ref="AG257:AV259" si="3651">SUMIF($A$9:$A$32,$AE257,C$257:C$280)</f>
        <v>810</v>
      </c>
      <c r="AH257" s="244">
        <f t="shared" si="3651"/>
        <v>1000</v>
      </c>
      <c r="AI257" s="245">
        <f t="shared" si="3651"/>
        <v>965</v>
      </c>
      <c r="AJ257" s="242">
        <f t="shared" si="3651"/>
        <v>507</v>
      </c>
      <c r="AK257" s="246">
        <f t="shared" si="3651"/>
        <v>543</v>
      </c>
      <c r="AL257" s="244">
        <f t="shared" si="3651"/>
        <v>790</v>
      </c>
      <c r="AM257" s="245">
        <f t="shared" si="3651"/>
        <v>1257</v>
      </c>
      <c r="AN257" s="242">
        <f t="shared" si="3651"/>
        <v>431</v>
      </c>
      <c r="AO257" s="246">
        <f t="shared" si="3651"/>
        <v>694</v>
      </c>
      <c r="AP257" s="244">
        <f t="shared" si="3651"/>
        <v>380</v>
      </c>
      <c r="AQ257" s="242">
        <f t="shared" si="3651"/>
        <v>1567</v>
      </c>
      <c r="AR257" s="247">
        <f t="shared" si="3651"/>
        <v>1551</v>
      </c>
      <c r="AS257" s="248">
        <f t="shared" si="3651"/>
        <v>2213</v>
      </c>
      <c r="AT257" s="242">
        <f t="shared" si="3651"/>
        <v>1384</v>
      </c>
      <c r="AU257" s="246">
        <f t="shared" si="3651"/>
        <v>1087</v>
      </c>
      <c r="AV257" s="244">
        <f t="shared" si="3651"/>
        <v>1738</v>
      </c>
      <c r="AW257" s="245">
        <f t="shared" ref="AW257:BE259" si="3652">SUMIF($A$9:$A$32,$AE257,S$257:S$280)</f>
        <v>1377</v>
      </c>
      <c r="AX257" s="242">
        <f t="shared" si="3652"/>
        <v>252</v>
      </c>
      <c r="AY257" s="246">
        <f t="shared" si="3652"/>
        <v>1445</v>
      </c>
      <c r="AZ257" s="244">
        <f t="shared" si="3652"/>
        <v>555</v>
      </c>
      <c r="BA257" s="245">
        <f t="shared" si="3652"/>
        <v>2239</v>
      </c>
      <c r="BB257" s="242">
        <f t="shared" si="3652"/>
        <v>1039</v>
      </c>
      <c r="BC257" s="246">
        <f t="shared" si="3652"/>
        <v>1406</v>
      </c>
      <c r="BD257" s="23">
        <f t="shared" si="3652"/>
        <v>4653</v>
      </c>
      <c r="BE257" s="249">
        <f t="shared" si="3652"/>
        <v>2029</v>
      </c>
      <c r="BF257" s="250">
        <f>AF257+AH257+AJ257+AL257+AN257+AP257+AR257+AT257+AV257+AX257+AZ257+BB257+BD257</f>
        <v>19902</v>
      </c>
      <c r="BG257" s="251">
        <f>AG257+AI257+AK257+AM257+AO257+AQ257+AS257+AU257+AW257+AY257+BA257+BC257+BE257</f>
        <v>17632</v>
      </c>
      <c r="BI257" s="126" t="s">
        <v>16</v>
      </c>
      <c r="BJ257" s="130">
        <f>B257/B281</f>
        <v>0</v>
      </c>
      <c r="BK257" s="131">
        <f t="shared" ref="BK257" si="3653">C257/C281</f>
        <v>0</v>
      </c>
      <c r="BL257" s="132">
        <f t="shared" ref="BL257" si="3654">D257/D281</f>
        <v>0</v>
      </c>
      <c r="BM257" s="133">
        <f t="shared" ref="BM257" si="3655">E257/E281</f>
        <v>0</v>
      </c>
      <c r="BN257" s="130">
        <f t="shared" ref="BN257" si="3656">F257/F281</f>
        <v>0</v>
      </c>
      <c r="BO257" s="131">
        <f t="shared" ref="BO257" si="3657">G257/G281</f>
        <v>0</v>
      </c>
      <c r="BP257" s="132">
        <f t="shared" ref="BP257" si="3658">H257/H281</f>
        <v>0</v>
      </c>
      <c r="BQ257" s="133">
        <f t="shared" ref="BQ257" si="3659">I257/I281</f>
        <v>0</v>
      </c>
      <c r="BR257" s="130">
        <f t="shared" ref="BR257" si="3660">J257/J281</f>
        <v>0</v>
      </c>
      <c r="BS257" s="131">
        <f t="shared" ref="BS257" si="3661">K257/K281</f>
        <v>0</v>
      </c>
      <c r="BT257" s="132">
        <f t="shared" ref="BT257" si="3662">L257/L281</f>
        <v>0</v>
      </c>
      <c r="BU257" s="130">
        <f t="shared" ref="BU257" si="3663">M257/M281</f>
        <v>0</v>
      </c>
      <c r="BV257" s="134">
        <f t="shared" ref="BV257" si="3664">N257/N281</f>
        <v>0</v>
      </c>
      <c r="BW257" s="135">
        <f t="shared" ref="BW257" si="3665">O257/O281</f>
        <v>0</v>
      </c>
      <c r="BX257" s="130">
        <f t="shared" ref="BX257" si="3666">P257/P281</f>
        <v>0</v>
      </c>
      <c r="BY257" s="131">
        <f t="shared" ref="BY257" si="3667">Q257/Q281</f>
        <v>0</v>
      </c>
      <c r="BZ257" s="132">
        <f t="shared" ref="BZ257" si="3668">R257/R281</f>
        <v>0</v>
      </c>
      <c r="CA257" s="133">
        <f t="shared" ref="CA257" si="3669">S257/S281</f>
        <v>0</v>
      </c>
      <c r="CB257" s="130">
        <f t="shared" ref="CB257" si="3670">T257/T281</f>
        <v>0</v>
      </c>
      <c r="CC257" s="131">
        <f t="shared" ref="CC257" si="3671">U257/U281</f>
        <v>0</v>
      </c>
      <c r="CD257" s="132">
        <f t="shared" ref="CD257" si="3672">V257/V281</f>
        <v>0</v>
      </c>
      <c r="CE257" s="133">
        <f t="shared" ref="CE257" si="3673">W257/W281</f>
        <v>0</v>
      </c>
      <c r="CF257" s="130">
        <f t="shared" ref="CF257" si="3674">X257/X281</f>
        <v>0</v>
      </c>
      <c r="CG257" s="131">
        <f t="shared" ref="CG257" si="3675">Y257/Y281</f>
        <v>0</v>
      </c>
      <c r="CH257" s="132">
        <f t="shared" ref="CH257" si="3676">Z257/Z281</f>
        <v>0</v>
      </c>
      <c r="CI257" s="130">
        <f t="shared" ref="CI257" si="3677">AA257/AA281</f>
        <v>0</v>
      </c>
      <c r="CJ257" s="136">
        <f t="shared" ref="CJ257" si="3678">AB257/AB281</f>
        <v>0</v>
      </c>
      <c r="CK257" s="137">
        <f t="shared" ref="CK257" si="3679">AC257/AC281</f>
        <v>0</v>
      </c>
    </row>
    <row r="258" spans="1:89">
      <c r="A258" s="138" t="s">
        <v>17</v>
      </c>
      <c r="B258" s="182">
        <v>775</v>
      </c>
      <c r="C258" s="183">
        <v>0</v>
      </c>
      <c r="D258" s="184">
        <v>175</v>
      </c>
      <c r="E258" s="185">
        <v>0</v>
      </c>
      <c r="F258" s="182">
        <v>55</v>
      </c>
      <c r="G258" s="186">
        <v>1</v>
      </c>
      <c r="H258" s="184">
        <v>269</v>
      </c>
      <c r="I258" s="185">
        <v>0</v>
      </c>
      <c r="J258" s="182">
        <v>7</v>
      </c>
      <c r="K258" s="186">
        <v>0</v>
      </c>
      <c r="L258" s="184">
        <v>0</v>
      </c>
      <c r="M258" s="182">
        <v>0</v>
      </c>
      <c r="N258" s="187">
        <v>1</v>
      </c>
      <c r="O258" s="188">
        <v>0</v>
      </c>
      <c r="P258" s="182">
        <v>0</v>
      </c>
      <c r="Q258" s="186">
        <v>0</v>
      </c>
      <c r="R258" s="184">
        <v>0</v>
      </c>
      <c r="S258" s="185">
        <v>0</v>
      </c>
      <c r="T258" s="182">
        <v>0</v>
      </c>
      <c r="U258" s="186">
        <v>0</v>
      </c>
      <c r="V258" s="184">
        <v>0</v>
      </c>
      <c r="W258" s="185">
        <v>0</v>
      </c>
      <c r="X258" s="182">
        <v>0</v>
      </c>
      <c r="Y258" s="186">
        <v>0</v>
      </c>
      <c r="Z258" s="184">
        <v>0</v>
      </c>
      <c r="AA258" s="182">
        <v>0</v>
      </c>
      <c r="AB258" s="165">
        <f t="shared" ref="AB258:AB259" si="3680">B258+D258+F258+H258+J258+L258+N258+P258+R258+T258+V258+X258+Z258</f>
        <v>1282</v>
      </c>
      <c r="AC258" s="166">
        <f t="shared" ref="AC258:AC277" si="3681">C258+E258+G258+I258+K258+M258+O258+Q258+S258+U258+W258+Y258+AA258</f>
        <v>1</v>
      </c>
      <c r="AE258" s="253" t="str">
        <f>$AE$10</f>
        <v>08:00 - 08:59</v>
      </c>
      <c r="AF258" s="242">
        <f>SUMIF($A$9:$A$32,$AE258,B$257:B$280)</f>
        <v>6400</v>
      </c>
      <c r="AG258" s="254">
        <f t="shared" si="3651"/>
        <v>797</v>
      </c>
      <c r="AH258" s="255">
        <f t="shared" si="3651"/>
        <v>1339</v>
      </c>
      <c r="AI258" s="256">
        <f t="shared" si="3651"/>
        <v>1337</v>
      </c>
      <c r="AJ258" s="257">
        <f t="shared" si="3651"/>
        <v>562</v>
      </c>
      <c r="AK258" s="258">
        <f t="shared" si="3651"/>
        <v>557</v>
      </c>
      <c r="AL258" s="255">
        <f t="shared" si="3651"/>
        <v>610</v>
      </c>
      <c r="AM258" s="256">
        <f t="shared" si="3651"/>
        <v>1584</v>
      </c>
      <c r="AN258" s="257">
        <f t="shared" si="3651"/>
        <v>373</v>
      </c>
      <c r="AO258" s="258">
        <f t="shared" si="3651"/>
        <v>1167</v>
      </c>
      <c r="AP258" s="255">
        <f t="shared" si="3651"/>
        <v>457</v>
      </c>
      <c r="AQ258" s="257">
        <f t="shared" si="3651"/>
        <v>2547</v>
      </c>
      <c r="AR258" s="259">
        <f t="shared" si="3651"/>
        <v>1415</v>
      </c>
      <c r="AS258" s="260">
        <f t="shared" si="3651"/>
        <v>3245</v>
      </c>
      <c r="AT258" s="257">
        <f t="shared" si="3651"/>
        <v>1155</v>
      </c>
      <c r="AU258" s="258">
        <f t="shared" si="3651"/>
        <v>1551</v>
      </c>
      <c r="AV258" s="255">
        <f t="shared" si="3651"/>
        <v>1433</v>
      </c>
      <c r="AW258" s="256">
        <f t="shared" si="3652"/>
        <v>1338</v>
      </c>
      <c r="AX258" s="257">
        <f t="shared" si="3652"/>
        <v>200</v>
      </c>
      <c r="AY258" s="258">
        <f t="shared" si="3652"/>
        <v>1557</v>
      </c>
      <c r="AZ258" s="255">
        <f t="shared" si="3652"/>
        <v>485</v>
      </c>
      <c r="BA258" s="256">
        <f t="shared" si="3652"/>
        <v>2526</v>
      </c>
      <c r="BB258" s="257">
        <f t="shared" si="3652"/>
        <v>1046</v>
      </c>
      <c r="BC258" s="258">
        <f t="shared" si="3652"/>
        <v>1585</v>
      </c>
      <c r="BD258" s="255">
        <f t="shared" si="3652"/>
        <v>4143</v>
      </c>
      <c r="BE258" s="257">
        <f t="shared" si="3652"/>
        <v>1857</v>
      </c>
      <c r="BF258" s="261">
        <f>SUM(AF258,AH258,AJ258,AL258,AN258,AP258,AR258,AT258,AV258,AX258,AZ258,BB258,BD258)</f>
        <v>19618</v>
      </c>
      <c r="BG258" s="19">
        <f>SUM(AG258,AI258,AK258,AM258,AO258,AQ258,AS258,AU258,AW258,AY258,BA258,BC258,BE258)</f>
        <v>21648</v>
      </c>
      <c r="BI258" s="138" t="s">
        <v>17</v>
      </c>
      <c r="BJ258" s="130">
        <f>B258/B281</f>
        <v>1.3332186478582487E-2</v>
      </c>
      <c r="BK258" s="131">
        <f t="shared" ref="BK258" si="3682">C258/C281</f>
        <v>0</v>
      </c>
      <c r="BL258" s="132">
        <f t="shared" ref="BL258" si="3683">D258/D281</f>
        <v>8.689607229753215E-3</v>
      </c>
      <c r="BM258" s="133">
        <f t="shared" ref="BM258" si="3684">E258/E281</f>
        <v>0</v>
      </c>
      <c r="BN258" s="130">
        <f t="shared" ref="BN258" si="3685">F258/F281</f>
        <v>5.584890333062551E-3</v>
      </c>
      <c r="BO258" s="131">
        <f t="shared" ref="BO258" si="3686">G258/G281</f>
        <v>1.2735608762098828E-4</v>
      </c>
      <c r="BP258" s="132">
        <f t="shared" ref="BP258" si="3687">H258/H281</f>
        <v>1.155250161047885E-2</v>
      </c>
      <c r="BQ258" s="133">
        <f t="shared" ref="BQ258" si="3688">I258/I281</f>
        <v>0</v>
      </c>
      <c r="BR258" s="130">
        <f t="shared" ref="BR258" si="3689">J258/J281</f>
        <v>1.0994188785927439E-3</v>
      </c>
      <c r="BS258" s="131">
        <f t="shared" ref="BS258" si="3690">K258/K281</f>
        <v>0</v>
      </c>
      <c r="BT258" s="132">
        <f t="shared" ref="BT258" si="3691">L258/L281</f>
        <v>0</v>
      </c>
      <c r="BU258" s="130">
        <f t="shared" ref="BU258" si="3692">M258/M281</f>
        <v>0</v>
      </c>
      <c r="BV258" s="134">
        <f t="shared" ref="BV258" si="3693">N258/N281</f>
        <v>4.1086322363285262E-5</v>
      </c>
      <c r="BW258" s="135">
        <f t="shared" ref="BW258" si="3694">O258/O281</f>
        <v>0</v>
      </c>
      <c r="BX258" s="130">
        <f t="shared" ref="BX258" si="3695">P258/P281</f>
        <v>0</v>
      </c>
      <c r="BY258" s="131">
        <f t="shared" ref="BY258" si="3696">Q258/Q281</f>
        <v>0</v>
      </c>
      <c r="BZ258" s="132">
        <f t="shared" ref="BZ258" si="3697">R258/R281</f>
        <v>0</v>
      </c>
      <c r="CA258" s="133">
        <f t="shared" ref="CA258" si="3698">S258/S281</f>
        <v>0</v>
      </c>
      <c r="CB258" s="130">
        <f t="shared" ref="CB258" si="3699">T258/T281</f>
        <v>0</v>
      </c>
      <c r="CC258" s="131">
        <f t="shared" ref="CC258" si="3700">U258/U281</f>
        <v>0</v>
      </c>
      <c r="CD258" s="132">
        <f t="shared" ref="CD258" si="3701">V258/V281</f>
        <v>0</v>
      </c>
      <c r="CE258" s="133">
        <f t="shared" ref="CE258" si="3702">W258/W281</f>
        <v>0</v>
      </c>
      <c r="CF258" s="130">
        <f t="shared" ref="CF258" si="3703">X258/X281</f>
        <v>0</v>
      </c>
      <c r="CG258" s="131">
        <f t="shared" ref="CG258" si="3704">Y258/Y281</f>
        <v>0</v>
      </c>
      <c r="CH258" s="132">
        <f t="shared" ref="CH258" si="3705">Z258/Z281</f>
        <v>0</v>
      </c>
      <c r="CI258" s="130">
        <f t="shared" ref="CI258" si="3706">AA258/AA281</f>
        <v>0</v>
      </c>
      <c r="CJ258" s="136">
        <f t="shared" ref="CJ258" si="3707">AB258/AB281</f>
        <v>4.3649834355347786E-3</v>
      </c>
      <c r="CK258" s="137">
        <f t="shared" ref="CK258" si="3708">AC258/AC281</f>
        <v>3.4146358120174694E-6</v>
      </c>
    </row>
    <row r="259" spans="1:89" ht="14" thickBot="1">
      <c r="A259" s="147" t="s">
        <v>18</v>
      </c>
      <c r="B259" s="189">
        <v>3392</v>
      </c>
      <c r="C259" s="190">
        <v>1</v>
      </c>
      <c r="D259" s="191">
        <v>1237</v>
      </c>
      <c r="E259" s="192">
        <v>3</v>
      </c>
      <c r="F259" s="189">
        <v>439</v>
      </c>
      <c r="G259" s="193">
        <v>2</v>
      </c>
      <c r="H259" s="191">
        <v>1341</v>
      </c>
      <c r="I259" s="192">
        <v>83</v>
      </c>
      <c r="J259" s="189">
        <v>88</v>
      </c>
      <c r="K259" s="193">
        <v>69</v>
      </c>
      <c r="L259" s="191">
        <v>57</v>
      </c>
      <c r="M259" s="189">
        <v>418</v>
      </c>
      <c r="N259" s="194">
        <v>569</v>
      </c>
      <c r="O259" s="195">
        <v>559</v>
      </c>
      <c r="P259" s="189">
        <v>255</v>
      </c>
      <c r="Q259" s="193">
        <v>328</v>
      </c>
      <c r="R259" s="191">
        <v>320</v>
      </c>
      <c r="S259" s="192">
        <v>450</v>
      </c>
      <c r="T259" s="189">
        <v>49</v>
      </c>
      <c r="U259" s="193">
        <v>284</v>
      </c>
      <c r="V259" s="191">
        <v>92</v>
      </c>
      <c r="W259" s="192">
        <v>495</v>
      </c>
      <c r="X259" s="189">
        <v>442</v>
      </c>
      <c r="Y259" s="193">
        <v>426</v>
      </c>
      <c r="Z259" s="191">
        <v>1234</v>
      </c>
      <c r="AA259" s="189">
        <v>670</v>
      </c>
      <c r="AB259" s="165">
        <f t="shared" si="3680"/>
        <v>9515</v>
      </c>
      <c r="AC259" s="166">
        <f t="shared" si="3681"/>
        <v>3788</v>
      </c>
      <c r="AE259" s="241" t="str">
        <f>$AE$11</f>
        <v>09:00 - 09:59</v>
      </c>
      <c r="AF259" s="242">
        <f>SUMIF($A$9:$A$32,$AE259,B$257:B$280)</f>
        <v>2554</v>
      </c>
      <c r="AG259" s="262">
        <f t="shared" si="3651"/>
        <v>513</v>
      </c>
      <c r="AH259" s="263">
        <f t="shared" si="3651"/>
        <v>466</v>
      </c>
      <c r="AI259" s="264">
        <f t="shared" si="3651"/>
        <v>904</v>
      </c>
      <c r="AJ259" s="265">
        <f t="shared" si="3651"/>
        <v>80</v>
      </c>
      <c r="AK259" s="266">
        <f t="shared" si="3651"/>
        <v>694</v>
      </c>
      <c r="AL259" s="263">
        <f t="shared" si="3651"/>
        <v>227</v>
      </c>
      <c r="AM259" s="264">
        <f t="shared" si="3651"/>
        <v>961</v>
      </c>
      <c r="AN259" s="265">
        <f t="shared" si="3651"/>
        <v>185</v>
      </c>
      <c r="AO259" s="266">
        <f t="shared" si="3651"/>
        <v>416</v>
      </c>
      <c r="AP259" s="263">
        <f t="shared" si="3651"/>
        <v>207</v>
      </c>
      <c r="AQ259" s="265">
        <f t="shared" si="3651"/>
        <v>972</v>
      </c>
      <c r="AR259" s="267">
        <f t="shared" si="3651"/>
        <v>969</v>
      </c>
      <c r="AS259" s="268">
        <f t="shared" si="3651"/>
        <v>1397</v>
      </c>
      <c r="AT259" s="265">
        <f t="shared" si="3651"/>
        <v>798</v>
      </c>
      <c r="AU259" s="266">
        <f t="shared" si="3651"/>
        <v>802</v>
      </c>
      <c r="AV259" s="263">
        <f t="shared" si="3651"/>
        <v>1413</v>
      </c>
      <c r="AW259" s="264">
        <f t="shared" si="3652"/>
        <v>841</v>
      </c>
      <c r="AX259" s="265">
        <f t="shared" si="3652"/>
        <v>216</v>
      </c>
      <c r="AY259" s="266">
        <f t="shared" si="3652"/>
        <v>624</v>
      </c>
      <c r="AZ259" s="263">
        <f t="shared" si="3652"/>
        <v>578</v>
      </c>
      <c r="BA259" s="264">
        <f t="shared" si="3652"/>
        <v>1208</v>
      </c>
      <c r="BB259" s="265">
        <f t="shared" si="3652"/>
        <v>875</v>
      </c>
      <c r="BC259" s="266">
        <f t="shared" si="3652"/>
        <v>828</v>
      </c>
      <c r="BD259" s="263">
        <f t="shared" si="3652"/>
        <v>3905</v>
      </c>
      <c r="BE259" s="265">
        <f t="shared" si="3652"/>
        <v>1158</v>
      </c>
      <c r="BF259" s="261">
        <f>SUM(AF259,AH259,AJ259,AL259,AN259,AP259,AR259,AT259,AV259,AX259,AZ259,BB259,BD259)</f>
        <v>12473</v>
      </c>
      <c r="BG259" s="19">
        <f>SUM(AG259,AI259,AK259,AM259,AO259,AQ259,AS259,AU259,AW259,AY259,BA259,BC259,BE259)</f>
        <v>11318</v>
      </c>
      <c r="BI259" s="147" t="s">
        <v>18</v>
      </c>
      <c r="BJ259" s="130">
        <f>B259/B281</f>
        <v>5.835196972303458E-2</v>
      </c>
      <c r="BK259" s="131">
        <f t="shared" ref="BK259" si="3709">C259/C281</f>
        <v>3.2296612085392242E-5</v>
      </c>
      <c r="BL259" s="132">
        <f t="shared" ref="BL259" si="3710">D259/D281</f>
        <v>6.1423109389741298E-2</v>
      </c>
      <c r="BM259" s="133">
        <f t="shared" ref="BM259" si="3711">E259/E281</f>
        <v>1.6418563922942207E-4</v>
      </c>
      <c r="BN259" s="130">
        <f t="shared" ref="BN259" si="3712">F259/F281</f>
        <v>4.4577579203899272E-2</v>
      </c>
      <c r="BO259" s="131">
        <f t="shared" ref="BO259" si="3713">G259/G281</f>
        <v>2.5471217524197657E-4</v>
      </c>
      <c r="BP259" s="132">
        <f t="shared" ref="BP259" si="3714">H259/H281</f>
        <v>5.7590723641829503E-2</v>
      </c>
      <c r="BQ259" s="133">
        <f t="shared" ref="BQ259" si="3715">I259/I281</f>
        <v>2.3707512139388748E-3</v>
      </c>
      <c r="BR259" s="130">
        <f t="shared" ref="BR259" si="3716">J259/J281</f>
        <v>1.3821265902308779E-2</v>
      </c>
      <c r="BS259" s="131">
        <f t="shared" ref="BS259" si="3717">K259/K281</f>
        <v>9.0837282780410738E-3</v>
      </c>
      <c r="BT259" s="132">
        <f t="shared" ref="BT259" si="3718">L259/L281</f>
        <v>5.3546265852512914E-3</v>
      </c>
      <c r="BU259" s="130">
        <f t="shared" ref="BU259" si="3719">M259/M281</f>
        <v>2.0113559811375227E-2</v>
      </c>
      <c r="BV259" s="134">
        <f t="shared" ref="BV259" si="3720">N259/N281</f>
        <v>2.3378117424709313E-2</v>
      </c>
      <c r="BW259" s="135">
        <f t="shared" ref="BW259" si="3721">O259/O281</f>
        <v>1.613974303450267E-2</v>
      </c>
      <c r="BX259" s="130">
        <f t="shared" ref="BX259" si="3722">P259/P281</f>
        <v>1.6895249453388987E-2</v>
      </c>
      <c r="BY259" s="131">
        <f t="shared" ref="BY259" si="3723">Q259/Q281</f>
        <v>1.6971076732032908E-2</v>
      </c>
      <c r="BZ259" s="132">
        <f t="shared" ref="BZ259" si="3724">R259/R281</f>
        <v>1.651868676440223E-2</v>
      </c>
      <c r="CA259" s="133">
        <f t="shared" ref="CA259" si="3725">S259/S281</f>
        <v>2.0215633423180591E-2</v>
      </c>
      <c r="CB259" s="130">
        <f t="shared" ref="CB259" si="3726">T259/T281</f>
        <v>6.2364770268550336E-3</v>
      </c>
      <c r="CC259" s="131">
        <f t="shared" ref="CC259" si="3727">U259/U281</f>
        <v>2.7326084864812854E-2</v>
      </c>
      <c r="CD259" s="132">
        <f t="shared" ref="CD259" si="3728">V259/V281</f>
        <v>4.4465925567907204E-3</v>
      </c>
      <c r="CE259" s="133">
        <f t="shared" ref="CE259" si="3729">W259/W281</f>
        <v>1.7844268204758471E-2</v>
      </c>
      <c r="CF259" s="130">
        <f t="shared" ref="CF259" si="3730">X259/X281</f>
        <v>2.0561008512815743E-2</v>
      </c>
      <c r="CG259" s="131">
        <f t="shared" ref="CG259" si="3731">Y259/Y281</f>
        <v>2.9417857882742905E-2</v>
      </c>
      <c r="CH259" s="132">
        <f t="shared" ref="CH259" si="3732">Z259/Z281</f>
        <v>2.1864313683800211E-2</v>
      </c>
      <c r="CI259" s="130">
        <f t="shared" ref="CI259" si="3733">AA259/AA281</f>
        <v>1.5386028567491848E-2</v>
      </c>
      <c r="CJ259" s="136">
        <f t="shared" ref="CJ259" si="3734">AB259/AB281</f>
        <v>3.2396893439246038E-2</v>
      </c>
      <c r="CK259" s="137">
        <f t="shared" ref="CK259" si="3735">AC259/AC281</f>
        <v>1.2934640455922174E-2</v>
      </c>
    </row>
    <row r="260" spans="1:89" ht="15" thickTop="1" thickBot="1">
      <c r="A260" s="138" t="s">
        <v>19</v>
      </c>
      <c r="B260" s="182">
        <v>6434</v>
      </c>
      <c r="C260" s="183">
        <v>306</v>
      </c>
      <c r="D260" s="184">
        <v>1712</v>
      </c>
      <c r="E260" s="185">
        <v>620</v>
      </c>
      <c r="F260" s="182">
        <v>662</v>
      </c>
      <c r="G260" s="186">
        <v>310</v>
      </c>
      <c r="H260" s="184">
        <v>1053</v>
      </c>
      <c r="I260" s="185">
        <v>914</v>
      </c>
      <c r="J260" s="182">
        <v>240</v>
      </c>
      <c r="K260" s="186">
        <v>469</v>
      </c>
      <c r="L260" s="184">
        <v>250</v>
      </c>
      <c r="M260" s="182">
        <v>1056</v>
      </c>
      <c r="N260" s="187">
        <v>1153</v>
      </c>
      <c r="O260" s="188">
        <v>1794</v>
      </c>
      <c r="P260" s="182">
        <v>889</v>
      </c>
      <c r="Q260" s="186">
        <v>837</v>
      </c>
      <c r="R260" s="184">
        <v>1258</v>
      </c>
      <c r="S260" s="185">
        <v>1057</v>
      </c>
      <c r="T260" s="182">
        <v>153</v>
      </c>
      <c r="U260" s="186">
        <v>958</v>
      </c>
      <c r="V260" s="184">
        <v>346</v>
      </c>
      <c r="W260" s="185">
        <v>2177</v>
      </c>
      <c r="X260" s="182">
        <v>883</v>
      </c>
      <c r="Y260" s="186">
        <v>1235</v>
      </c>
      <c r="Z260" s="184">
        <v>3327</v>
      </c>
      <c r="AA260" s="182">
        <v>1623</v>
      </c>
      <c r="AB260" s="165">
        <f>B260+D260+F260+H260+J260+L260+N260+P260+R260+T260+V260+X260+Z260</f>
        <v>18360</v>
      </c>
      <c r="AC260" s="166">
        <f t="shared" si="3681"/>
        <v>13356</v>
      </c>
      <c r="AE260" s="269" t="s">
        <v>13</v>
      </c>
      <c r="AF260" s="14">
        <f t="shared" ref="AF260:BG260" si="3736">SUM(AF257:AF259)</f>
        <v>14576</v>
      </c>
      <c r="AG260" s="1">
        <f t="shared" si="3736"/>
        <v>2120</v>
      </c>
      <c r="AH260" s="14">
        <f t="shared" si="3736"/>
        <v>2805</v>
      </c>
      <c r="AI260" s="1">
        <f t="shared" si="3736"/>
        <v>3206</v>
      </c>
      <c r="AJ260" s="14">
        <f t="shared" si="3736"/>
        <v>1149</v>
      </c>
      <c r="AK260" s="1">
        <f t="shared" si="3736"/>
        <v>1794</v>
      </c>
      <c r="AL260" s="14">
        <f t="shared" si="3736"/>
        <v>1627</v>
      </c>
      <c r="AM260" s="1">
        <f t="shared" si="3736"/>
        <v>3802</v>
      </c>
      <c r="AN260" s="14">
        <f t="shared" si="3736"/>
        <v>989</v>
      </c>
      <c r="AO260" s="1">
        <f t="shared" si="3736"/>
        <v>2277</v>
      </c>
      <c r="AP260" s="14">
        <f t="shared" si="3736"/>
        <v>1044</v>
      </c>
      <c r="AQ260" s="1">
        <f t="shared" si="3736"/>
        <v>5086</v>
      </c>
      <c r="AR260" s="14">
        <f t="shared" si="3736"/>
        <v>3935</v>
      </c>
      <c r="AS260" s="1">
        <f t="shared" si="3736"/>
        <v>6855</v>
      </c>
      <c r="AT260" s="14">
        <f t="shared" si="3736"/>
        <v>3337</v>
      </c>
      <c r="AU260" s="1">
        <f t="shared" si="3736"/>
        <v>3440</v>
      </c>
      <c r="AV260" s="14">
        <f t="shared" si="3736"/>
        <v>4584</v>
      </c>
      <c r="AW260" s="1">
        <f t="shared" si="3736"/>
        <v>3556</v>
      </c>
      <c r="AX260" s="14">
        <f t="shared" si="3736"/>
        <v>668</v>
      </c>
      <c r="AY260" s="1">
        <f t="shared" si="3736"/>
        <v>3626</v>
      </c>
      <c r="AZ260" s="14">
        <f t="shared" si="3736"/>
        <v>1618</v>
      </c>
      <c r="BA260" s="1">
        <f t="shared" si="3736"/>
        <v>5973</v>
      </c>
      <c r="BB260" s="14">
        <f t="shared" si="3736"/>
        <v>2960</v>
      </c>
      <c r="BC260" s="1">
        <f t="shared" si="3736"/>
        <v>3819</v>
      </c>
      <c r="BD260" s="14">
        <f t="shared" si="3736"/>
        <v>12701</v>
      </c>
      <c r="BE260" s="1">
        <f t="shared" si="3736"/>
        <v>5044</v>
      </c>
      <c r="BF260" s="54">
        <f t="shared" si="3736"/>
        <v>51993</v>
      </c>
      <c r="BG260" s="50">
        <f t="shared" si="3736"/>
        <v>50598</v>
      </c>
      <c r="BI260" s="138" t="s">
        <v>19</v>
      </c>
      <c r="BJ260" s="130">
        <f>B260/B281</f>
        <v>0.11068295200412867</v>
      </c>
      <c r="BK260" s="131">
        <f t="shared" ref="BK260" si="3737">C260/C281</f>
        <v>9.8827632981300269E-3</v>
      </c>
      <c r="BL260" s="132">
        <f t="shared" ref="BL260" si="3738">D260/D281</f>
        <v>8.5009186156214306E-2</v>
      </c>
      <c r="BM260" s="133">
        <f t="shared" ref="BM260" si="3739">E260/E281</f>
        <v>3.393169877408056E-2</v>
      </c>
      <c r="BN260" s="130">
        <f t="shared" ref="BN260" si="3740">F260/F281</f>
        <v>6.7221770917952881E-2</v>
      </c>
      <c r="BO260" s="131">
        <f t="shared" ref="BO260" si="3741">G260/G281</f>
        <v>3.9480387162506368E-2</v>
      </c>
      <c r="BP260" s="132">
        <f t="shared" ref="BP260" si="3742">H260/H281</f>
        <v>4.5222246081168135E-2</v>
      </c>
      <c r="BQ260" s="133">
        <f t="shared" ref="BQ260" si="3743">I260/I281</f>
        <v>2.6106826620965438E-2</v>
      </c>
      <c r="BR260" s="130">
        <f t="shared" ref="BR260" si="3744">J260/J281</f>
        <v>3.7694361551751217E-2</v>
      </c>
      <c r="BS260" s="131">
        <f t="shared" ref="BS260" si="3745">K260/K281</f>
        <v>6.1743022643496577E-2</v>
      </c>
      <c r="BT260" s="132">
        <f t="shared" ref="BT260" si="3746">L260/L281</f>
        <v>2.3485204321277594E-2</v>
      </c>
      <c r="BU260" s="130">
        <f t="shared" ref="BU260" si="3747">M260/M281</f>
        <v>5.0813203734000577E-2</v>
      </c>
      <c r="BV260" s="134">
        <f t="shared" ref="BV260" si="3748">N260/N281</f>
        <v>4.7372529684867909E-2</v>
      </c>
      <c r="BW260" s="135">
        <f t="shared" ref="BW260" si="3749">O260/O281</f>
        <v>5.1797314854915545E-2</v>
      </c>
      <c r="BX260" s="130">
        <f t="shared" ref="BX260" si="3750">P260/P281</f>
        <v>5.8901477506128667E-2</v>
      </c>
      <c r="BY260" s="131">
        <f t="shared" ref="BY260" si="3751">Q260/Q281</f>
        <v>4.3307290319242513E-2</v>
      </c>
      <c r="BZ260" s="132">
        <f t="shared" ref="BZ260" si="3752">R260/R281</f>
        <v>6.4939087342556268E-2</v>
      </c>
      <c r="CA260" s="133">
        <f t="shared" ref="CA260" si="3753">S260/S281</f>
        <v>4.7484276729559752E-2</v>
      </c>
      <c r="CB260" s="130">
        <f t="shared" ref="CB260" si="3754">T260/T281</f>
        <v>1.9473081328751432E-2</v>
      </c>
      <c r="CC260" s="131">
        <f t="shared" ref="CC260" si="3755">U260/U281</f>
        <v>9.2177427114403923E-2</v>
      </c>
      <c r="CD260" s="132">
        <f t="shared" ref="CD260" si="3756">V260/V281</f>
        <v>1.6723054615756405E-2</v>
      </c>
      <c r="CE260" s="133">
        <f t="shared" ref="CE260" si="3757">W260/W281</f>
        <v>7.8478731074260996E-2</v>
      </c>
      <c r="CF260" s="130">
        <f t="shared" ref="CF260" si="3758">X260/X281</f>
        <v>4.1075498906824208E-2</v>
      </c>
      <c r="CG260" s="131">
        <f t="shared" ref="CG260" si="3759">Y260/Y281</f>
        <v>8.5284165458186595E-2</v>
      </c>
      <c r="CH260" s="132">
        <f t="shared" ref="CH260" si="3760">Z260/Z281</f>
        <v>5.8948599372774142E-2</v>
      </c>
      <c r="CI260" s="130">
        <f t="shared" ref="CI260" si="3761">AA260/AA281</f>
        <v>3.7270931888118308E-2</v>
      </c>
      <c r="CJ260" s="136">
        <f t="shared" ref="CJ260" si="3762">AB260/AB281</f>
        <v>6.2512555285817895E-2</v>
      </c>
      <c r="CK260" s="137">
        <f t="shared" ref="CK260" si="3763">AC260/AC281</f>
        <v>4.5605875905305321E-2</v>
      </c>
    </row>
    <row r="261" spans="1:89" ht="14" thickTop="1">
      <c r="A261" s="147" t="s">
        <v>20</v>
      </c>
      <c r="B261" s="189">
        <v>5622</v>
      </c>
      <c r="C261" s="190">
        <v>810</v>
      </c>
      <c r="D261" s="191">
        <v>1000</v>
      </c>
      <c r="E261" s="192">
        <v>965</v>
      </c>
      <c r="F261" s="189">
        <v>507</v>
      </c>
      <c r="G261" s="193">
        <v>543</v>
      </c>
      <c r="H261" s="191">
        <v>790</v>
      </c>
      <c r="I261" s="192">
        <v>1257</v>
      </c>
      <c r="J261" s="189">
        <v>431</v>
      </c>
      <c r="K261" s="193">
        <v>694</v>
      </c>
      <c r="L261" s="191">
        <v>380</v>
      </c>
      <c r="M261" s="189">
        <v>1567</v>
      </c>
      <c r="N261" s="194">
        <v>1551</v>
      </c>
      <c r="O261" s="195">
        <v>2213</v>
      </c>
      <c r="P261" s="189">
        <v>1384</v>
      </c>
      <c r="Q261" s="193">
        <v>1087</v>
      </c>
      <c r="R261" s="191">
        <v>1738</v>
      </c>
      <c r="S261" s="192">
        <v>1377</v>
      </c>
      <c r="T261" s="189">
        <v>252</v>
      </c>
      <c r="U261" s="193">
        <v>1445</v>
      </c>
      <c r="V261" s="191">
        <v>555</v>
      </c>
      <c r="W261" s="192">
        <v>2239</v>
      </c>
      <c r="X261" s="189">
        <v>1039</v>
      </c>
      <c r="Y261" s="193">
        <v>1406</v>
      </c>
      <c r="Z261" s="191">
        <v>4653</v>
      </c>
      <c r="AA261" s="189">
        <v>2029</v>
      </c>
      <c r="AB261" s="165">
        <f t="shared" ref="AB261:AB277" si="3764">B261+D261+F261+H261+J261+L261+N261+P261+R261+T261+V261+X261+Z261</f>
        <v>19902</v>
      </c>
      <c r="AC261" s="166">
        <f t="shared" si="3681"/>
        <v>17632</v>
      </c>
      <c r="BI261" s="147" t="s">
        <v>20</v>
      </c>
      <c r="BJ261" s="130">
        <f>B261/B281</f>
        <v>9.6714261138826765E-2</v>
      </c>
      <c r="BK261" s="131">
        <f t="shared" ref="BK261" si="3765">C261/C281</f>
        <v>2.6160255789167718E-2</v>
      </c>
      <c r="BL261" s="132">
        <f t="shared" ref="BL261" si="3766">D261/D281</f>
        <v>4.9654898455732656E-2</v>
      </c>
      <c r="BM261" s="133">
        <f t="shared" ref="BM261" si="3767">E261/E281</f>
        <v>5.2813047285464099E-2</v>
      </c>
      <c r="BN261" s="130">
        <f t="shared" ref="BN261" si="3768">F261/F281</f>
        <v>5.1482534524776608E-2</v>
      </c>
      <c r="BO261" s="131">
        <f t="shared" ref="BO261" si="3769">G261/G281</f>
        <v>6.9154355578196644E-2</v>
      </c>
      <c r="BP261" s="132">
        <f t="shared" ref="BP261" si="3770">H261/H281</f>
        <v>3.3927421086536395E-2</v>
      </c>
      <c r="BQ261" s="133">
        <f t="shared" ref="BQ261" si="3771">I261/I281</f>
        <v>3.5904027420736929E-2</v>
      </c>
      <c r="BR261" s="130">
        <f t="shared" ref="BR261" si="3772">J261/J281</f>
        <v>6.7692790953353232E-2</v>
      </c>
      <c r="BS261" s="131">
        <f t="shared" ref="BS261" si="3773">K261/K281</f>
        <v>9.1363875724065291E-2</v>
      </c>
      <c r="BT261" s="132">
        <f t="shared" ref="BT261" si="3774">L261/L281</f>
        <v>3.5697510568341945E-2</v>
      </c>
      <c r="BU261" s="130">
        <f t="shared" ref="BU261" si="3775">M261/M281</f>
        <v>7.5401790010586084E-2</v>
      </c>
      <c r="BV261" s="134">
        <f t="shared" ref="BV261" si="3776">N261/N281</f>
        <v>6.3724885985455448E-2</v>
      </c>
      <c r="BW261" s="135">
        <f t="shared" ref="BW261" si="3777">O261/O281</f>
        <v>6.3894903998845093E-2</v>
      </c>
      <c r="BX261" s="130">
        <f t="shared" ref="BX261" si="3778">P261/P281</f>
        <v>9.169813820976612E-2</v>
      </c>
      <c r="BY261" s="131">
        <f t="shared" ref="BY261" si="3779">Q261/Q281</f>
        <v>5.6242562218657838E-2</v>
      </c>
      <c r="BZ261" s="132">
        <f t="shared" ref="BZ261" si="3780">R261/R281</f>
        <v>8.9717117489159615E-2</v>
      </c>
      <c r="CA261" s="133">
        <f t="shared" ref="CA261" si="3781">S261/S281</f>
        <v>6.1859838274932612E-2</v>
      </c>
      <c r="CB261" s="130">
        <f t="shared" ref="CB261" si="3782">T261/T281</f>
        <v>3.2073310423825885E-2</v>
      </c>
      <c r="CC261" s="131">
        <f t="shared" ref="CC261" si="3783">U261/U281</f>
        <v>0.13903588954103724</v>
      </c>
      <c r="CD261" s="132">
        <f t="shared" ref="CD261" si="3784">V261/V281</f>
        <v>2.6824552924117933E-2</v>
      </c>
      <c r="CE261" s="133">
        <f t="shared" ref="CE261" si="3785">W261/W281</f>
        <v>8.0713770728190345E-2</v>
      </c>
      <c r="CF261" s="130">
        <f t="shared" ref="CF261" si="3786">X261/X281</f>
        <v>4.8332325440759175E-2</v>
      </c>
      <c r="CG261" s="131">
        <f t="shared" ref="CG261" si="3787">Y261/Y281</f>
        <v>9.7092742213935504E-2</v>
      </c>
      <c r="CH261" s="132">
        <f t="shared" ref="CH261" si="3788">Z261/Z281</f>
        <v>8.244299154839739E-2</v>
      </c>
      <c r="CI261" s="130">
        <f t="shared" ref="CI261" si="3789">AA261/AA281</f>
        <v>4.6594405915583524E-2</v>
      </c>
      <c r="CJ261" s="136">
        <f t="shared" ref="CJ261" si="3790">AB261/AB281</f>
        <v>6.7762792772241162E-2</v>
      </c>
      <c r="CK261" s="137">
        <f t="shared" ref="CK261" si="3791">AC261/AC281</f>
        <v>6.0206858637492019E-2</v>
      </c>
    </row>
    <row r="262" spans="1:89" ht="14" thickBot="1">
      <c r="A262" s="138" t="s">
        <v>21</v>
      </c>
      <c r="B262" s="182">
        <v>6400</v>
      </c>
      <c r="C262" s="183">
        <v>797</v>
      </c>
      <c r="D262" s="184">
        <v>1339</v>
      </c>
      <c r="E262" s="185">
        <v>1337</v>
      </c>
      <c r="F262" s="182">
        <v>562</v>
      </c>
      <c r="G262" s="186">
        <v>557</v>
      </c>
      <c r="H262" s="184">
        <v>610</v>
      </c>
      <c r="I262" s="185">
        <v>1584</v>
      </c>
      <c r="J262" s="182">
        <v>373</v>
      </c>
      <c r="K262" s="186">
        <v>1167</v>
      </c>
      <c r="L262" s="184">
        <v>457</v>
      </c>
      <c r="M262" s="182">
        <v>2547</v>
      </c>
      <c r="N262" s="187">
        <v>1415</v>
      </c>
      <c r="O262" s="188">
        <v>3245</v>
      </c>
      <c r="P262" s="182">
        <v>1155</v>
      </c>
      <c r="Q262" s="186">
        <v>1551</v>
      </c>
      <c r="R262" s="184">
        <v>1433</v>
      </c>
      <c r="S262" s="185">
        <v>1338</v>
      </c>
      <c r="T262" s="182">
        <v>200</v>
      </c>
      <c r="U262" s="186">
        <v>1557</v>
      </c>
      <c r="V262" s="184">
        <v>485</v>
      </c>
      <c r="W262" s="185">
        <v>2526</v>
      </c>
      <c r="X262" s="182">
        <v>1046</v>
      </c>
      <c r="Y262" s="186">
        <v>1585</v>
      </c>
      <c r="Z262" s="184">
        <v>4143</v>
      </c>
      <c r="AA262" s="182">
        <v>1857</v>
      </c>
      <c r="AB262" s="165">
        <f t="shared" si="3764"/>
        <v>19618</v>
      </c>
      <c r="AC262" s="166">
        <f t="shared" si="3681"/>
        <v>21648</v>
      </c>
      <c r="AE262" t="s">
        <v>88</v>
      </c>
      <c r="BI262" s="138" t="s">
        <v>21</v>
      </c>
      <c r="BJ262" s="130">
        <f>B262/B281</f>
        <v>0.11009805608119731</v>
      </c>
      <c r="BK262" s="131">
        <f t="shared" ref="BK262" si="3792">C262/C281</f>
        <v>2.5740399832057618E-2</v>
      </c>
      <c r="BL262" s="132">
        <f t="shared" ref="BL262" si="3793">D262/D281</f>
        <v>6.6487909032226025E-2</v>
      </c>
      <c r="BM262" s="133">
        <f t="shared" ref="BM262" si="3794">E262/E281</f>
        <v>7.3172066549912429E-2</v>
      </c>
      <c r="BN262" s="130">
        <f t="shared" ref="BN262" si="3795">F262/F281</f>
        <v>5.7067424857839152E-2</v>
      </c>
      <c r="BO262" s="131">
        <f t="shared" ref="BO262" si="3796">G262/G281</f>
        <v>7.0937340804890475E-2</v>
      </c>
      <c r="BP262" s="132">
        <f t="shared" ref="BP262" si="3797">H262/H281</f>
        <v>2.6197122611123041E-2</v>
      </c>
      <c r="BQ262" s="133">
        <f t="shared" ref="BQ262" si="3798">I262/I281</f>
        <v>4.5244215938303342E-2</v>
      </c>
      <c r="BR262" s="130">
        <f t="shared" ref="BR262" si="3799">J262/J281</f>
        <v>5.8583320245013351E-2</v>
      </c>
      <c r="BS262" s="131">
        <f t="shared" ref="BS262" si="3800">K262/K281</f>
        <v>0.15363349131121642</v>
      </c>
      <c r="BT262" s="132">
        <f t="shared" ref="BT262" si="3801">L262/L281</f>
        <v>4.2930953499295446E-2</v>
      </c>
      <c r="BU262" s="130">
        <f t="shared" ref="BU262" si="3802">M262/M281</f>
        <v>0.12255798286979117</v>
      </c>
      <c r="BV262" s="134">
        <f t="shared" ref="BV262" si="3803">N262/N281</f>
        <v>5.8137146144048649E-2</v>
      </c>
      <c r="BW262" s="135">
        <f t="shared" ref="BW262" si="3804">O262/O281</f>
        <v>9.3691352677926956E-2</v>
      </c>
      <c r="BX262" s="130">
        <f t="shared" ref="BX262" si="3805">P262/P281</f>
        <v>7.652554164182071E-2</v>
      </c>
      <c r="BY262" s="131">
        <f t="shared" ref="BY262" si="3806">Q262/Q281</f>
        <v>8.0250426863972685E-2</v>
      </c>
      <c r="BZ262" s="132">
        <f t="shared" ref="BZ262" si="3807">R262/R281</f>
        <v>7.397274416683873E-2</v>
      </c>
      <c r="CA262" s="133">
        <f t="shared" ref="CA262" si="3808">S262/S281</f>
        <v>6.0107816711590295E-2</v>
      </c>
      <c r="CB262" s="130">
        <f t="shared" ref="CB262" si="3809">T262/T281</f>
        <v>2.545500827287769E-2</v>
      </c>
      <c r="CC262" s="131">
        <f t="shared" ref="CC262" si="3810">U262/U281</f>
        <v>0.1498123737130761</v>
      </c>
      <c r="CD262" s="132">
        <f t="shared" ref="CD262" si="3811">V262/V281</f>
        <v>2.3441275978733689E-2</v>
      </c>
      <c r="CE262" s="133">
        <f t="shared" ref="CE262" si="3812">W262/W281</f>
        <v>9.1059841384282622E-2</v>
      </c>
      <c r="CF262" s="130">
        <f t="shared" ref="CF262" si="3813">X262/X281</f>
        <v>4.8657952272410106E-2</v>
      </c>
      <c r="CG262" s="131">
        <f t="shared" ref="CG262" si="3814">Y262/Y281</f>
        <v>0.10945376700504109</v>
      </c>
      <c r="CH262" s="132">
        <f t="shared" ref="CH262" si="3815">Z262/Z281</f>
        <v>7.3406686865465365E-2</v>
      </c>
      <c r="CI262" s="130">
        <f t="shared" ref="CI262" si="3816">AA262/AA281</f>
        <v>4.2644559775869194E-2</v>
      </c>
      <c r="CJ262" s="136">
        <f t="shared" ref="CJ262" si="3817">AB262/AB281</f>
        <v>6.6795822962809115E-2</v>
      </c>
      <c r="CK262" s="137">
        <f t="shared" ref="CK262" si="3818">AC262/AC281</f>
        <v>7.392003605855417E-2</v>
      </c>
    </row>
    <row r="263" spans="1:89" ht="15" thickTop="1" thickBot="1">
      <c r="A263" s="147" t="s">
        <v>22</v>
      </c>
      <c r="B263" s="189">
        <v>2554</v>
      </c>
      <c r="C263" s="190">
        <v>513</v>
      </c>
      <c r="D263" s="191">
        <v>466</v>
      </c>
      <c r="E263" s="192">
        <v>904</v>
      </c>
      <c r="F263" s="189">
        <v>80</v>
      </c>
      <c r="G263" s="193">
        <v>694</v>
      </c>
      <c r="H263" s="191">
        <v>227</v>
      </c>
      <c r="I263" s="192">
        <v>961</v>
      </c>
      <c r="J263" s="189">
        <v>185</v>
      </c>
      <c r="K263" s="193">
        <v>416</v>
      </c>
      <c r="L263" s="191">
        <v>207</v>
      </c>
      <c r="M263" s="189">
        <v>972</v>
      </c>
      <c r="N263" s="194">
        <v>969</v>
      </c>
      <c r="O263" s="195">
        <v>1397</v>
      </c>
      <c r="P263" s="189">
        <v>798</v>
      </c>
      <c r="Q263" s="193">
        <v>802</v>
      </c>
      <c r="R263" s="191">
        <v>1413</v>
      </c>
      <c r="S263" s="192">
        <v>841</v>
      </c>
      <c r="T263" s="189">
        <v>216</v>
      </c>
      <c r="U263" s="193">
        <v>624</v>
      </c>
      <c r="V263" s="191">
        <v>578</v>
      </c>
      <c r="W263" s="192">
        <v>1208</v>
      </c>
      <c r="X263" s="189">
        <v>875</v>
      </c>
      <c r="Y263" s="193">
        <v>828</v>
      </c>
      <c r="Z263" s="191">
        <v>3905</v>
      </c>
      <c r="AA263" s="189">
        <v>1158</v>
      </c>
      <c r="AB263" s="165">
        <f t="shared" si="3764"/>
        <v>12473</v>
      </c>
      <c r="AC263" s="166">
        <f t="shared" si="3681"/>
        <v>11318</v>
      </c>
      <c r="AE263" s="314" t="s">
        <v>0</v>
      </c>
      <c r="AF263" s="308" t="s">
        <v>1</v>
      </c>
      <c r="AG263" s="309"/>
      <c r="AH263" s="308" t="s">
        <v>2</v>
      </c>
      <c r="AI263" s="309"/>
      <c r="AJ263" s="308" t="s">
        <v>3</v>
      </c>
      <c r="AK263" s="309"/>
      <c r="AL263" s="308" t="s">
        <v>4</v>
      </c>
      <c r="AM263" s="309"/>
      <c r="AN263" s="308" t="s">
        <v>5</v>
      </c>
      <c r="AO263" s="309"/>
      <c r="AP263" s="308" t="s">
        <v>6</v>
      </c>
      <c r="AQ263" s="309"/>
      <c r="AR263" s="308" t="s">
        <v>7</v>
      </c>
      <c r="AS263" s="309"/>
      <c r="AT263" s="308" t="s">
        <v>8</v>
      </c>
      <c r="AU263" s="309"/>
      <c r="AV263" s="308" t="s">
        <v>9</v>
      </c>
      <c r="AW263" s="309"/>
      <c r="AX263" s="308" t="s">
        <v>10</v>
      </c>
      <c r="AY263" s="309"/>
      <c r="AZ263" s="308" t="s">
        <v>11</v>
      </c>
      <c r="BA263" s="309"/>
      <c r="BB263" s="308" t="s">
        <v>12</v>
      </c>
      <c r="BC263" s="309"/>
      <c r="BD263" s="310" t="s">
        <v>40</v>
      </c>
      <c r="BE263" s="311"/>
      <c r="BF263" s="312" t="s">
        <v>41</v>
      </c>
      <c r="BG263" s="313"/>
      <c r="BI263" s="147" t="s">
        <v>22</v>
      </c>
      <c r="BJ263" s="130">
        <f>B263/B281</f>
        <v>4.3936005504902807E-2</v>
      </c>
      <c r="BK263" s="131">
        <f t="shared" ref="BK263" si="3819">C263/C281</f>
        <v>1.6568161999806222E-2</v>
      </c>
      <c r="BL263" s="132">
        <f t="shared" ref="BL263" si="3820">D263/D281</f>
        <v>2.313918268037142E-2</v>
      </c>
      <c r="BM263" s="133">
        <f t="shared" ref="BM263" si="3821">E263/E281</f>
        <v>4.9474605954465851E-2</v>
      </c>
      <c r="BN263" s="130">
        <f t="shared" ref="BN263" si="3822">F263/F281</f>
        <v>8.1234768480909821E-3</v>
      </c>
      <c r="BO263" s="131">
        <f t="shared" ref="BO263" si="3823">G263/G281</f>
        <v>8.8385124808965862E-2</v>
      </c>
      <c r="BP263" s="132">
        <f t="shared" ref="BP263" si="3824">H263/H281</f>
        <v>9.7487652995490656E-3</v>
      </c>
      <c r="BQ263" s="133">
        <f t="shared" ref="BQ263" si="3825">I263/I281</f>
        <v>2.7449300199942874E-2</v>
      </c>
      <c r="BR263" s="130">
        <f t="shared" ref="BR263" si="3826">J263/J281</f>
        <v>2.9056070362808231E-2</v>
      </c>
      <c r="BS263" s="131">
        <f t="shared" ref="BS263" si="3827">K263/K281</f>
        <v>5.4765666140073721E-2</v>
      </c>
      <c r="BT263" s="132">
        <f t="shared" ref="BT263" si="3828">L263/L281</f>
        <v>1.9445749178017849E-2</v>
      </c>
      <c r="BU263" s="130">
        <f t="shared" ref="BU263" si="3829">M263/M281</f>
        <v>4.6771244346068712E-2</v>
      </c>
      <c r="BV263" s="134">
        <f t="shared" ref="BV263" si="3830">N263/N281</f>
        <v>3.9812646370023422E-2</v>
      </c>
      <c r="BW263" s="135">
        <f t="shared" ref="BW263" si="3831">O263/O281</f>
        <v>4.0334921322361772E-2</v>
      </c>
      <c r="BX263" s="130">
        <f t="shared" ref="BX263" si="3832">P263/P281</f>
        <v>5.2872192407076128E-2</v>
      </c>
      <c r="BY263" s="131">
        <f t="shared" ref="BY263" si="3833">Q263/Q281</f>
        <v>4.1496352253324362E-2</v>
      </c>
      <c r="BZ263" s="132">
        <f t="shared" ref="BZ263" si="3834">R263/R281</f>
        <v>7.2940326244063602E-2</v>
      </c>
      <c r="CA263" s="133">
        <f t="shared" ref="CA263" si="3835">S263/S281</f>
        <v>3.778077268643306E-2</v>
      </c>
      <c r="CB263" s="130">
        <f t="shared" ref="CB263" si="3836">T263/T281</f>
        <v>2.7491408934707903E-2</v>
      </c>
      <c r="CC263" s="131">
        <f t="shared" ref="CC263" si="3837">U263/U281</f>
        <v>6.0040411815645144E-2</v>
      </c>
      <c r="CD263" s="132">
        <f t="shared" ref="CD263" si="3838">V263/V281</f>
        <v>2.793620106331561E-2</v>
      </c>
      <c r="CE263" s="133">
        <f t="shared" ref="CE263" si="3839">W263/W281</f>
        <v>4.3547224224945925E-2</v>
      </c>
      <c r="CF263" s="130">
        <f t="shared" ref="CF263" si="3840">X263/X281</f>
        <v>4.0703353956366005E-2</v>
      </c>
      <c r="CG263" s="131">
        <f t="shared" ref="CG263" si="3841">Y263/Y281</f>
        <v>5.7178371659415785E-2</v>
      </c>
      <c r="CH263" s="132">
        <f t="shared" ref="CH263" si="3842">Z263/Z281</f>
        <v>6.9189744680097101E-2</v>
      </c>
      <c r="CI263" s="130">
        <f t="shared" ref="CI263" si="3843">AA263/AA281</f>
        <v>2.6592568777844119E-2</v>
      </c>
      <c r="CJ263" s="136">
        <f t="shared" ref="CJ263" si="3844">AB263/AB281</f>
        <v>4.2468360679738922E-2</v>
      </c>
      <c r="CK263" s="137">
        <f t="shared" ref="CK263" si="3845">AC263/AC281</f>
        <v>3.8646848120413718E-2</v>
      </c>
    </row>
    <row r="264" spans="1:89" ht="15" thickTop="1" thickBot="1">
      <c r="A264" s="138" t="s">
        <v>23</v>
      </c>
      <c r="B264" s="182">
        <v>4847</v>
      </c>
      <c r="C264" s="183">
        <v>1123</v>
      </c>
      <c r="D264" s="184">
        <v>1214</v>
      </c>
      <c r="E264" s="185">
        <v>1110</v>
      </c>
      <c r="F264" s="182">
        <v>465</v>
      </c>
      <c r="G264" s="186">
        <v>539</v>
      </c>
      <c r="H264" s="184">
        <v>832</v>
      </c>
      <c r="I264" s="185">
        <v>1481</v>
      </c>
      <c r="J264" s="182">
        <v>327</v>
      </c>
      <c r="K264" s="186">
        <v>874</v>
      </c>
      <c r="L264" s="184">
        <v>475</v>
      </c>
      <c r="M264" s="182">
        <v>1531</v>
      </c>
      <c r="N264" s="187">
        <v>1115</v>
      </c>
      <c r="O264" s="188">
        <v>2327</v>
      </c>
      <c r="P264" s="182">
        <v>631</v>
      </c>
      <c r="Q264" s="186">
        <v>908</v>
      </c>
      <c r="R264" s="184">
        <v>888</v>
      </c>
      <c r="S264" s="185">
        <v>885</v>
      </c>
      <c r="T264" s="182">
        <v>301</v>
      </c>
      <c r="U264" s="186">
        <v>586</v>
      </c>
      <c r="V264" s="184">
        <v>394</v>
      </c>
      <c r="W264" s="185">
        <v>1507</v>
      </c>
      <c r="X264" s="182">
        <v>506</v>
      </c>
      <c r="Y264" s="186">
        <v>765</v>
      </c>
      <c r="Z264" s="184">
        <v>2802</v>
      </c>
      <c r="AA264" s="182">
        <v>1449</v>
      </c>
      <c r="AB264" s="165">
        <f t="shared" si="3764"/>
        <v>14797</v>
      </c>
      <c r="AC264" s="166">
        <f t="shared" si="3681"/>
        <v>15085</v>
      </c>
      <c r="AE264" s="315"/>
      <c r="AF264" s="230" t="s">
        <v>14</v>
      </c>
      <c r="AG264" s="231" t="s">
        <v>15</v>
      </c>
      <c r="AH264" s="232" t="s">
        <v>14</v>
      </c>
      <c r="AI264" s="233" t="s">
        <v>15</v>
      </c>
      <c r="AJ264" s="230" t="s">
        <v>14</v>
      </c>
      <c r="AK264" s="231" t="s">
        <v>15</v>
      </c>
      <c r="AL264" s="232" t="s">
        <v>14</v>
      </c>
      <c r="AM264" s="233" t="s">
        <v>15</v>
      </c>
      <c r="AN264" s="230" t="s">
        <v>14</v>
      </c>
      <c r="AO264" s="231" t="s">
        <v>15</v>
      </c>
      <c r="AP264" s="232" t="s">
        <v>14</v>
      </c>
      <c r="AQ264" s="230" t="s">
        <v>15</v>
      </c>
      <c r="AR264" s="234" t="s">
        <v>14</v>
      </c>
      <c r="AS264" s="235" t="s">
        <v>15</v>
      </c>
      <c r="AT264" s="230" t="s">
        <v>14</v>
      </c>
      <c r="AU264" s="231" t="s">
        <v>15</v>
      </c>
      <c r="AV264" s="232" t="s">
        <v>14</v>
      </c>
      <c r="AW264" s="233" t="s">
        <v>15</v>
      </c>
      <c r="AX264" s="230" t="s">
        <v>14</v>
      </c>
      <c r="AY264" s="231" t="s">
        <v>15</v>
      </c>
      <c r="AZ264" s="232" t="s">
        <v>14</v>
      </c>
      <c r="BA264" s="233" t="s">
        <v>15</v>
      </c>
      <c r="BB264" s="230" t="s">
        <v>14</v>
      </c>
      <c r="BC264" s="231" t="s">
        <v>15</v>
      </c>
      <c r="BD264" s="236" t="s">
        <v>14</v>
      </c>
      <c r="BE264" s="237" t="s">
        <v>15</v>
      </c>
      <c r="BF264" s="238" t="s">
        <v>14</v>
      </c>
      <c r="BG264" s="239" t="s">
        <v>15</v>
      </c>
      <c r="BI264" s="138" t="s">
        <v>23</v>
      </c>
      <c r="BJ264" s="130">
        <f>B264/B281</f>
        <v>8.3382074660244276E-2</v>
      </c>
      <c r="BK264" s="131">
        <f t="shared" ref="BK264" si="3846">C264/C281</f>
        <v>3.6269095371895488E-2</v>
      </c>
      <c r="BL264" s="132">
        <f t="shared" ref="BL264" si="3847">D264/D281</f>
        <v>6.0281046725259448E-2</v>
      </c>
      <c r="BM264" s="133">
        <f t="shared" ref="BM264" si="3848">E264/E281</f>
        <v>6.0748686514886165E-2</v>
      </c>
      <c r="BN264" s="130">
        <f t="shared" ref="BN264" si="3849">F264/F281</f>
        <v>4.721770917952884E-2</v>
      </c>
      <c r="BO264" s="131">
        <f t="shared" ref="BO264" si="3850">G264/G281</f>
        <v>6.8644931227712688E-2</v>
      </c>
      <c r="BP264" s="132">
        <f t="shared" ref="BP264" si="3851">H264/H281</f>
        <v>3.5731157397466178E-2</v>
      </c>
      <c r="BQ264" s="133">
        <f t="shared" ref="BQ264" si="3852">I264/I281</f>
        <v>4.2302199371608111E-2</v>
      </c>
      <c r="BR264" s="130">
        <f t="shared" ref="BR264" si="3853">J264/J281</f>
        <v>5.1358567614261032E-2</v>
      </c>
      <c r="BS264" s="131">
        <f t="shared" ref="BS264" si="3854">K264/K281</f>
        <v>0.11506055818852028</v>
      </c>
      <c r="BT264" s="132">
        <f t="shared" ref="BT264" si="3855">L264/L281</f>
        <v>4.4621888210427431E-2</v>
      </c>
      <c r="BU264" s="130">
        <f t="shared" ref="BU264" si="3856">M264/M281</f>
        <v>7.3669521701472424E-2</v>
      </c>
      <c r="BV264" s="134">
        <f t="shared" ref="BV264" si="3857">N264/N281</f>
        <v>4.5811249435063067E-2</v>
      </c>
      <c r="BW264" s="135">
        <f t="shared" ref="BW264" si="3858">O264/O281</f>
        <v>6.718637216688321E-2</v>
      </c>
      <c r="BX264" s="130">
        <f t="shared" ref="BX264" si="3859">P264/P281</f>
        <v>4.1807460412111572E-2</v>
      </c>
      <c r="BY264" s="131">
        <f t="shared" ref="BY264" si="3860">Q264/Q281</f>
        <v>4.698090753867646E-2</v>
      </c>
      <c r="BZ264" s="132">
        <f t="shared" ref="BZ264" si="3861">R264/R281</f>
        <v>4.5839355771216186E-2</v>
      </c>
      <c r="CA264" s="133">
        <f t="shared" ref="CA264" si="3862">S264/S281</f>
        <v>3.9757412398921832E-2</v>
      </c>
      <c r="CB264" s="130">
        <f t="shared" ref="CB264" si="3863">T264/T281</f>
        <v>3.8309787450680921E-2</v>
      </c>
      <c r="CC264" s="131">
        <f t="shared" ref="CC264" si="3864">U264/U281</f>
        <v>5.6384104685846245E-2</v>
      </c>
      <c r="CD264" s="132">
        <f t="shared" ref="CD264" si="3865">V264/V281</f>
        <v>1.904301594973417E-2</v>
      </c>
      <c r="CE264" s="133">
        <f t="shared" ref="CE264" si="3866">W264/W281</f>
        <v>5.4325883201153571E-2</v>
      </c>
      <c r="CF264" s="130">
        <f t="shared" ref="CF264" si="3867">X264/X281</f>
        <v>2.3538168116481368E-2</v>
      </c>
      <c r="CG264" s="131">
        <f t="shared" ref="CG264" si="3868">Y264/Y281</f>
        <v>5.2827843380981974E-2</v>
      </c>
      <c r="CH264" s="132">
        <f t="shared" ref="CH264" si="3869">Z264/Z281</f>
        <v>4.9646521022697072E-2</v>
      </c>
      <c r="CI264" s="130">
        <f t="shared" ref="CI264" si="3870">AA264/AA281</f>
        <v>3.3275157304918937E-2</v>
      </c>
      <c r="CJ264" s="136">
        <f t="shared" ref="CJ264" si="3871">AB264/AB281</f>
        <v>5.0381169965372945E-2</v>
      </c>
      <c r="CK264" s="137">
        <f t="shared" ref="CK264" si="3872">AC264/AC281</f>
        <v>5.1509781224283527E-2</v>
      </c>
    </row>
    <row r="265" spans="1:89" ht="14" thickTop="1">
      <c r="A265" s="147" t="s">
        <v>24</v>
      </c>
      <c r="B265" s="196">
        <v>3655</v>
      </c>
      <c r="C265" s="190">
        <v>1012</v>
      </c>
      <c r="D265" s="191">
        <v>1386</v>
      </c>
      <c r="E265" s="192">
        <v>577</v>
      </c>
      <c r="F265" s="189">
        <v>699</v>
      </c>
      <c r="G265" s="193">
        <v>376</v>
      </c>
      <c r="H265" s="191">
        <v>1310</v>
      </c>
      <c r="I265" s="192">
        <v>1371</v>
      </c>
      <c r="J265" s="189">
        <v>320</v>
      </c>
      <c r="K265" s="193">
        <v>766</v>
      </c>
      <c r="L265" s="191">
        <v>398</v>
      </c>
      <c r="M265" s="189">
        <v>1743</v>
      </c>
      <c r="N265" s="194">
        <v>1099</v>
      </c>
      <c r="O265" s="197">
        <v>2538</v>
      </c>
      <c r="P265" s="189">
        <v>737</v>
      </c>
      <c r="Q265" s="193">
        <v>1287</v>
      </c>
      <c r="R265" s="191">
        <v>1283</v>
      </c>
      <c r="S265" s="192">
        <v>1400</v>
      </c>
      <c r="T265" s="189">
        <v>300</v>
      </c>
      <c r="U265" s="193">
        <v>785</v>
      </c>
      <c r="V265" s="191">
        <v>670</v>
      </c>
      <c r="W265" s="198">
        <v>2399</v>
      </c>
      <c r="X265" s="189">
        <v>986</v>
      </c>
      <c r="Y265" s="193">
        <v>1021</v>
      </c>
      <c r="Z265" s="191">
        <v>3334</v>
      </c>
      <c r="AA265" s="189">
        <v>2625</v>
      </c>
      <c r="AB265" s="165">
        <f t="shared" si="3764"/>
        <v>16177</v>
      </c>
      <c r="AC265" s="166">
        <f t="shared" si="3681"/>
        <v>17900</v>
      </c>
      <c r="AE265" s="241" t="str">
        <f>$AE$17</f>
        <v>17:00 - 17:59</v>
      </c>
      <c r="AF265" s="242">
        <f t="shared" ref="AF265:AU267" si="3873">SUMIF($A$9:$A$32,$AE265,B$257:B$280)</f>
        <v>2606</v>
      </c>
      <c r="AG265" s="243">
        <f t="shared" si="3873"/>
        <v>2885</v>
      </c>
      <c r="AH265" s="244">
        <f t="shared" si="3873"/>
        <v>1791</v>
      </c>
      <c r="AI265" s="245">
        <f t="shared" si="3873"/>
        <v>1666</v>
      </c>
      <c r="AJ265" s="242">
        <f t="shared" si="3873"/>
        <v>1121</v>
      </c>
      <c r="AK265" s="246">
        <f t="shared" si="3873"/>
        <v>488</v>
      </c>
      <c r="AL265" s="244">
        <f t="shared" si="3873"/>
        <v>2336</v>
      </c>
      <c r="AM265" s="245">
        <f t="shared" si="3873"/>
        <v>3050</v>
      </c>
      <c r="AN265" s="242">
        <f t="shared" si="3873"/>
        <v>786</v>
      </c>
      <c r="AO265" s="246">
        <f t="shared" si="3873"/>
        <v>305</v>
      </c>
      <c r="AP265" s="244">
        <f t="shared" si="3873"/>
        <v>1345</v>
      </c>
      <c r="AQ265" s="242">
        <f t="shared" si="3873"/>
        <v>1197</v>
      </c>
      <c r="AR265" s="247">
        <f t="shared" si="3873"/>
        <v>1935</v>
      </c>
      <c r="AS265" s="248">
        <f t="shared" si="3873"/>
        <v>2162</v>
      </c>
      <c r="AT265" s="242">
        <f t="shared" si="3873"/>
        <v>1115</v>
      </c>
      <c r="AU265" s="246">
        <f t="shared" si="3873"/>
        <v>1156</v>
      </c>
      <c r="AV265" s="244">
        <f t="shared" ref="AP265:BE267" si="3874">SUMIF($A$9:$A$32,$AE265,R$257:R$280)</f>
        <v>1221</v>
      </c>
      <c r="AW265" s="245">
        <f t="shared" si="3874"/>
        <v>1860</v>
      </c>
      <c r="AX265" s="242">
        <f t="shared" si="3874"/>
        <v>931</v>
      </c>
      <c r="AY265" s="246">
        <f t="shared" si="3874"/>
        <v>380</v>
      </c>
      <c r="AZ265" s="244">
        <f t="shared" si="3874"/>
        <v>1717</v>
      </c>
      <c r="BA265" s="245">
        <f t="shared" si="3874"/>
        <v>1519</v>
      </c>
      <c r="BB265" s="242">
        <f t="shared" si="3874"/>
        <v>2209</v>
      </c>
      <c r="BC265" s="246">
        <f t="shared" si="3874"/>
        <v>677</v>
      </c>
      <c r="BD265" s="23">
        <f t="shared" si="3874"/>
        <v>4131</v>
      </c>
      <c r="BE265" s="249">
        <f t="shared" si="3874"/>
        <v>3439</v>
      </c>
      <c r="BF265" s="250">
        <f>AF265+AH265+AJ265+AL265+AN265+AP265+AR265+AT265+AV265+AX265+AZ265+BB265+BD265</f>
        <v>23244</v>
      </c>
      <c r="BG265" s="251">
        <f>AG265+AI265+AK265+AM265+AO265+AQ265+AS265+AU265+AW265+AY265+BA265+BC265+BE265</f>
        <v>20784</v>
      </c>
      <c r="BI265" s="147" t="s">
        <v>24</v>
      </c>
      <c r="BJ265" s="130">
        <f>B265/B281</f>
        <v>6.2876311715121286E-2</v>
      </c>
      <c r="BK265" s="131">
        <f t="shared" ref="BK265" si="3875">C265/C281</f>
        <v>3.268417143041695E-2</v>
      </c>
      <c r="BL265" s="132">
        <f t="shared" ref="BL265" si="3876">D265/D281</f>
        <v>6.8821689259645463E-2</v>
      </c>
      <c r="BM265" s="133">
        <f t="shared" ref="BM265" si="3877">E265/E281</f>
        <v>3.1578371278458847E-2</v>
      </c>
      <c r="BN265" s="130">
        <f t="shared" ref="BN265" si="3878">F265/F281</f>
        <v>7.097887896019496E-2</v>
      </c>
      <c r="BO265" s="131">
        <f t="shared" ref="BO265" si="3879">G265/G281</f>
        <v>4.7885888945491596E-2</v>
      </c>
      <c r="BP265" s="132">
        <f t="shared" ref="BP265" si="3880">H265/H281</f>
        <v>5.6259394459952761E-2</v>
      </c>
      <c r="BQ265" s="133">
        <f t="shared" ref="BQ265" si="3881">I265/I281</f>
        <v>3.9160239931448161E-2</v>
      </c>
      <c r="BR265" s="130">
        <f t="shared" ref="BR265" si="3882">J265/J281</f>
        <v>5.0259148735668287E-2</v>
      </c>
      <c r="BS265" s="131">
        <f t="shared" ref="BS265" si="3883">K265/K281</f>
        <v>0.10084254870984728</v>
      </c>
      <c r="BT265" s="132">
        <f t="shared" ref="BT265" si="3884">L265/L281</f>
        <v>3.7388445279473929E-2</v>
      </c>
      <c r="BU265" s="130">
        <f t="shared" ref="BU265" si="3885">M265/M281</f>
        <v>8.3870657299586177E-2</v>
      </c>
      <c r="BV265" s="134">
        <f t="shared" ref="BV265" si="3886">N265/N281</f>
        <v>4.51538682772505E-2</v>
      </c>
      <c r="BW265" s="135">
        <f t="shared" ref="BW265" si="3887">O265/O281</f>
        <v>7.3278475530532697E-2</v>
      </c>
      <c r="BX265" s="130">
        <f t="shared" ref="BX265" si="3888">P265/P281</f>
        <v>4.8830583714304647E-2</v>
      </c>
      <c r="BY265" s="131">
        <f t="shared" ref="BY265" si="3889">Q265/Q281</f>
        <v>6.6590779738190095E-2</v>
      </c>
      <c r="BZ265" s="132">
        <f t="shared" ref="BZ265" si="3890">R265/R281</f>
        <v>6.6229609746025195E-2</v>
      </c>
      <c r="CA265" s="133">
        <f t="shared" ref="CA265" si="3891">S265/S281</f>
        <v>6.2893081761006289E-2</v>
      </c>
      <c r="CB265" s="130">
        <f t="shared" ref="CB265" si="3892">T265/T281</f>
        <v>3.8182512409316534E-2</v>
      </c>
      <c r="CC265" s="131">
        <f t="shared" ref="CC265" si="3893">U265/U281</f>
        <v>7.5531607812951027E-2</v>
      </c>
      <c r="CD265" s="132">
        <f t="shared" ref="CD265" si="3894">V265/V281</f>
        <v>3.2382793620106334E-2</v>
      </c>
      <c r="CE265" s="133">
        <f t="shared" ref="CE265" si="3895">W265/W281</f>
        <v>8.6481614996395104E-2</v>
      </c>
      <c r="CF265" s="130">
        <f t="shared" ref="CF265" si="3896">X265/X281</f>
        <v>4.5866865143973576E-2</v>
      </c>
      <c r="CG265" s="131">
        <f t="shared" ref="CG265" si="3897">Y265/Y281</f>
        <v>7.0506180512395558E-2</v>
      </c>
      <c r="CH265" s="132">
        <f t="shared" ref="CH265" si="3898">Z265/Z281</f>
        <v>5.9072627084108507E-2</v>
      </c>
      <c r="CI265" s="130">
        <f t="shared" ref="CI265" si="3899">AA265/AA281</f>
        <v>6.0281082074128509E-2</v>
      </c>
      <c r="CJ265" s="136">
        <f t="shared" ref="CJ265" si="3900">AB265/AB281</f>
        <v>5.5079826081627231E-2</v>
      </c>
      <c r="CK265" s="137">
        <f t="shared" ref="CK265" si="3901">AC265/AC281</f>
        <v>6.1121981035112703E-2</v>
      </c>
    </row>
    <row r="266" spans="1:89">
      <c r="A266" s="138" t="s">
        <v>25</v>
      </c>
      <c r="B266" s="199">
        <v>3659</v>
      </c>
      <c r="C266" s="183">
        <v>1463</v>
      </c>
      <c r="D266" s="184">
        <v>1209</v>
      </c>
      <c r="E266" s="185">
        <v>967</v>
      </c>
      <c r="F266" s="182">
        <v>593</v>
      </c>
      <c r="G266" s="186">
        <v>631</v>
      </c>
      <c r="H266" s="184">
        <v>1099</v>
      </c>
      <c r="I266" s="185">
        <v>2313</v>
      </c>
      <c r="J266" s="182">
        <v>328</v>
      </c>
      <c r="K266" s="183">
        <v>582</v>
      </c>
      <c r="L266" s="184">
        <v>479</v>
      </c>
      <c r="M266" s="182">
        <v>1310</v>
      </c>
      <c r="N266" s="187">
        <v>1304</v>
      </c>
      <c r="O266" s="200">
        <v>1676</v>
      </c>
      <c r="P266" s="182">
        <v>832</v>
      </c>
      <c r="Q266" s="183">
        <v>823</v>
      </c>
      <c r="R266" s="184">
        <v>1231</v>
      </c>
      <c r="S266" s="185">
        <v>980</v>
      </c>
      <c r="T266" s="191">
        <v>365</v>
      </c>
      <c r="U266" s="182">
        <v>440</v>
      </c>
      <c r="V266" s="184">
        <v>775</v>
      </c>
      <c r="W266" s="201">
        <v>1536</v>
      </c>
      <c r="X266" s="182">
        <v>890</v>
      </c>
      <c r="Y266" s="186">
        <v>630</v>
      </c>
      <c r="Z266" s="184">
        <v>3085</v>
      </c>
      <c r="AA266" s="182">
        <v>2197</v>
      </c>
      <c r="AB266" s="165">
        <f t="shared" si="3764"/>
        <v>15849</v>
      </c>
      <c r="AC266" s="166">
        <f t="shared" si="3681"/>
        <v>15548</v>
      </c>
      <c r="AE266" s="253" t="str">
        <f>$AE$18</f>
        <v>18:00 - 18:59</v>
      </c>
      <c r="AF266" s="242">
        <f t="shared" si="3873"/>
        <v>2573</v>
      </c>
      <c r="AG266" s="254">
        <f t="shared" si="3873"/>
        <v>3913</v>
      </c>
      <c r="AH266" s="255">
        <f t="shared" si="3873"/>
        <v>1597</v>
      </c>
      <c r="AI266" s="256">
        <f t="shared" si="3873"/>
        <v>1442</v>
      </c>
      <c r="AJ266" s="257">
        <f t="shared" si="3873"/>
        <v>812</v>
      </c>
      <c r="AK266" s="258">
        <f t="shared" si="3873"/>
        <v>437</v>
      </c>
      <c r="AL266" s="255">
        <f t="shared" si="3873"/>
        <v>2193</v>
      </c>
      <c r="AM266" s="256">
        <f t="shared" si="3873"/>
        <v>3299</v>
      </c>
      <c r="AN266" s="257">
        <f t="shared" si="3873"/>
        <v>596</v>
      </c>
      <c r="AO266" s="258">
        <f t="shared" si="3873"/>
        <v>231</v>
      </c>
      <c r="AP266" s="255">
        <f t="shared" si="3874"/>
        <v>1438</v>
      </c>
      <c r="AQ266" s="257">
        <f t="shared" si="3874"/>
        <v>1043</v>
      </c>
      <c r="AR266" s="259">
        <f t="shared" si="3874"/>
        <v>2212</v>
      </c>
      <c r="AS266" s="260">
        <f t="shared" si="3874"/>
        <v>2331</v>
      </c>
      <c r="AT266" s="257">
        <f t="shared" si="3874"/>
        <v>1222</v>
      </c>
      <c r="AU266" s="258">
        <f t="shared" si="3874"/>
        <v>1718</v>
      </c>
      <c r="AV266" s="255">
        <f t="shared" si="3874"/>
        <v>1293</v>
      </c>
      <c r="AW266" s="256">
        <f t="shared" si="3874"/>
        <v>2009</v>
      </c>
      <c r="AX266" s="257">
        <f t="shared" si="3874"/>
        <v>901</v>
      </c>
      <c r="AY266" s="258">
        <f t="shared" si="3874"/>
        <v>408</v>
      </c>
      <c r="AZ266" s="255">
        <f t="shared" si="3874"/>
        <v>1717</v>
      </c>
      <c r="BA266" s="256">
        <f t="shared" si="3874"/>
        <v>1659</v>
      </c>
      <c r="BB266" s="257">
        <f t="shared" si="3874"/>
        <v>2475</v>
      </c>
      <c r="BC266" s="258">
        <f t="shared" si="3874"/>
        <v>867</v>
      </c>
      <c r="BD266" s="255">
        <f t="shared" si="3874"/>
        <v>3870</v>
      </c>
      <c r="BE266" s="257">
        <f t="shared" si="3874"/>
        <v>4242</v>
      </c>
      <c r="BF266" s="261">
        <f>SUM(AF266,AH266,AJ266,AL266,AN266,AP266,AR266,AT266,AV266,AX266,AZ266,BB266,BD266)</f>
        <v>22899</v>
      </c>
      <c r="BG266" s="19">
        <f>SUM(AG266,AI266,AK266,AM266,AO266,AQ266,AS266,AU266,AW266,AY266,BA266,BC266,BE266)</f>
        <v>23599</v>
      </c>
      <c r="BI266" s="138" t="s">
        <v>25</v>
      </c>
      <c r="BJ266" s="130">
        <f>B266/B281</f>
        <v>6.2945123000172035E-2</v>
      </c>
      <c r="BK266" s="131">
        <f t="shared" ref="BK266" si="3902">C266/C281</f>
        <v>4.7249943480928848E-2</v>
      </c>
      <c r="BL266" s="132">
        <f t="shared" ref="BL266" si="3903">D266/D281</f>
        <v>6.0032772232980786E-2</v>
      </c>
      <c r="BM266" s="133">
        <f t="shared" ref="BM266" si="3904">E266/E281</f>
        <v>5.2922504378283712E-2</v>
      </c>
      <c r="BN266" s="130">
        <f t="shared" ref="BN266" si="3905">F266/F281</f>
        <v>6.0215272136474408E-2</v>
      </c>
      <c r="BO266" s="131">
        <f t="shared" ref="BO266" si="3906">G266/G281</f>
        <v>8.0361691288843601E-2</v>
      </c>
      <c r="BP266" s="132">
        <f t="shared" ref="BP266" si="3907">H266/H281</f>
        <v>4.7197766802662661E-2</v>
      </c>
      <c r="BQ266" s="133">
        <f t="shared" ref="BQ266" si="3908">I266/I281</f>
        <v>6.6066838046272489E-2</v>
      </c>
      <c r="BR266" s="130">
        <f t="shared" ref="BR266" si="3909">J266/J281</f>
        <v>5.1515627454059999E-2</v>
      </c>
      <c r="BS266" s="131">
        <f t="shared" ref="BS266" si="3910">K266/K281</f>
        <v>7.6619273301737761E-2</v>
      </c>
      <c r="BT266" s="132">
        <f t="shared" ref="BT266" si="3911">L266/L281</f>
        <v>4.4997651479567871E-2</v>
      </c>
      <c r="BU266" s="130">
        <f t="shared" ref="BU266" si="3912">M266/M281</f>
        <v>6.3035319026080255E-2</v>
      </c>
      <c r="BV266" s="134">
        <f t="shared" ref="BV266" si="3913">N266/N281</f>
        <v>5.3576564361723984E-2</v>
      </c>
      <c r="BW266" s="135">
        <f t="shared" ref="BW266" si="3914">O266/O281</f>
        <v>4.8390356575718205E-2</v>
      </c>
      <c r="BX266" s="130">
        <f t="shared" ref="BX266" si="3915">P266/P281</f>
        <v>5.512489233419466E-2</v>
      </c>
      <c r="BY266" s="131">
        <f t="shared" ref="BY266" si="3916">Q266/Q281</f>
        <v>4.2582915092875255E-2</v>
      </c>
      <c r="BZ266" s="132">
        <f t="shared" ref="BZ266" si="3917">R266/R281</f>
        <v>6.3545323146809829E-2</v>
      </c>
      <c r="CA266" s="133">
        <f t="shared" ref="CA266" si="3918">S266/S281</f>
        <v>4.40251572327044E-2</v>
      </c>
      <c r="CB266" s="130">
        <f t="shared" ref="CB266" si="3919">T266/T281</f>
        <v>4.6455390098001779E-2</v>
      </c>
      <c r="CC266" s="131">
        <f t="shared" ref="CC266" si="3920">U266/U281</f>
        <v>4.2336187818724141E-2</v>
      </c>
      <c r="CD266" s="132">
        <f t="shared" ref="CD266" si="3921">V266/V281</f>
        <v>3.7457709038182699E-2</v>
      </c>
      <c r="CE266" s="133">
        <f t="shared" ref="CE266" si="3922">W266/W281</f>
        <v>5.5371304974765681E-2</v>
      </c>
      <c r="CF266" s="130">
        <f t="shared" ref="CF266" si="3923">X266/X281</f>
        <v>4.1401125738475139E-2</v>
      </c>
      <c r="CG266" s="131">
        <f t="shared" ref="CG266" si="3924">Y266/Y281</f>
        <v>4.3505282784338101E-2</v>
      </c>
      <c r="CH266" s="132">
        <f t="shared" ref="CH266" si="3925">Z266/Z281</f>
        <v>5.4660784209500525E-2</v>
      </c>
      <c r="CI266" s="130">
        <f t="shared" ref="CI266" si="3926">AA266/AA281</f>
        <v>5.0452395168327745E-2</v>
      </c>
      <c r="CJ266" s="136">
        <f t="shared" ref="CJ266" si="3927">AB266/AB281</f>
        <v>5.3963044048198676E-2</v>
      </c>
      <c r="CK266" s="137">
        <f t="shared" ref="CK266" si="3928">AC266/AC281</f>
        <v>5.3090757605247611E-2</v>
      </c>
    </row>
    <row r="267" spans="1:89" ht="14" thickBot="1">
      <c r="A267" s="147" t="s">
        <v>26</v>
      </c>
      <c r="B267" s="196">
        <v>3272</v>
      </c>
      <c r="C267" s="190">
        <v>1302</v>
      </c>
      <c r="D267" s="191">
        <v>1259</v>
      </c>
      <c r="E267" s="192">
        <v>681</v>
      </c>
      <c r="F267" s="189">
        <v>654</v>
      </c>
      <c r="G267" s="193">
        <v>364</v>
      </c>
      <c r="H267" s="191">
        <v>1863</v>
      </c>
      <c r="I267" s="192">
        <v>2135</v>
      </c>
      <c r="J267" s="189">
        <v>340</v>
      </c>
      <c r="K267" s="190">
        <v>383</v>
      </c>
      <c r="L267" s="191">
        <v>495</v>
      </c>
      <c r="M267" s="189">
        <v>1563</v>
      </c>
      <c r="N267" s="194">
        <v>1364</v>
      </c>
      <c r="O267" s="197">
        <v>2758</v>
      </c>
      <c r="P267" s="189">
        <v>829</v>
      </c>
      <c r="Q267" s="190">
        <v>1200</v>
      </c>
      <c r="R267" s="191">
        <v>1200</v>
      </c>
      <c r="S267" s="192">
        <v>1375</v>
      </c>
      <c r="T267" s="189">
        <v>365</v>
      </c>
      <c r="U267" s="193">
        <v>583</v>
      </c>
      <c r="V267" s="191">
        <v>1010</v>
      </c>
      <c r="W267" s="198">
        <v>2148</v>
      </c>
      <c r="X267" s="189">
        <v>897</v>
      </c>
      <c r="Y267" s="193">
        <v>795</v>
      </c>
      <c r="Z267" s="191">
        <v>3064</v>
      </c>
      <c r="AA267" s="189">
        <v>2908</v>
      </c>
      <c r="AB267" s="165">
        <f t="shared" si="3764"/>
        <v>16612</v>
      </c>
      <c r="AC267" s="166">
        <f t="shared" si="3681"/>
        <v>18195</v>
      </c>
      <c r="AE267" s="241" t="str">
        <f>$AE$19</f>
        <v>19:00 - 19:59</v>
      </c>
      <c r="AF267" s="242">
        <f t="shared" si="3873"/>
        <v>2681</v>
      </c>
      <c r="AG267" s="262">
        <f t="shared" si="3873"/>
        <v>4319</v>
      </c>
      <c r="AH267" s="263">
        <f t="shared" si="3873"/>
        <v>1272</v>
      </c>
      <c r="AI267" s="264">
        <f t="shared" si="3873"/>
        <v>1738</v>
      </c>
      <c r="AJ267" s="265">
        <f t="shared" si="3873"/>
        <v>556</v>
      </c>
      <c r="AK267" s="266">
        <f t="shared" si="3873"/>
        <v>579</v>
      </c>
      <c r="AL267" s="263">
        <f t="shared" si="3873"/>
        <v>1859</v>
      </c>
      <c r="AM267" s="264">
        <f t="shared" si="3873"/>
        <v>3529</v>
      </c>
      <c r="AN267" s="265">
        <f t="shared" si="3873"/>
        <v>423</v>
      </c>
      <c r="AO267" s="266">
        <f t="shared" si="3873"/>
        <v>272</v>
      </c>
      <c r="AP267" s="263">
        <f t="shared" si="3874"/>
        <v>1120</v>
      </c>
      <c r="AQ267" s="265">
        <f t="shared" si="3874"/>
        <v>968</v>
      </c>
      <c r="AR267" s="267">
        <f t="shared" si="3874"/>
        <v>1972</v>
      </c>
      <c r="AS267" s="268">
        <f t="shared" si="3874"/>
        <v>2165</v>
      </c>
      <c r="AT267" s="265">
        <f t="shared" si="3874"/>
        <v>1074</v>
      </c>
      <c r="AU267" s="266">
        <f t="shared" si="3874"/>
        <v>1743</v>
      </c>
      <c r="AV267" s="263">
        <f t="shared" si="3874"/>
        <v>1117</v>
      </c>
      <c r="AW267" s="264">
        <f t="shared" si="3874"/>
        <v>1867</v>
      </c>
      <c r="AX267" s="265">
        <f t="shared" si="3874"/>
        <v>820</v>
      </c>
      <c r="AY267" s="266">
        <f t="shared" si="3874"/>
        <v>426</v>
      </c>
      <c r="AZ267" s="263">
        <f t="shared" si="3874"/>
        <v>2685</v>
      </c>
      <c r="BA267" s="264">
        <f t="shared" si="3874"/>
        <v>1521</v>
      </c>
      <c r="BB267" s="265">
        <f t="shared" si="3874"/>
        <v>2168</v>
      </c>
      <c r="BC267" s="266">
        <f t="shared" si="3874"/>
        <v>879</v>
      </c>
      <c r="BD267" s="263">
        <f t="shared" si="3874"/>
        <v>3459</v>
      </c>
      <c r="BE267" s="265">
        <f t="shared" si="3874"/>
        <v>4227</v>
      </c>
      <c r="BF267" s="261">
        <f>SUM(AF267,AH267,AJ267,AL267,AN267,AP267,AR267,AT267,AV267,AX267,AZ267,BB267,BD267)</f>
        <v>21206</v>
      </c>
      <c r="BG267" s="19">
        <f>SUM(AG267,AI267,AK267,AM267,AO267,AQ267,AS267,AU267,AW267,AY267,BA267,BC267,BE267)</f>
        <v>24233</v>
      </c>
      <c r="BI267" s="147" t="s">
        <v>26</v>
      </c>
      <c r="BJ267" s="130">
        <f>B267/B281</f>
        <v>5.6287631171512129E-2</v>
      </c>
      <c r="BK267" s="131">
        <f t="shared" ref="BK267" si="3929">C267/C281</f>
        <v>4.2050188935180699E-2</v>
      </c>
      <c r="BL267" s="132">
        <f t="shared" ref="BL267" si="3930">D267/D281</f>
        <v>6.2515517155767419E-2</v>
      </c>
      <c r="BM267" s="133">
        <f t="shared" ref="BM267" si="3931">E267/E281</f>
        <v>3.7270140105078807E-2</v>
      </c>
      <c r="BN267" s="130">
        <f t="shared" ref="BN267" si="3932">F267/F281</f>
        <v>6.6409423233143791E-2</v>
      </c>
      <c r="BO267" s="131">
        <f t="shared" ref="BO267" si="3933">G267/G281</f>
        <v>4.6357615894039736E-2</v>
      </c>
      <c r="BP267" s="132">
        <f t="shared" ref="BP267" si="3934">H267/H281</f>
        <v>8.000858922052824E-2</v>
      </c>
      <c r="BQ267" s="133">
        <f t="shared" ref="BQ267" si="3935">I267/I281</f>
        <v>6.0982576406740929E-2</v>
      </c>
      <c r="BR267" s="130">
        <f t="shared" ref="BR267" si="3936">J267/J281</f>
        <v>5.3400345531647561E-2</v>
      </c>
      <c r="BS267" s="131">
        <f t="shared" ref="BS267" si="3937">K267/K281</f>
        <v>5.0421274354923641E-2</v>
      </c>
      <c r="BT267" s="132">
        <f t="shared" ref="BT267" si="3938">L267/L281</f>
        <v>4.6500704556129639E-2</v>
      </c>
      <c r="BU267" s="130">
        <f t="shared" ref="BU267" si="3939">M267/M281</f>
        <v>7.5209315754017902E-2</v>
      </c>
      <c r="BV267" s="134">
        <f t="shared" ref="BV267" si="3940">N267/N281</f>
        <v>5.6041743703521101E-2</v>
      </c>
      <c r="BW267" s="135">
        <f t="shared" ref="BW267" si="3941">O267/O281</f>
        <v>7.9630431644290456E-2</v>
      </c>
      <c r="BX267" s="130">
        <f t="shared" ref="BX267" si="3942">P267/P281</f>
        <v>5.4926124693566551E-2</v>
      </c>
      <c r="BY267" s="131">
        <f t="shared" ref="BY267" si="3943">Q267/Q281</f>
        <v>6.2089305117193565E-2</v>
      </c>
      <c r="BZ267" s="132">
        <f t="shared" ref="BZ267" si="3944">R267/R281</f>
        <v>6.1945075366508361E-2</v>
      </c>
      <c r="CA267" s="133">
        <f t="shared" ref="CA267" si="3945">S267/S281</f>
        <v>6.1769991015274035E-2</v>
      </c>
      <c r="CB267" s="130">
        <f t="shared" ref="CB267" si="3946">T267/T281</f>
        <v>4.6455390098001779E-2</v>
      </c>
      <c r="CC267" s="131">
        <f t="shared" ref="CC267" si="3947">U267/U281</f>
        <v>5.6095448859809487E-2</v>
      </c>
      <c r="CD267" s="132">
        <f t="shared" ref="CD267" si="3948">V267/V281</f>
        <v>4.8815853069115518E-2</v>
      </c>
      <c r="CE267" s="133">
        <f t="shared" ref="CE267" si="3949">W267/W281</f>
        <v>7.7433309300648887E-2</v>
      </c>
      <c r="CF267" s="130">
        <f t="shared" ref="CF267" si="3950">X267/X281</f>
        <v>4.1726752570126063E-2</v>
      </c>
      <c r="CG267" s="131">
        <f t="shared" ref="CG267" si="3951">Y267/Y281</f>
        <v>5.4899523513569505E-2</v>
      </c>
      <c r="CH267" s="132">
        <f t="shared" ref="CH267" si="3952">Z267/Z281</f>
        <v>5.4288701075497436E-2</v>
      </c>
      <c r="CI267" s="130">
        <f t="shared" ref="CI267" si="3953">AA267/AA281</f>
        <v>6.6779956827263121E-2</v>
      </c>
      <c r="CJ267" s="136">
        <f t="shared" ref="CJ267" si="3954">AB267/AB281</f>
        <v>5.6560924205229131E-2</v>
      </c>
      <c r="CK267" s="137">
        <f t="shared" ref="CK267" si="3955">AC267/AC281</f>
        <v>6.2129298599657851E-2</v>
      </c>
    </row>
    <row r="268" spans="1:89" ht="15" thickTop="1" thickBot="1">
      <c r="A268" s="138" t="s">
        <v>27</v>
      </c>
      <c r="B268" s="199">
        <v>2637</v>
      </c>
      <c r="C268" s="183">
        <v>1605</v>
      </c>
      <c r="D268" s="184">
        <v>1110</v>
      </c>
      <c r="E268" s="185">
        <v>874</v>
      </c>
      <c r="F268" s="182">
        <v>554</v>
      </c>
      <c r="G268" s="186">
        <v>468</v>
      </c>
      <c r="H268" s="184">
        <v>1908</v>
      </c>
      <c r="I268" s="185">
        <v>2025</v>
      </c>
      <c r="J268" s="182">
        <v>386</v>
      </c>
      <c r="K268" s="183">
        <v>405</v>
      </c>
      <c r="L268" s="184">
        <v>586</v>
      </c>
      <c r="M268" s="182">
        <v>1398</v>
      </c>
      <c r="N268" s="187">
        <v>1511</v>
      </c>
      <c r="O268" s="200">
        <v>2026</v>
      </c>
      <c r="P268" s="182">
        <v>849</v>
      </c>
      <c r="Q268" s="183">
        <v>989</v>
      </c>
      <c r="R268" s="184">
        <v>1166</v>
      </c>
      <c r="S268" s="185">
        <v>1200</v>
      </c>
      <c r="T268" s="182">
        <v>464</v>
      </c>
      <c r="U268" s="186">
        <v>511</v>
      </c>
      <c r="V268" s="184">
        <v>1225</v>
      </c>
      <c r="W268" s="201">
        <v>1905</v>
      </c>
      <c r="X268" s="182">
        <v>1096</v>
      </c>
      <c r="Y268" s="186">
        <v>754</v>
      </c>
      <c r="Z268" s="184">
        <v>3177</v>
      </c>
      <c r="AA268" s="182">
        <v>2732</v>
      </c>
      <c r="AB268" s="165">
        <f t="shared" si="3764"/>
        <v>16669</v>
      </c>
      <c r="AC268" s="166">
        <f t="shared" si="3681"/>
        <v>16892</v>
      </c>
      <c r="AE268" s="269" t="s">
        <v>13</v>
      </c>
      <c r="AF268" s="14">
        <f t="shared" ref="AF268:BG268" si="3956">SUM(AF265:AF267)</f>
        <v>7860</v>
      </c>
      <c r="AG268" s="1">
        <f t="shared" si="3956"/>
        <v>11117</v>
      </c>
      <c r="AH268" s="14">
        <f t="shared" si="3956"/>
        <v>4660</v>
      </c>
      <c r="AI268" s="1">
        <f t="shared" si="3956"/>
        <v>4846</v>
      </c>
      <c r="AJ268" s="14">
        <f t="shared" si="3956"/>
        <v>2489</v>
      </c>
      <c r="AK268" s="1">
        <f t="shared" si="3956"/>
        <v>1504</v>
      </c>
      <c r="AL268" s="14">
        <f t="shared" si="3956"/>
        <v>6388</v>
      </c>
      <c r="AM268" s="1">
        <f t="shared" si="3956"/>
        <v>9878</v>
      </c>
      <c r="AN268" s="14">
        <f t="shared" si="3956"/>
        <v>1805</v>
      </c>
      <c r="AO268" s="1">
        <f t="shared" si="3956"/>
        <v>808</v>
      </c>
      <c r="AP268" s="14">
        <f t="shared" si="3956"/>
        <v>3903</v>
      </c>
      <c r="AQ268" s="1">
        <f t="shared" si="3956"/>
        <v>3208</v>
      </c>
      <c r="AR268" s="14">
        <f t="shared" si="3956"/>
        <v>6119</v>
      </c>
      <c r="AS268" s="1">
        <f t="shared" si="3956"/>
        <v>6658</v>
      </c>
      <c r="AT268" s="14">
        <f t="shared" si="3956"/>
        <v>3411</v>
      </c>
      <c r="AU268" s="1">
        <f t="shared" si="3956"/>
        <v>4617</v>
      </c>
      <c r="AV268" s="14">
        <f t="shared" si="3956"/>
        <v>3631</v>
      </c>
      <c r="AW268" s="1">
        <f t="shared" si="3956"/>
        <v>5736</v>
      </c>
      <c r="AX268" s="14">
        <f t="shared" si="3956"/>
        <v>2652</v>
      </c>
      <c r="AY268" s="1">
        <f t="shared" si="3956"/>
        <v>1214</v>
      </c>
      <c r="AZ268" s="14">
        <f t="shared" si="3956"/>
        <v>6119</v>
      </c>
      <c r="BA268" s="1">
        <f t="shared" si="3956"/>
        <v>4699</v>
      </c>
      <c r="BB268" s="14">
        <f t="shared" si="3956"/>
        <v>6852</v>
      </c>
      <c r="BC268" s="1">
        <f t="shared" si="3956"/>
        <v>2423</v>
      </c>
      <c r="BD268" s="14">
        <f t="shared" si="3956"/>
        <v>11460</v>
      </c>
      <c r="BE268" s="1">
        <f t="shared" si="3956"/>
        <v>11908</v>
      </c>
      <c r="BF268" s="54">
        <f t="shared" si="3956"/>
        <v>67349</v>
      </c>
      <c r="BG268" s="50">
        <f t="shared" si="3956"/>
        <v>68616</v>
      </c>
      <c r="BI268" s="138" t="s">
        <v>27</v>
      </c>
      <c r="BJ268" s="130">
        <f>B268/B281</f>
        <v>4.5363839669705829E-2</v>
      </c>
      <c r="BK268" s="131">
        <f t="shared" ref="BK268" si="3957">C268/C281</f>
        <v>5.1836062397054551E-2</v>
      </c>
      <c r="BL268" s="132">
        <f t="shared" ref="BL268" si="3958">D268/D281</f>
        <v>5.5116937285863248E-2</v>
      </c>
      <c r="BM268" s="133">
        <f t="shared" ref="BM268" si="3959">E268/E281</f>
        <v>4.7832749562171629E-2</v>
      </c>
      <c r="BN268" s="130">
        <f t="shared" ref="BN268" si="3960">F268/F281</f>
        <v>5.6255077173030056E-2</v>
      </c>
      <c r="BO268" s="131">
        <f t="shared" ref="BO268" si="3961">G268/G281</f>
        <v>5.9602649006622516E-2</v>
      </c>
      <c r="BP268" s="132">
        <f t="shared" ref="BP268" si="3962">H268/H281</f>
        <v>8.1941163839381576E-2</v>
      </c>
      <c r="BQ268" s="133">
        <f t="shared" ref="BQ268" si="3963">I268/I281</f>
        <v>5.7840616966580979E-2</v>
      </c>
      <c r="BR268" s="130">
        <f t="shared" ref="BR268" si="3964">J268/J281</f>
        <v>6.0625098162399874E-2</v>
      </c>
      <c r="BS268" s="131">
        <f t="shared" ref="BS268" si="3965">K268/K281</f>
        <v>5.3317535545023699E-2</v>
      </c>
      <c r="BT268" s="132">
        <f t="shared" ref="BT268" si="3966">L268/L281</f>
        <v>5.5049318929074685E-2</v>
      </c>
      <c r="BU268" s="130">
        <f t="shared" ref="BU268" si="3967">M268/M281</f>
        <v>6.7269752670580316E-2</v>
      </c>
      <c r="BV268" s="134">
        <f t="shared" ref="BV268" si="3968">N268/N281</f>
        <v>6.2081433090924031E-2</v>
      </c>
      <c r="BW268" s="135">
        <f t="shared" ref="BW268" si="3969">O268/O281</f>
        <v>5.8495741302151003E-2</v>
      </c>
      <c r="BX268" s="130">
        <f t="shared" ref="BX268" si="3970">P268/P281</f>
        <v>5.6251242297753926E-2</v>
      </c>
      <c r="BY268" s="131">
        <f t="shared" ref="BY268" si="3971">Q268/Q281</f>
        <v>5.1171935634087028E-2</v>
      </c>
      <c r="BZ268" s="132">
        <f t="shared" ref="BZ268" si="3972">R268/R281</f>
        <v>6.0189964897790625E-2</v>
      </c>
      <c r="CA268" s="133">
        <f t="shared" ref="CA268" si="3973">S268/S281</f>
        <v>5.3908355795148251E-2</v>
      </c>
      <c r="CB268" s="130">
        <f t="shared" ref="CB268" si="3974">T268/T281</f>
        <v>5.9055619193076239E-2</v>
      </c>
      <c r="CC268" s="131">
        <f t="shared" ref="CC268" si="3975">U268/U281</f>
        <v>4.9167709034927357E-2</v>
      </c>
      <c r="CD268" s="132">
        <f t="shared" ref="CD268" si="3976">V268/V281</f>
        <v>5.9207346544224264E-2</v>
      </c>
      <c r="CE268" s="133">
        <f t="shared" ref="CE268" si="3977">W268/W281</f>
        <v>6.8673395818312902E-2</v>
      </c>
      <c r="CF268" s="130">
        <f t="shared" ref="CF268" si="3978">X268/X281</f>
        <v>5.0983858212773875E-2</v>
      </c>
      <c r="CG268" s="131">
        <f t="shared" ref="CG268" si="3979">Y268/Y281</f>
        <v>5.2068227332366553E-2</v>
      </c>
      <c r="CH268" s="132">
        <f t="shared" ref="CH268" si="3980">Z268/Z281</f>
        <v>5.6290862701323552E-2</v>
      </c>
      <c r="CI268" s="130">
        <f t="shared" ref="CI268" si="3981">AA268/AA281</f>
        <v>6.2738253800578694E-2</v>
      </c>
      <c r="CJ268" s="136">
        <f t="shared" ref="CJ268" si="3982">AB268/AB281</f>
        <v>5.6754999131770067E-2</v>
      </c>
      <c r="CK268" s="137">
        <f t="shared" ref="CK268" si="3983">AC268/AC281</f>
        <v>5.7680028136599094E-2</v>
      </c>
    </row>
    <row r="269" spans="1:89" ht="14" thickTop="1">
      <c r="A269" s="147" t="s">
        <v>28</v>
      </c>
      <c r="B269" s="196">
        <v>2291</v>
      </c>
      <c r="C269" s="190">
        <v>1792</v>
      </c>
      <c r="D269" s="191">
        <v>1071</v>
      </c>
      <c r="E269" s="192">
        <v>1103</v>
      </c>
      <c r="F269" s="189">
        <v>692</v>
      </c>
      <c r="G269" s="193">
        <v>471</v>
      </c>
      <c r="H269" s="191">
        <v>1837</v>
      </c>
      <c r="I269" s="192">
        <v>2358</v>
      </c>
      <c r="J269" s="189">
        <v>431</v>
      </c>
      <c r="K269" s="190">
        <v>294</v>
      </c>
      <c r="L269" s="191">
        <v>769</v>
      </c>
      <c r="M269" s="189">
        <v>1036</v>
      </c>
      <c r="N269" s="194">
        <v>1700</v>
      </c>
      <c r="O269" s="197">
        <v>2033</v>
      </c>
      <c r="P269" s="189">
        <v>829</v>
      </c>
      <c r="Q269" s="190">
        <v>1103</v>
      </c>
      <c r="R269" s="191">
        <v>990</v>
      </c>
      <c r="S269" s="192">
        <v>1450</v>
      </c>
      <c r="T269" s="189">
        <v>590</v>
      </c>
      <c r="U269" s="193">
        <v>391</v>
      </c>
      <c r="V269" s="191">
        <v>1822</v>
      </c>
      <c r="W269" s="198">
        <v>1328</v>
      </c>
      <c r="X269" s="189">
        <v>1279</v>
      </c>
      <c r="Y269" s="193">
        <v>562</v>
      </c>
      <c r="Z269" s="191">
        <v>3317</v>
      </c>
      <c r="AA269" s="189">
        <v>2990</v>
      </c>
      <c r="AB269" s="165">
        <f t="shared" si="3764"/>
        <v>17618</v>
      </c>
      <c r="AC269" s="166">
        <f t="shared" si="3681"/>
        <v>16911</v>
      </c>
      <c r="BI269" s="147" t="s">
        <v>28</v>
      </c>
      <c r="BJ269" s="130">
        <f>B269/B281</f>
        <v>3.9411663512816102E-2</v>
      </c>
      <c r="BK269" s="131">
        <f t="shared" ref="BK269" si="3984">C269/C281</f>
        <v>5.78755288570229E-2</v>
      </c>
      <c r="BL269" s="132">
        <f t="shared" ref="BL269" si="3985">D269/D281</f>
        <v>5.3180396246089674E-2</v>
      </c>
      <c r="BM269" s="133">
        <f t="shared" ref="BM269" si="3986">E269/E281</f>
        <v>6.0365586690017514E-2</v>
      </c>
      <c r="BN269" s="130">
        <f t="shared" ref="BN269" si="3987">F269/F281</f>
        <v>7.0268074735987007E-2</v>
      </c>
      <c r="BO269" s="131">
        <f t="shared" ref="BO269" si="3988">G269/G281</f>
        <v>5.9984717269485482E-2</v>
      </c>
      <c r="BP269" s="132">
        <f t="shared" ref="BP269" si="3989">H269/H281</f>
        <v>7.8891990551857416E-2</v>
      </c>
      <c r="BQ269" s="133">
        <f t="shared" ref="BQ269" si="3990">I269/I281</f>
        <v>6.7352185089974287E-2</v>
      </c>
      <c r="BR269" s="130">
        <f t="shared" ref="BR269" si="3991">J269/J281</f>
        <v>6.7692790953353232E-2</v>
      </c>
      <c r="BS269" s="131">
        <f t="shared" ref="BS269" si="3992">K269/K281</f>
        <v>3.8704581358609796E-2</v>
      </c>
      <c r="BT269" s="132">
        <f t="shared" ref="BT269" si="3993">L269/L281</f>
        <v>7.2240488492249885E-2</v>
      </c>
      <c r="BU269" s="130">
        <f t="shared" ref="BU269" si="3994">M269/M281</f>
        <v>4.9850832451159656E-2</v>
      </c>
      <c r="BV269" s="134">
        <f t="shared" ref="BV269" si="3995">N269/N281</f>
        <v>6.9846748017584948E-2</v>
      </c>
      <c r="BW269" s="135">
        <f t="shared" ref="BW269" si="3996">O269/O281</f>
        <v>5.8697848996679659E-2</v>
      </c>
      <c r="BX269" s="130">
        <f t="shared" ref="BX269" si="3997">P269/P281</f>
        <v>5.4926124693566551E-2</v>
      </c>
      <c r="BY269" s="131">
        <f t="shared" ref="BY269" si="3998">Q269/Q281</f>
        <v>5.7070419620220414E-2</v>
      </c>
      <c r="BZ269" s="132">
        <f t="shared" ref="BZ269" si="3999">R269/R281</f>
        <v>5.11046871773694E-2</v>
      </c>
      <c r="CA269" s="133">
        <f t="shared" ref="CA269" si="4000">S269/S281</f>
        <v>6.5139263252470797E-2</v>
      </c>
      <c r="CB269" s="130">
        <f t="shared" ref="CB269" si="4001">T269/T281</f>
        <v>7.5092274404989182E-2</v>
      </c>
      <c r="CC269" s="131">
        <f t="shared" ref="CC269" si="4002">U269/U281</f>
        <v>3.7621475993457137E-2</v>
      </c>
      <c r="CD269" s="132">
        <f t="shared" ref="CD269" si="4003">V269/V281</f>
        <v>8.8061865635572736E-2</v>
      </c>
      <c r="CE269" s="133">
        <f t="shared" ref="CE269" si="4004">W269/W281</f>
        <v>4.7873107426099494E-2</v>
      </c>
      <c r="CF269" s="130">
        <f t="shared" ref="CF269" si="4005">X269/X281</f>
        <v>5.949667395450528E-2</v>
      </c>
      <c r="CG269" s="131">
        <f t="shared" ref="CG269" si="4006">Y269/Y281</f>
        <v>3.8809474483806367E-2</v>
      </c>
      <c r="CH269" s="132">
        <f t="shared" ref="CH269" si="4007">Z269/Z281</f>
        <v>5.8771416928010772E-2</v>
      </c>
      <c r="CI269" s="130">
        <f t="shared" ref="CI269" si="4008">AA269/AA281</f>
        <v>6.866302301015019E-2</v>
      </c>
      <c r="CJ269" s="136">
        <f t="shared" ref="CJ269" si="4009">AB269/AB281</f>
        <v>5.9986176417513047E-2</v>
      </c>
      <c r="CK269" s="137">
        <f t="shared" ref="CK269" si="4010">AC269/AC281</f>
        <v>5.7744906217027422E-2</v>
      </c>
    </row>
    <row r="270" spans="1:89">
      <c r="A270" s="138" t="s">
        <v>29</v>
      </c>
      <c r="B270" s="199">
        <v>2238</v>
      </c>
      <c r="C270" s="183">
        <v>2455</v>
      </c>
      <c r="D270" s="184">
        <v>1287</v>
      </c>
      <c r="E270" s="185">
        <v>989</v>
      </c>
      <c r="F270" s="182">
        <v>912</v>
      </c>
      <c r="G270" s="186">
        <v>413</v>
      </c>
      <c r="H270" s="184">
        <v>1733</v>
      </c>
      <c r="I270" s="185">
        <v>2525</v>
      </c>
      <c r="J270" s="182">
        <v>623</v>
      </c>
      <c r="K270" s="183">
        <v>270</v>
      </c>
      <c r="L270" s="184">
        <v>918</v>
      </c>
      <c r="M270" s="182">
        <v>944</v>
      </c>
      <c r="N270" s="187">
        <v>1755</v>
      </c>
      <c r="O270" s="200">
        <v>1787</v>
      </c>
      <c r="P270" s="182">
        <v>952</v>
      </c>
      <c r="Q270" s="183">
        <v>931</v>
      </c>
      <c r="R270" s="184">
        <v>1145</v>
      </c>
      <c r="S270" s="185">
        <v>1486</v>
      </c>
      <c r="T270" s="182">
        <v>773</v>
      </c>
      <c r="U270" s="186">
        <v>364</v>
      </c>
      <c r="V270" s="184">
        <v>1929</v>
      </c>
      <c r="W270" s="201">
        <v>1322</v>
      </c>
      <c r="X270" s="182">
        <v>1772</v>
      </c>
      <c r="Y270" s="186">
        <v>574</v>
      </c>
      <c r="Z270" s="184">
        <v>4054</v>
      </c>
      <c r="AA270" s="182">
        <v>3259</v>
      </c>
      <c r="AB270" s="165">
        <f t="shared" si="3764"/>
        <v>20091</v>
      </c>
      <c r="AC270" s="166">
        <f t="shared" si="3681"/>
        <v>17319</v>
      </c>
      <c r="BI270" s="138" t="s">
        <v>29</v>
      </c>
      <c r="BJ270" s="130">
        <f>B270/B281</f>
        <v>3.849991398589369E-2</v>
      </c>
      <c r="BK270" s="131">
        <f t="shared" ref="BK270" si="4011">C270/C281</f>
        <v>7.9288182669637955E-2</v>
      </c>
      <c r="BL270" s="132">
        <f t="shared" ref="BL270" si="4012">D270/D281</f>
        <v>6.3905854312527932E-2</v>
      </c>
      <c r="BM270" s="133">
        <f t="shared" ref="BM270" si="4013">E270/E281</f>
        <v>5.4126532399299473E-2</v>
      </c>
      <c r="BN270" s="130">
        <f t="shared" ref="BN270" si="4014">F270/F281</f>
        <v>9.2607636068237201E-2</v>
      </c>
      <c r="BO270" s="131">
        <f t="shared" ref="BO270" si="4015">G270/G281</f>
        <v>5.2598064187468159E-2</v>
      </c>
      <c r="BP270" s="132">
        <f t="shared" ref="BP270" si="4016">H270/H281</f>
        <v>7.442559587717415E-2</v>
      </c>
      <c r="BQ270" s="133">
        <f t="shared" ref="BQ270" si="4017">I270/I281</f>
        <v>7.2122250785489866E-2</v>
      </c>
      <c r="BR270" s="130">
        <f t="shared" ref="BR270" si="4018">J270/J281</f>
        <v>9.7848280194754195E-2</v>
      </c>
      <c r="BS270" s="131">
        <f t="shared" ref="BS270" si="4019">K270/K281</f>
        <v>3.5545023696682464E-2</v>
      </c>
      <c r="BT270" s="132">
        <f t="shared" ref="BT270" si="4020">L270/L281</f>
        <v>8.6237670267731326E-2</v>
      </c>
      <c r="BU270" s="130">
        <f t="shared" ref="BU270" si="4021">M270/M281</f>
        <v>4.5423924550091428E-2</v>
      </c>
      <c r="BV270" s="134">
        <f t="shared" ref="BV270" si="4022">N270/N281</f>
        <v>7.2106495747565641E-2</v>
      </c>
      <c r="BW270" s="135">
        <f t="shared" ref="BW270" si="4023">O270/O281</f>
        <v>5.1595207160386895E-2</v>
      </c>
      <c r="BX270" s="130">
        <f t="shared" ref="BX270" si="4024">P270/P281</f>
        <v>6.3075597959318885E-2</v>
      </c>
      <c r="BY270" s="131">
        <f t="shared" ref="BY270" si="4025">Q270/Q281</f>
        <v>4.8170952553422672E-2</v>
      </c>
      <c r="BZ270" s="132">
        <f t="shared" ref="BZ270" si="4026">R270/R281</f>
        <v>5.9105926078876728E-2</v>
      </c>
      <c r="CA270" s="133">
        <f t="shared" ref="CA270" si="4027">S270/S281</f>
        <v>6.6756513926325242E-2</v>
      </c>
      <c r="CB270" s="130">
        <f t="shared" ref="CB270" si="4028">T270/T281</f>
        <v>9.8383606974672272E-2</v>
      </c>
      <c r="CC270" s="131">
        <f t="shared" ref="CC270" si="4029">U270/U281</f>
        <v>3.5023573559126338E-2</v>
      </c>
      <c r="CD270" s="132">
        <f t="shared" ref="CD270" si="4030">V270/V281</f>
        <v>9.323344610923151E-2</v>
      </c>
      <c r="CE270" s="133">
        <f t="shared" ref="CE270" si="4031">W270/W281</f>
        <v>4.765681326604182E-2</v>
      </c>
      <c r="CF270" s="130">
        <f t="shared" ref="CF270" si="4032">X270/X281</f>
        <v>8.2430106526492075E-2</v>
      </c>
      <c r="CG270" s="131">
        <f t="shared" ref="CG270" si="4033">Y270/Y281</f>
        <v>3.9638146536841376E-2</v>
      </c>
      <c r="CH270" s="132">
        <f t="shared" ref="CH270" si="4034">Z270/Z281</f>
        <v>7.1829763107071357E-2</v>
      </c>
      <c r="CI270" s="130">
        <f t="shared" ref="CI270" si="4035">AA270/AA281</f>
        <v>7.4840398658889445E-2</v>
      </c>
      <c r="CJ270" s="136">
        <f t="shared" ref="CJ270" si="4036">AB270/AB281</f>
        <v>6.8406304370771637E-2</v>
      </c>
      <c r="CK270" s="137">
        <f t="shared" ref="CK270" si="4037">AC270/AC281</f>
        <v>5.9138077628330551E-2</v>
      </c>
    </row>
    <row r="271" spans="1:89">
      <c r="A271" s="147" t="s">
        <v>30</v>
      </c>
      <c r="B271" s="196">
        <v>2606</v>
      </c>
      <c r="C271" s="190">
        <v>2885</v>
      </c>
      <c r="D271" s="191">
        <v>1791</v>
      </c>
      <c r="E271" s="192">
        <v>1666</v>
      </c>
      <c r="F271" s="189">
        <v>1121</v>
      </c>
      <c r="G271" s="193">
        <v>488</v>
      </c>
      <c r="H271" s="191">
        <v>2336</v>
      </c>
      <c r="I271" s="192">
        <v>3050</v>
      </c>
      <c r="J271" s="189">
        <v>786</v>
      </c>
      <c r="K271" s="190">
        <v>305</v>
      </c>
      <c r="L271" s="191">
        <v>1345</v>
      </c>
      <c r="M271" s="189">
        <v>1197</v>
      </c>
      <c r="N271" s="194">
        <v>1935</v>
      </c>
      <c r="O271" s="197">
        <v>2162</v>
      </c>
      <c r="P271" s="189">
        <v>1115</v>
      </c>
      <c r="Q271" s="190">
        <v>1156</v>
      </c>
      <c r="R271" s="191">
        <v>1221</v>
      </c>
      <c r="S271" s="192">
        <v>1860</v>
      </c>
      <c r="T271" s="189">
        <v>931</v>
      </c>
      <c r="U271" s="193">
        <v>380</v>
      </c>
      <c r="V271" s="191">
        <v>1717</v>
      </c>
      <c r="W271" s="198">
        <v>1519</v>
      </c>
      <c r="X271" s="189">
        <v>2209</v>
      </c>
      <c r="Y271" s="193">
        <v>677</v>
      </c>
      <c r="Z271" s="191">
        <v>4131</v>
      </c>
      <c r="AA271" s="189">
        <v>3439</v>
      </c>
      <c r="AB271" s="165">
        <f t="shared" si="3764"/>
        <v>23244</v>
      </c>
      <c r="AC271" s="166">
        <f t="shared" si="3681"/>
        <v>20784</v>
      </c>
      <c r="BI271" s="147" t="s">
        <v>30</v>
      </c>
      <c r="BJ271" s="130">
        <f>B271/B281</f>
        <v>4.4830552210562535E-2</v>
      </c>
      <c r="BK271" s="131">
        <f t="shared" ref="BK271" si="4038">C271/C281</f>
        <v>9.3175725866356612E-2</v>
      </c>
      <c r="BL271" s="132">
        <f t="shared" ref="BL271" si="4039">D271/D281</f>
        <v>8.8931923134217189E-2</v>
      </c>
      <c r="BM271" s="133">
        <f t="shared" ref="BM271" si="4040">E271/E281</f>
        <v>9.1177758318739061E-2</v>
      </c>
      <c r="BN271" s="130">
        <f t="shared" ref="BN271" si="4041">F271/F281</f>
        <v>0.1138302193338749</v>
      </c>
      <c r="BO271" s="131">
        <f t="shared" ref="BO271" si="4042">G271/G281</f>
        <v>6.214977075904228E-2</v>
      </c>
      <c r="BP271" s="132">
        <f t="shared" ref="BP271" si="4043">H271/H281</f>
        <v>0.10032209576980888</v>
      </c>
      <c r="BQ271" s="133">
        <f t="shared" ref="BQ271" si="4044">I271/I281</f>
        <v>8.7117966295344185E-2</v>
      </c>
      <c r="BR271" s="130">
        <f t="shared" ref="BR271" si="4045">J271/J281</f>
        <v>0.12344903408198524</v>
      </c>
      <c r="BS271" s="131">
        <f t="shared" ref="BS271" si="4046">K271/K281</f>
        <v>4.0152711953659818E-2</v>
      </c>
      <c r="BT271" s="132">
        <f t="shared" ref="BT271" si="4047">L271/L281</f>
        <v>0.12635039924847347</v>
      </c>
      <c r="BU271" s="130">
        <f t="shared" ref="BU271" si="4048">M271/M281</f>
        <v>5.7597921278029061E-2</v>
      </c>
      <c r="BV271" s="134">
        <f t="shared" ref="BV271" si="4049">N271/N281</f>
        <v>7.9502033772956976E-2</v>
      </c>
      <c r="BW271" s="135">
        <f t="shared" ref="BW271" si="4050">O271/O281</f>
        <v>6.2422405081564894E-2</v>
      </c>
      <c r="BX271" s="130">
        <f t="shared" ref="BX271" si="4051">P271/P281</f>
        <v>7.3875306433445975E-2</v>
      </c>
      <c r="BY271" s="131">
        <f t="shared" ref="BY271" si="4052">Q271/Q281</f>
        <v>5.9812697262896466E-2</v>
      </c>
      <c r="BZ271" s="132">
        <f t="shared" ref="BZ271" si="4053">R271/R281</f>
        <v>6.3029114185422258E-2</v>
      </c>
      <c r="CA271" s="133">
        <f t="shared" ref="CA271" si="4054">S271/S281</f>
        <v>8.3557951482479784E-2</v>
      </c>
      <c r="CB271" s="130">
        <f t="shared" ref="CB271" si="4055">T271/T281</f>
        <v>0.11849306351024565</v>
      </c>
      <c r="CC271" s="131">
        <f t="shared" ref="CC271" si="4056">U271/U281</f>
        <v>3.6563071297989032E-2</v>
      </c>
      <c r="CD271" s="132">
        <f t="shared" ref="CD271" si="4057">V271/V281</f>
        <v>8.2986950217496372E-2</v>
      </c>
      <c r="CE271" s="133">
        <f t="shared" ref="CE271" si="4058">W271/W281</f>
        <v>5.4758471521268927E-2</v>
      </c>
      <c r="CF271" s="130">
        <f t="shared" ref="CF271" si="4059">X271/X281</f>
        <v>0.10275852444527143</v>
      </c>
      <c r="CG271" s="131">
        <f t="shared" ref="CG271" si="4060">Y271/Y281</f>
        <v>4.6750914992058558E-2</v>
      </c>
      <c r="CH271" s="132">
        <f t="shared" ref="CH271" si="4061">Z271/Z281</f>
        <v>7.3194067931749318E-2</v>
      </c>
      <c r="CI271" s="130">
        <f t="shared" ref="CI271" si="4062">AA271/AA281</f>
        <v>7.8973958572543981E-2</v>
      </c>
      <c r="CJ271" s="136">
        <f t="shared" ref="CJ271" si="4063">AB271/AB281</f>
        <v>7.9141712149430887E-2</v>
      </c>
      <c r="CK271" s="137">
        <f t="shared" ref="CK271" si="4064">AC271/AC281</f>
        <v>7.0969790716971085E-2</v>
      </c>
    </row>
    <row r="272" spans="1:89">
      <c r="A272" s="138" t="s">
        <v>31</v>
      </c>
      <c r="B272" s="199">
        <v>2573</v>
      </c>
      <c r="C272" s="183">
        <v>3913</v>
      </c>
      <c r="D272" s="184">
        <v>1597</v>
      </c>
      <c r="E272" s="185">
        <v>1442</v>
      </c>
      <c r="F272" s="182">
        <v>812</v>
      </c>
      <c r="G272" s="186">
        <v>437</v>
      </c>
      <c r="H272" s="184">
        <v>2193</v>
      </c>
      <c r="I272" s="185">
        <v>3299</v>
      </c>
      <c r="J272" s="182">
        <v>596</v>
      </c>
      <c r="K272" s="183">
        <v>231</v>
      </c>
      <c r="L272" s="184">
        <v>1438</v>
      </c>
      <c r="M272" s="182">
        <v>1043</v>
      </c>
      <c r="N272" s="187">
        <v>2212</v>
      </c>
      <c r="O272" s="200">
        <v>2331</v>
      </c>
      <c r="P272" s="182">
        <v>1222</v>
      </c>
      <c r="Q272" s="183">
        <v>1718</v>
      </c>
      <c r="R272" s="184">
        <v>1293</v>
      </c>
      <c r="S272" s="185">
        <v>2009</v>
      </c>
      <c r="T272" s="182">
        <v>901</v>
      </c>
      <c r="U272" s="186">
        <v>408</v>
      </c>
      <c r="V272" s="184">
        <v>1717</v>
      </c>
      <c r="W272" s="201">
        <v>1659</v>
      </c>
      <c r="X272" s="182">
        <v>2475</v>
      </c>
      <c r="Y272" s="186">
        <v>867</v>
      </c>
      <c r="Z272" s="184">
        <v>3870</v>
      </c>
      <c r="AA272" s="182">
        <v>4242</v>
      </c>
      <c r="AB272" s="165">
        <f t="shared" si="3764"/>
        <v>22899</v>
      </c>
      <c r="AC272" s="166">
        <f t="shared" si="3681"/>
        <v>23599</v>
      </c>
      <c r="BI272" s="138" t="s">
        <v>31</v>
      </c>
      <c r="BJ272" s="130">
        <f>B272/B281</f>
        <v>4.4262859108893861E-2</v>
      </c>
      <c r="BK272" s="131">
        <f t="shared" ref="BK272" si="4065">C272/C281</f>
        <v>0.12637664309013985</v>
      </c>
      <c r="BL272" s="132">
        <f t="shared" ref="BL272" si="4066">D272/D281</f>
        <v>7.9298872833805059E-2</v>
      </c>
      <c r="BM272" s="133">
        <f t="shared" ref="BM272" si="4067">E272/E281</f>
        <v>7.8918563922942206E-2</v>
      </c>
      <c r="BN272" s="130">
        <f t="shared" ref="BN272" si="4068">F272/F281</f>
        <v>8.2453290008123473E-2</v>
      </c>
      <c r="BO272" s="131">
        <f t="shared" ref="BO272" si="4069">G272/G281</f>
        <v>5.565461029037188E-2</v>
      </c>
      <c r="BP272" s="132">
        <f t="shared" ref="BP272" si="4070">H272/H281</f>
        <v>9.4180803092119389E-2</v>
      </c>
      <c r="BQ272" s="133">
        <f t="shared" ref="BQ272" si="4071">I272/I281</f>
        <v>9.4230219937160811E-2</v>
      </c>
      <c r="BR272" s="130">
        <f t="shared" ref="BR272" si="4072">J272/J281</f>
        <v>9.3607664520182196E-2</v>
      </c>
      <c r="BS272" s="131">
        <f t="shared" ref="BS272" si="4073">K272/K281</f>
        <v>3.0410742496050552E-2</v>
      </c>
      <c r="BT272" s="132">
        <f t="shared" ref="BT272" si="4074">L272/L281</f>
        <v>0.13508689525598871</v>
      </c>
      <c r="BU272" s="130">
        <f t="shared" ref="BU272" si="4075">M272/M281</f>
        <v>5.018766240015398E-2</v>
      </c>
      <c r="BV272" s="134">
        <f t="shared" ref="BV272" si="4076">N272/N281</f>
        <v>9.0882945067586998E-2</v>
      </c>
      <c r="BW272" s="135">
        <f t="shared" ref="BW272" si="4077">O272/O281</f>
        <v>6.730186227804244E-2</v>
      </c>
      <c r="BX272" s="130">
        <f t="shared" ref="BX272" si="4078">P272/P281</f>
        <v>8.0964685615848409E-2</v>
      </c>
      <c r="BY272" s="131">
        <f t="shared" ref="BY272" si="4079">Q272/Q281</f>
        <v>8.8891188492782117E-2</v>
      </c>
      <c r="BZ272" s="132">
        <f t="shared" ref="BZ272" si="4080">R272/R281</f>
        <v>6.6745818707412766E-2</v>
      </c>
      <c r="CA272" s="133">
        <f t="shared" ref="CA272" si="4081">S272/S281</f>
        <v>9.0251572327044019E-2</v>
      </c>
      <c r="CB272" s="130">
        <f t="shared" ref="CB272" si="4082">T272/T281</f>
        <v>0.11467481226931399</v>
      </c>
      <c r="CC272" s="131">
        <f t="shared" ref="CC272" si="4083">U272/U281</f>
        <v>3.9257192340998746E-2</v>
      </c>
      <c r="CD272" s="132">
        <f t="shared" ref="CD272" si="4084">V272/V281</f>
        <v>8.2986950217496372E-2</v>
      </c>
      <c r="CE272" s="133">
        <f t="shared" ref="CE272" si="4085">W272/W281</f>
        <v>5.980533525594809E-2</v>
      </c>
      <c r="CF272" s="130">
        <f t="shared" ref="CF272" si="4086">X272/X281</f>
        <v>0.11513234404800669</v>
      </c>
      <c r="CG272" s="131">
        <f t="shared" ref="CG272" si="4087">Y272/Y281</f>
        <v>5.9871555831779576E-2</v>
      </c>
      <c r="CH272" s="132">
        <f t="shared" ref="CH272" si="4088">Z272/Z281</f>
        <v>6.8569606123425289E-2</v>
      </c>
      <c r="CI272" s="130">
        <f t="shared" ref="CI272" si="4089">AA272/AA281</f>
        <v>9.7414228631791666E-2</v>
      </c>
      <c r="CJ272" s="136">
        <f t="shared" ref="CJ272" si="4090">AB272/AB281</f>
        <v>7.796704812036731E-2</v>
      </c>
      <c r="CK272" s="137">
        <f t="shared" ref="CK272" si="4091">AC272/AC281</f>
        <v>8.0581990527800254E-2</v>
      </c>
    </row>
    <row r="273" spans="1:89">
      <c r="A273" s="147" t="s">
        <v>32</v>
      </c>
      <c r="B273" s="196">
        <v>2681</v>
      </c>
      <c r="C273" s="190">
        <v>4319</v>
      </c>
      <c r="D273" s="191">
        <v>1272</v>
      </c>
      <c r="E273" s="192">
        <v>1738</v>
      </c>
      <c r="F273" s="189">
        <v>556</v>
      </c>
      <c r="G273" s="193">
        <v>579</v>
      </c>
      <c r="H273" s="191">
        <v>1859</v>
      </c>
      <c r="I273" s="192">
        <v>3529</v>
      </c>
      <c r="J273" s="189">
        <v>423</v>
      </c>
      <c r="K273" s="190">
        <v>272</v>
      </c>
      <c r="L273" s="191">
        <v>1120</v>
      </c>
      <c r="M273" s="189">
        <v>968</v>
      </c>
      <c r="N273" s="194">
        <v>1972</v>
      </c>
      <c r="O273" s="197">
        <v>2165</v>
      </c>
      <c r="P273" s="189">
        <v>1074</v>
      </c>
      <c r="Q273" s="190">
        <v>1743</v>
      </c>
      <c r="R273" s="191">
        <v>1117</v>
      </c>
      <c r="S273" s="192">
        <v>1867</v>
      </c>
      <c r="T273" s="189">
        <v>820</v>
      </c>
      <c r="U273" s="193">
        <v>426</v>
      </c>
      <c r="V273" s="191">
        <v>2685</v>
      </c>
      <c r="W273" s="198">
        <v>1521</v>
      </c>
      <c r="X273" s="189">
        <v>2168</v>
      </c>
      <c r="Y273" s="193">
        <v>879</v>
      </c>
      <c r="Z273" s="191">
        <v>3459</v>
      </c>
      <c r="AA273" s="189">
        <v>4227</v>
      </c>
      <c r="AB273" s="165">
        <f t="shared" si="3764"/>
        <v>21206</v>
      </c>
      <c r="AC273" s="166">
        <f t="shared" si="3681"/>
        <v>24233</v>
      </c>
      <c r="BI273" s="147" t="s">
        <v>32</v>
      </c>
      <c r="BJ273" s="130">
        <f>B273/B281</f>
        <v>4.6120763805264066E-2</v>
      </c>
      <c r="BK273" s="131">
        <f t="shared" ref="BK273" si="4092">C273/C281</f>
        <v>0.1394890675968091</v>
      </c>
      <c r="BL273" s="132">
        <f t="shared" ref="BL273" si="4093">D273/D281</f>
        <v>6.3161030835691939E-2</v>
      </c>
      <c r="BM273" s="133">
        <f t="shared" ref="BM273" si="4094">E273/E281</f>
        <v>9.5118213660245185E-2</v>
      </c>
      <c r="BN273" s="130">
        <f t="shared" ref="BN273" si="4095">F273/F281</f>
        <v>5.6458164094232328E-2</v>
      </c>
      <c r="BO273" s="131">
        <f t="shared" ref="BO273" si="4096">G273/G281</f>
        <v>7.3739174732552218E-2</v>
      </c>
      <c r="BP273" s="132">
        <f t="shared" ref="BP273" si="4097">H273/H281</f>
        <v>7.9836804809963496E-2</v>
      </c>
      <c r="BQ273" s="133">
        <f t="shared" ref="BQ273" si="4098">I273/I281</f>
        <v>0.10079977149385889</v>
      </c>
      <c r="BR273" s="130">
        <f t="shared" ref="BR273" si="4099">J273/J281</f>
        <v>6.643631223496152E-2</v>
      </c>
      <c r="BS273" s="131">
        <f t="shared" ref="BS273" si="4100">K273/K281</f>
        <v>3.5808320168509739E-2</v>
      </c>
      <c r="BT273" s="132">
        <f t="shared" ref="BT273" si="4101">L273/L281</f>
        <v>0.10521371535932363</v>
      </c>
      <c r="BU273" s="130">
        <f t="shared" ref="BU273" si="4102">M273/M281</f>
        <v>4.657877008950053E-2</v>
      </c>
      <c r="BV273" s="134">
        <f t="shared" ref="BV273" si="4103">N273/N281</f>
        <v>8.1022227700398533E-2</v>
      </c>
      <c r="BW273" s="135">
        <f t="shared" ref="BW273" si="4104">O273/O281</f>
        <v>6.2509022664934313E-2</v>
      </c>
      <c r="BX273" s="130">
        <f t="shared" ref="BX273" si="4105">P273/P281</f>
        <v>7.1158815344861862E-2</v>
      </c>
      <c r="BY273" s="131">
        <f t="shared" ref="BY273" si="4106">Q273/Q281</f>
        <v>9.0184715682723654E-2</v>
      </c>
      <c r="BZ273" s="132">
        <f t="shared" ref="BZ273" si="4107">R273/R281</f>
        <v>5.7660540986991533E-2</v>
      </c>
      <c r="CA273" s="133">
        <f t="shared" ref="CA273" si="4108">S273/S281</f>
        <v>8.3872416891284815E-2</v>
      </c>
      <c r="CB273" s="130">
        <f t="shared" ref="CB273" si="4109">T273/T281</f>
        <v>0.10436553391879852</v>
      </c>
      <c r="CC273" s="131">
        <f t="shared" ref="CC273" si="4110">U273/U281</f>
        <v>4.0989127297219284E-2</v>
      </c>
      <c r="CD273" s="132">
        <f t="shared" ref="CD273" si="4111">V273/V281</f>
        <v>0.12977283711938134</v>
      </c>
      <c r="CE273" s="133">
        <f t="shared" ref="CE273" si="4112">W273/W281</f>
        <v>5.4830569574621485E-2</v>
      </c>
      <c r="CF273" s="130">
        <f t="shared" ref="CF273" si="4113">X273/X281</f>
        <v>0.10085128157417314</v>
      </c>
      <c r="CG273" s="131">
        <f t="shared" ref="CG273" si="4114">Y273/Y281</f>
        <v>6.0700227884814585E-2</v>
      </c>
      <c r="CH273" s="132">
        <f t="shared" ref="CH273" si="4115">Z273/Z281</f>
        <v>6.128740764365067E-2</v>
      </c>
      <c r="CI273" s="130">
        <f t="shared" ref="CI273" si="4116">AA273/AA281</f>
        <v>9.7069765305653796E-2</v>
      </c>
      <c r="CJ273" s="136">
        <f t="shared" ref="CJ273" si="4117">AB273/AB281</f>
        <v>7.2202682319774197E-2</v>
      </c>
      <c r="CK273" s="137">
        <f t="shared" ref="CK273" si="4118">AC273/AC281</f>
        <v>8.2746869632619333E-2</v>
      </c>
    </row>
    <row r="274" spans="1:89">
      <c r="A274" s="138" t="s">
        <v>33</v>
      </c>
      <c r="B274" s="199">
        <v>2306</v>
      </c>
      <c r="C274" s="183">
        <v>3120</v>
      </c>
      <c r="D274" s="184">
        <v>835</v>
      </c>
      <c r="E274" s="185">
        <v>1644</v>
      </c>
      <c r="F274" s="182">
        <v>378</v>
      </c>
      <c r="G274" s="186">
        <v>453</v>
      </c>
      <c r="H274" s="184">
        <v>1551</v>
      </c>
      <c r="I274" s="185">
        <v>3004</v>
      </c>
      <c r="J274" s="182">
        <v>275</v>
      </c>
      <c r="K274" s="183">
        <v>188</v>
      </c>
      <c r="L274" s="184">
        <v>828</v>
      </c>
      <c r="M274" s="182">
        <v>776</v>
      </c>
      <c r="N274" s="187">
        <v>1590</v>
      </c>
      <c r="O274" s="200">
        <v>1974</v>
      </c>
      <c r="P274" s="182">
        <v>846</v>
      </c>
      <c r="Q274" s="183">
        <v>1483</v>
      </c>
      <c r="R274" s="184">
        <v>948</v>
      </c>
      <c r="S274" s="185">
        <v>1502</v>
      </c>
      <c r="T274" s="182">
        <v>584</v>
      </c>
      <c r="U274" s="186">
        <v>366</v>
      </c>
      <c r="V274" s="184">
        <v>2306</v>
      </c>
      <c r="W274" s="201">
        <v>1285</v>
      </c>
      <c r="X274" s="182">
        <v>1594</v>
      </c>
      <c r="Y274" s="186">
        <v>751</v>
      </c>
      <c r="Z274" s="184">
        <v>2831</v>
      </c>
      <c r="AA274" s="182">
        <v>3473</v>
      </c>
      <c r="AB274" s="165">
        <f t="shared" si="3764"/>
        <v>16872</v>
      </c>
      <c r="AC274" s="166">
        <f t="shared" si="3681"/>
        <v>20019</v>
      </c>
      <c r="BI274" s="138" t="s">
        <v>33</v>
      </c>
      <c r="BJ274" s="130">
        <f>B274/B281</f>
        <v>3.9669705831756406E-2</v>
      </c>
      <c r="BK274" s="131">
        <f t="shared" ref="BK274" si="4119">C274/C281</f>
        <v>0.1007654297064238</v>
      </c>
      <c r="BL274" s="132">
        <f t="shared" ref="BL274" si="4120">D274/D281</f>
        <v>4.1461840210536768E-2</v>
      </c>
      <c r="BM274" s="133">
        <f t="shared" ref="BM274" si="4121">E274/E281</f>
        <v>8.9973730297723292E-2</v>
      </c>
      <c r="BN274" s="130">
        <f t="shared" ref="BN274" si="4122">F274/F281</f>
        <v>3.8383428107229896E-2</v>
      </c>
      <c r="BO274" s="131">
        <f t="shared" ref="BO274" si="4123">G274/G281</f>
        <v>5.7692307692307696E-2</v>
      </c>
      <c r="BP274" s="132">
        <f t="shared" ref="BP274" si="4124">H274/H281</f>
        <v>6.6609405196478413E-2</v>
      </c>
      <c r="BQ274" s="133">
        <f t="shared" ref="BQ274" si="4125">I274/I281</f>
        <v>8.5804055984004576E-2</v>
      </c>
      <c r="BR274" s="130">
        <f t="shared" ref="BR274" si="4126">J274/J281</f>
        <v>4.3191455944714935E-2</v>
      </c>
      <c r="BS274" s="131">
        <f t="shared" ref="BS274" si="4127">K274/K281</f>
        <v>2.4749868351764088E-2</v>
      </c>
      <c r="BT274" s="132">
        <f t="shared" ref="BT274" si="4128">L274/L281</f>
        <v>7.7782996712071395E-2</v>
      </c>
      <c r="BU274" s="130">
        <f t="shared" ref="BU274" si="4129">M274/M281</f>
        <v>3.7340005774227698E-2</v>
      </c>
      <c r="BV274" s="134">
        <f t="shared" ref="BV274" si="4130">N274/N281</f>
        <v>6.5327252557623561E-2</v>
      </c>
      <c r="BW274" s="135">
        <f t="shared" ref="BW274" si="4131">O274/O281</f>
        <v>5.6994369857080986E-2</v>
      </c>
      <c r="BX274" s="130">
        <f t="shared" ref="BX274" si="4132">P274/P281</f>
        <v>5.6052474657125817E-2</v>
      </c>
      <c r="BY274" s="131">
        <f t="shared" ref="BY274" si="4133">Q274/Q281</f>
        <v>7.6732032907331715E-2</v>
      </c>
      <c r="BZ274" s="132">
        <f t="shared" ref="BZ274" si="4134">R274/R281</f>
        <v>4.8936609539541605E-2</v>
      </c>
      <c r="CA274" s="133">
        <f t="shared" ref="CA274" si="4135">S274/S281</f>
        <v>6.7475292003593895E-2</v>
      </c>
      <c r="CB274" s="130">
        <f t="shared" ref="CB274" si="4136">T274/T281</f>
        <v>7.4328624156802844E-2</v>
      </c>
      <c r="CC274" s="131">
        <f t="shared" ref="CC274" si="4137">U274/U281</f>
        <v>3.5216010776484175E-2</v>
      </c>
      <c r="CD274" s="132">
        <f t="shared" ref="CD274" si="4138">V274/V281</f>
        <v>0.11145480908651523</v>
      </c>
      <c r="CE274" s="133">
        <f t="shared" ref="CE274" si="4139">W274/W281</f>
        <v>4.6322999279019464E-2</v>
      </c>
      <c r="CF274" s="130">
        <f t="shared" ref="CF274" si="4140">X274/X281</f>
        <v>7.4149881378797036E-2</v>
      </c>
      <c r="CG274" s="131">
        <f t="shared" ref="CG274" si="4141">Y274/Y281</f>
        <v>5.1861059319107797E-2</v>
      </c>
      <c r="CH274" s="132">
        <f t="shared" ref="CH274" si="4142">Z274/Z281</f>
        <v>5.0160350112510854E-2</v>
      </c>
      <c r="CI274" s="130">
        <f t="shared" ref="CI274" si="4143">AA274/AA281</f>
        <v>7.9754742111789831E-2</v>
      </c>
      <c r="CJ274" s="136">
        <f t="shared" ref="CJ274" si="4144">AB274/AB281</f>
        <v>5.7446178256117614E-2</v>
      </c>
      <c r="CK274" s="137">
        <f t="shared" ref="CK274" si="4145">AC274/AC281</f>
        <v>6.8357594320777718E-2</v>
      </c>
    </row>
    <row r="275" spans="1:89">
      <c r="A275" s="147" t="s">
        <v>34</v>
      </c>
      <c r="B275" s="196">
        <v>188</v>
      </c>
      <c r="C275" s="190">
        <v>1979</v>
      </c>
      <c r="D275" s="191">
        <v>173</v>
      </c>
      <c r="E275" s="192">
        <v>898</v>
      </c>
      <c r="F275" s="189">
        <v>101</v>
      </c>
      <c r="G275" s="193">
        <v>320</v>
      </c>
      <c r="H275" s="191">
        <v>434</v>
      </c>
      <c r="I275" s="192">
        <v>1929</v>
      </c>
      <c r="J275" s="189">
        <v>153</v>
      </c>
      <c r="K275" s="190">
        <v>126</v>
      </c>
      <c r="L275" s="191">
        <v>376</v>
      </c>
      <c r="M275" s="189">
        <v>579</v>
      </c>
      <c r="N275" s="194">
        <v>901</v>
      </c>
      <c r="O275" s="197">
        <v>1299</v>
      </c>
      <c r="P275" s="189">
        <v>521</v>
      </c>
      <c r="Q275" s="190">
        <v>1171</v>
      </c>
      <c r="R275" s="191">
        <v>573</v>
      </c>
      <c r="S275" s="192">
        <v>1000</v>
      </c>
      <c r="T275" s="189">
        <v>494</v>
      </c>
      <c r="U275" s="193">
        <v>264</v>
      </c>
      <c r="V275" s="191">
        <v>2023</v>
      </c>
      <c r="W275" s="198">
        <v>936</v>
      </c>
      <c r="X275" s="189">
        <v>1191</v>
      </c>
      <c r="Y275" s="193">
        <v>674</v>
      </c>
      <c r="Z275" s="191">
        <v>1971</v>
      </c>
      <c r="AA275" s="189">
        <v>2123</v>
      </c>
      <c r="AB275" s="165">
        <f t="shared" si="3764"/>
        <v>9099</v>
      </c>
      <c r="AC275" s="166">
        <f t="shared" si="3681"/>
        <v>13298</v>
      </c>
      <c r="BI275" s="147" t="s">
        <v>34</v>
      </c>
      <c r="BJ275" s="130">
        <f>B275/B281</f>
        <v>3.2341303973851712E-3</v>
      </c>
      <c r="BK275" s="131">
        <f t="shared" ref="BK275" si="4146">C275/C281</f>
        <v>6.3914995316991241E-2</v>
      </c>
      <c r="BL275" s="132">
        <f t="shared" ref="BL275" si="4147">D275/D281</f>
        <v>8.5902974328417505E-3</v>
      </c>
      <c r="BM275" s="133">
        <f t="shared" ref="BM275" si="4148">E275/E281</f>
        <v>4.9146234676007004E-2</v>
      </c>
      <c r="BN275" s="130">
        <f t="shared" ref="BN275" si="4149">F275/F281</f>
        <v>1.0255889520714866E-2</v>
      </c>
      <c r="BO275" s="131">
        <f t="shared" ref="BO275" si="4150">G275/G281</f>
        <v>4.0753948038716251E-2</v>
      </c>
      <c r="BP275" s="132">
        <f t="shared" ref="BP275" si="4151">H275/H281</f>
        <v>1.8638608546274426E-2</v>
      </c>
      <c r="BQ275" s="133">
        <f t="shared" ref="BQ275" si="4152">I275/I281</f>
        <v>5.5098543273350474E-2</v>
      </c>
      <c r="BR275" s="130">
        <f t="shared" ref="BR275" si="4153">J275/J281</f>
        <v>2.4030155489241402E-2</v>
      </c>
      <c r="BS275" s="131">
        <f t="shared" ref="BS275" si="4154">K275/K281</f>
        <v>1.6587677725118485E-2</v>
      </c>
      <c r="BT275" s="132">
        <f t="shared" ref="BT275" si="4155">L275/L281</f>
        <v>3.5321747299201504E-2</v>
      </c>
      <c r="BU275" s="130">
        <f t="shared" ref="BU275" si="4156">M275/M281</f>
        <v>2.7860648638244636E-2</v>
      </c>
      <c r="BV275" s="134">
        <f t="shared" ref="BV275" si="4157">N275/N281</f>
        <v>3.7018776449320022E-2</v>
      </c>
      <c r="BW275" s="135">
        <f t="shared" ref="BW275" si="4158">O275/O281</f>
        <v>3.7505413598960591E-2</v>
      </c>
      <c r="BX275" s="130">
        <f t="shared" ref="BX275" si="4159">P275/P281</f>
        <v>3.451931358908103E-2</v>
      </c>
      <c r="BY275" s="131">
        <f t="shared" ref="BY275" si="4160">Q275/Q281</f>
        <v>6.0588813576861383E-2</v>
      </c>
      <c r="BZ275" s="132">
        <f t="shared" ref="BZ275" si="4161">R275/R281</f>
        <v>2.9578773487507742E-2</v>
      </c>
      <c r="CA275" s="133">
        <f t="shared" ref="CA275" si="4162">S275/S281</f>
        <v>4.4923629829290206E-2</v>
      </c>
      <c r="CB275" s="130">
        <f t="shared" ref="CB275" si="4163">T275/T281</f>
        <v>6.2873870434007897E-2</v>
      </c>
      <c r="CC275" s="131">
        <f t="shared" ref="CC275" si="4164">U275/U281</f>
        <v>2.5401712691234486E-2</v>
      </c>
      <c r="CD275" s="132">
        <f t="shared" ref="CD275" si="4165">V275/V281</f>
        <v>9.7776703721604644E-2</v>
      </c>
      <c r="CE275" s="133">
        <f t="shared" ref="CE275" si="4166">W275/W281</f>
        <v>3.3741888968997838E-2</v>
      </c>
      <c r="CF275" s="130">
        <f t="shared" ref="CF275" si="4167">X275/X281</f>
        <v>5.540307949946504E-2</v>
      </c>
      <c r="CG275" s="131">
        <f t="shared" ref="CG275" si="4168">Y275/Y281</f>
        <v>4.6543746978799809E-2</v>
      </c>
      <c r="CH275" s="132">
        <f t="shared" ref="CH275" si="4169">Z275/Z281</f>
        <v>3.4922659862860785E-2</v>
      </c>
      <c r="CI275" s="130">
        <f t="shared" ref="CI275" si="4170">AA275/AA281</f>
        <v>4.8753042759380888E-2</v>
      </c>
      <c r="CJ275" s="136">
        <f t="shared" ref="CJ275" si="4171">AB275/AB281</f>
        <v>3.0980486957824453E-2</v>
      </c>
      <c r="CK275" s="137">
        <f t="shared" ref="CK275" si="4172">AC275/AC281</f>
        <v>4.5407827028208309E-2</v>
      </c>
    </row>
    <row r="276" spans="1:89">
      <c r="A276" s="138" t="s">
        <v>35</v>
      </c>
      <c r="B276" s="199">
        <v>0</v>
      </c>
      <c r="C276" s="183">
        <v>1502</v>
      </c>
      <c r="D276" s="184">
        <v>6</v>
      </c>
      <c r="E276" s="185">
        <v>724</v>
      </c>
      <c r="F276" s="182">
        <v>6</v>
      </c>
      <c r="G276" s="186">
        <v>206</v>
      </c>
      <c r="H276" s="184">
        <v>40</v>
      </c>
      <c r="I276" s="185">
        <v>1192</v>
      </c>
      <c r="J276" s="182">
        <v>55</v>
      </c>
      <c r="K276" s="183">
        <v>85</v>
      </c>
      <c r="L276" s="184">
        <v>67</v>
      </c>
      <c r="M276" s="182">
        <v>134</v>
      </c>
      <c r="N276" s="187">
        <v>223</v>
      </c>
      <c r="O276" s="200">
        <v>351</v>
      </c>
      <c r="P276" s="182">
        <v>175</v>
      </c>
      <c r="Q276" s="183">
        <v>210</v>
      </c>
      <c r="R276" s="184">
        <v>155</v>
      </c>
      <c r="S276" s="185">
        <v>183</v>
      </c>
      <c r="T276" s="182">
        <v>99</v>
      </c>
      <c r="U276" s="186">
        <v>21</v>
      </c>
      <c r="V276" s="184">
        <v>361</v>
      </c>
      <c r="W276" s="201">
        <v>30</v>
      </c>
      <c r="X276" s="182">
        <v>149</v>
      </c>
      <c r="Y276" s="186">
        <v>52</v>
      </c>
      <c r="Z276" s="184">
        <v>82</v>
      </c>
      <c r="AA276" s="182">
        <v>545</v>
      </c>
      <c r="AB276" s="165">
        <f t="shared" si="3764"/>
        <v>1418</v>
      </c>
      <c r="AC276" s="166">
        <f t="shared" si="3681"/>
        <v>5235</v>
      </c>
      <c r="BI276" s="138" t="s">
        <v>35</v>
      </c>
      <c r="BJ276" s="130">
        <f>B276/B281</f>
        <v>0</v>
      </c>
      <c r="BK276" s="131">
        <f t="shared" ref="BK276" si="4173">C276/C281</f>
        <v>4.8509511352259151E-2</v>
      </c>
      <c r="BL276" s="132">
        <f t="shared" ref="BL276" si="4174">D276/D281</f>
        <v>2.9792939073439596E-4</v>
      </c>
      <c r="BM276" s="133">
        <f t="shared" ref="BM276" si="4175">E276/E281</f>
        <v>3.9623467600700527E-2</v>
      </c>
      <c r="BN276" s="130">
        <f t="shared" ref="BN276" si="4176">F276/F281</f>
        <v>6.0926076360682375E-4</v>
      </c>
      <c r="BO276" s="131">
        <f t="shared" ref="BO276" si="4177">G276/G281</f>
        <v>2.6235354049923585E-2</v>
      </c>
      <c r="BP276" s="132">
        <f t="shared" ref="BP276" si="4178">H276/H281</f>
        <v>1.7178441056474125E-3</v>
      </c>
      <c r="BQ276" s="133">
        <f t="shared" ref="BQ276" si="4179">I276/I281</f>
        <v>3.4047415024278778E-2</v>
      </c>
      <c r="BR276" s="130">
        <f t="shared" ref="BR276" si="4180">J276/J281</f>
        <v>8.6382911889429873E-3</v>
      </c>
      <c r="BS276" s="131">
        <f t="shared" ref="BS276" si="4181">K276/K281</f>
        <v>1.1190100052659295E-2</v>
      </c>
      <c r="BT276" s="132">
        <f t="shared" ref="BT276" si="4182">L276/L281</f>
        <v>6.2940347581023955E-3</v>
      </c>
      <c r="BU276" s="130">
        <f t="shared" ref="BU276" si="4183">M276/M281</f>
        <v>6.4478875950341645E-3</v>
      </c>
      <c r="BV276" s="134">
        <f t="shared" ref="BV276" si="4184">N276/N281</f>
        <v>9.1622498870126134E-3</v>
      </c>
      <c r="BW276" s="135">
        <f t="shared" ref="BW276" si="4185">O276/O281</f>
        <v>1.0134257254222607E-2</v>
      </c>
      <c r="BX276" s="130">
        <f t="shared" ref="BX276" si="4186">P276/P281</f>
        <v>1.1594779036639502E-2</v>
      </c>
      <c r="BY276" s="131">
        <f t="shared" ref="BY276" si="4187">Q276/Q281</f>
        <v>1.0865628395508874E-2</v>
      </c>
      <c r="BZ276" s="132">
        <f t="shared" ref="BZ276" si="4188">R276/R281</f>
        <v>8.0012389015073297E-3</v>
      </c>
      <c r="CA276" s="133">
        <f t="shared" ref="CA276" si="4189">S276/S281</f>
        <v>8.2210242587601075E-3</v>
      </c>
      <c r="CB276" s="130">
        <f t="shared" ref="CB276" si="4190">T276/T281</f>
        <v>1.2600229095074456E-2</v>
      </c>
      <c r="CC276" s="131">
        <f t="shared" ref="CC276" si="4191">U276/U281</f>
        <v>2.0205907822572885E-3</v>
      </c>
      <c r="CD276" s="132">
        <f t="shared" ref="CD276" si="4192">V276/V281</f>
        <v>1.7448042532624455E-2</v>
      </c>
      <c r="CE276" s="133">
        <f t="shared" ref="CE276" si="4193">W276/W281</f>
        <v>1.0814708002883922E-3</v>
      </c>
      <c r="CF276" s="130">
        <f t="shared" ref="CF276" si="4194">X276/X281</f>
        <v>6.9311997022840398E-3</v>
      </c>
      <c r="CG276" s="131">
        <f t="shared" ref="CG276" si="4195">Y276/Y281</f>
        <v>3.5909122298183826E-3</v>
      </c>
      <c r="CH276" s="132">
        <f t="shared" ref="CH276" si="4196">Z276/Z281</f>
        <v>1.4528960470596573E-3</v>
      </c>
      <c r="CI276" s="130">
        <f t="shared" ref="CI276" si="4197">AA276/AA281</f>
        <v>1.2515500849676205E-2</v>
      </c>
      <c r="CJ276" s="136">
        <f t="shared" ref="CJ276" si="4198">AB276/AB281</f>
        <v>4.8280394006149112E-3</v>
      </c>
      <c r="CK276" s="137">
        <f t="shared" ref="CK276" si="4199">AC276/AC281</f>
        <v>1.7875618475911452E-2</v>
      </c>
    </row>
    <row r="277" spans="1:89">
      <c r="A277" s="147" t="s">
        <v>36</v>
      </c>
      <c r="B277" s="196">
        <v>0</v>
      </c>
      <c r="C277" s="190">
        <v>66</v>
      </c>
      <c r="D277" s="191">
        <v>0</v>
      </c>
      <c r="E277" s="192">
        <v>30</v>
      </c>
      <c r="F277" s="189">
        <v>0</v>
      </c>
      <c r="G277" s="193">
        <v>0</v>
      </c>
      <c r="H277" s="191">
        <v>0</v>
      </c>
      <c r="I277" s="192">
        <v>0</v>
      </c>
      <c r="J277" s="189">
        <v>0</v>
      </c>
      <c r="K277" s="193">
        <v>0</v>
      </c>
      <c r="L277" s="191">
        <v>0</v>
      </c>
      <c r="M277" s="189">
        <v>0</v>
      </c>
      <c r="N277" s="194">
        <v>0</v>
      </c>
      <c r="O277" s="197">
        <v>0</v>
      </c>
      <c r="P277" s="189">
        <v>0</v>
      </c>
      <c r="Q277" s="193">
        <v>0</v>
      </c>
      <c r="R277" s="191">
        <v>0</v>
      </c>
      <c r="S277" s="192">
        <v>0</v>
      </c>
      <c r="T277" s="189">
        <v>0</v>
      </c>
      <c r="U277" s="193">
        <v>0</v>
      </c>
      <c r="V277" s="191">
        <v>0</v>
      </c>
      <c r="W277" s="192">
        <v>0</v>
      </c>
      <c r="X277" s="189">
        <v>0</v>
      </c>
      <c r="Y277" s="193">
        <v>0</v>
      </c>
      <c r="Z277" s="191">
        <v>0</v>
      </c>
      <c r="AA277" s="189">
        <v>0</v>
      </c>
      <c r="AB277" s="165">
        <f t="shared" si="3764"/>
        <v>0</v>
      </c>
      <c r="AC277" s="166">
        <f t="shared" si="3681"/>
        <v>96</v>
      </c>
      <c r="BI277" s="147" t="s">
        <v>36</v>
      </c>
      <c r="BJ277" s="130">
        <f>B277/B281</f>
        <v>0</v>
      </c>
      <c r="BK277" s="131">
        <f t="shared" ref="BK277" si="4200">C277/C281</f>
        <v>2.1315763976358878E-3</v>
      </c>
      <c r="BL277" s="132">
        <f t="shared" ref="BL277" si="4201">D277/D281</f>
        <v>0</v>
      </c>
      <c r="BM277" s="133">
        <f t="shared" ref="BM277" si="4202">E277/E281</f>
        <v>1.6418563922942207E-3</v>
      </c>
      <c r="BN277" s="130">
        <f t="shared" ref="BN277" si="4203">F277/F281</f>
        <v>0</v>
      </c>
      <c r="BO277" s="131">
        <f t="shared" ref="BO277" si="4204">G277/G281</f>
        <v>0</v>
      </c>
      <c r="BP277" s="132">
        <f t="shared" ref="BP277" si="4205">H277/H281</f>
        <v>0</v>
      </c>
      <c r="BQ277" s="133">
        <f t="shared" ref="BQ277" si="4206">I277/I281</f>
        <v>0</v>
      </c>
      <c r="BR277" s="130">
        <f t="shared" ref="BR277" si="4207">J277/J281</f>
        <v>0</v>
      </c>
      <c r="BS277" s="131">
        <f t="shared" ref="BS277" si="4208">K277/K281</f>
        <v>0</v>
      </c>
      <c r="BT277" s="132">
        <f t="shared" ref="BT277" si="4209">L277/L281</f>
        <v>0</v>
      </c>
      <c r="BU277" s="130">
        <f t="shared" ref="BU277" si="4210">M277/M281</f>
        <v>0</v>
      </c>
      <c r="BV277" s="134">
        <f t="shared" ref="BV277" si="4211">N277/N281</f>
        <v>0</v>
      </c>
      <c r="BW277" s="135">
        <f t="shared" ref="BW277" si="4212">O277/O281</f>
        <v>0</v>
      </c>
      <c r="BX277" s="130">
        <f t="shared" ref="BX277" si="4213">P277/P281</f>
        <v>0</v>
      </c>
      <c r="BY277" s="131">
        <f t="shared" ref="BY277" si="4214">Q277/Q281</f>
        <v>0</v>
      </c>
      <c r="BZ277" s="132">
        <f t="shared" ref="BZ277" si="4215">R277/R281</f>
        <v>0</v>
      </c>
      <c r="CA277" s="133">
        <f t="shared" ref="CA277" si="4216">S277/S281</f>
        <v>0</v>
      </c>
      <c r="CB277" s="130">
        <f t="shared" ref="CB277" si="4217">T277/T281</f>
        <v>0</v>
      </c>
      <c r="CC277" s="131">
        <f t="shared" ref="CC277" si="4218">U277/U281</f>
        <v>0</v>
      </c>
      <c r="CD277" s="132">
        <f t="shared" ref="CD277" si="4219">V277/V281</f>
        <v>0</v>
      </c>
      <c r="CE277" s="133">
        <f t="shared" ref="CE277" si="4220">W277/W281</f>
        <v>0</v>
      </c>
      <c r="CF277" s="130">
        <f t="shared" ref="CF277" si="4221">X277/X281</f>
        <v>0</v>
      </c>
      <c r="CG277" s="131">
        <f t="shared" ref="CG277" si="4222">Y277/Y281</f>
        <v>0</v>
      </c>
      <c r="CH277" s="132">
        <f t="shared" ref="CH277" si="4223">Z277/Z281</f>
        <v>0</v>
      </c>
      <c r="CI277" s="130">
        <f t="shared" ref="CI277" si="4224">AA277/AA281</f>
        <v>0</v>
      </c>
      <c r="CJ277" s="136">
        <f t="shared" ref="CJ277" si="4225">AB277/AB281</f>
        <v>0</v>
      </c>
      <c r="CK277" s="137">
        <f t="shared" ref="CK277" si="4226">AC277/AC281</f>
        <v>3.2780503795367706E-4</v>
      </c>
    </row>
    <row r="278" spans="1:89">
      <c r="A278" s="138" t="s">
        <v>37</v>
      </c>
      <c r="B278" s="60"/>
      <c r="C278" s="61"/>
      <c r="D278" s="140"/>
      <c r="E278" s="141"/>
      <c r="F278" s="139"/>
      <c r="G278" s="142"/>
      <c r="H278" s="140"/>
      <c r="I278" s="141"/>
      <c r="J278" s="139"/>
      <c r="K278" s="142"/>
      <c r="L278" s="140"/>
      <c r="M278" s="139"/>
      <c r="N278" s="143"/>
      <c r="O278" s="144"/>
      <c r="P278" s="139"/>
      <c r="Q278" s="142"/>
      <c r="R278" s="140"/>
      <c r="S278" s="141"/>
      <c r="T278" s="139"/>
      <c r="U278" s="142"/>
      <c r="V278" s="140"/>
      <c r="W278" s="141"/>
      <c r="X278" s="139"/>
      <c r="Y278" s="142"/>
      <c r="Z278" s="145"/>
      <c r="AA278" s="146"/>
      <c r="AB278" s="165">
        <f t="shared" ref="AB278:AB280" si="4227">B278+D278+F278+H278+J278+L278+N278+P278+R278+T278+V278+X278+Z278</f>
        <v>0</v>
      </c>
      <c r="AC278" s="166">
        <f t="shared" ref="AC278:AC280" si="4228">C278+E278+G278+I278+K278+M278+O278+Q278+S278+U278+W278+Y278+AA278</f>
        <v>0</v>
      </c>
      <c r="BI278" s="138" t="s">
        <v>37</v>
      </c>
      <c r="BJ278" s="130">
        <f>B278/B281</f>
        <v>0</v>
      </c>
      <c r="BK278" s="131">
        <f t="shared" ref="BK278" si="4229">C278/C281</f>
        <v>0</v>
      </c>
      <c r="BL278" s="132">
        <f t="shared" ref="BL278" si="4230">D278/D281</f>
        <v>0</v>
      </c>
      <c r="BM278" s="133">
        <f t="shared" ref="BM278" si="4231">E278/E281</f>
        <v>0</v>
      </c>
      <c r="BN278" s="130">
        <f t="shared" ref="BN278" si="4232">F278/F281</f>
        <v>0</v>
      </c>
      <c r="BO278" s="131">
        <f t="shared" ref="BO278" si="4233">G278/G281</f>
        <v>0</v>
      </c>
      <c r="BP278" s="132">
        <f t="shared" ref="BP278" si="4234">H278/H281</f>
        <v>0</v>
      </c>
      <c r="BQ278" s="133">
        <f t="shared" ref="BQ278" si="4235">I278/I281</f>
        <v>0</v>
      </c>
      <c r="BR278" s="130">
        <f t="shared" ref="BR278" si="4236">J278/J281</f>
        <v>0</v>
      </c>
      <c r="BS278" s="131">
        <f t="shared" ref="BS278" si="4237">K278/K281</f>
        <v>0</v>
      </c>
      <c r="BT278" s="132">
        <f t="shared" ref="BT278" si="4238">L278/L281</f>
        <v>0</v>
      </c>
      <c r="BU278" s="130">
        <f t="shared" ref="BU278" si="4239">M278/M281</f>
        <v>0</v>
      </c>
      <c r="BV278" s="134">
        <f t="shared" ref="BV278" si="4240">N278/N281</f>
        <v>0</v>
      </c>
      <c r="BW278" s="135">
        <f t="shared" ref="BW278" si="4241">O278/O281</f>
        <v>0</v>
      </c>
      <c r="BX278" s="130">
        <f t="shared" ref="BX278" si="4242">P278/P281</f>
        <v>0</v>
      </c>
      <c r="BY278" s="131">
        <f t="shared" ref="BY278" si="4243">Q278/Q281</f>
        <v>0</v>
      </c>
      <c r="BZ278" s="132">
        <f t="shared" ref="BZ278" si="4244">R278/R281</f>
        <v>0</v>
      </c>
      <c r="CA278" s="133">
        <f t="shared" ref="CA278" si="4245">S278/S281</f>
        <v>0</v>
      </c>
      <c r="CB278" s="130">
        <f t="shared" ref="CB278" si="4246">T278/T281</f>
        <v>0</v>
      </c>
      <c r="CC278" s="131">
        <f t="shared" ref="CC278" si="4247">U278/U281</f>
        <v>0</v>
      </c>
      <c r="CD278" s="132">
        <f t="shared" ref="CD278" si="4248">V278/V281</f>
        <v>0</v>
      </c>
      <c r="CE278" s="133">
        <f t="shared" ref="CE278" si="4249">W278/W281</f>
        <v>0</v>
      </c>
      <c r="CF278" s="130">
        <f t="shared" ref="CF278" si="4250">X278/X281</f>
        <v>0</v>
      </c>
      <c r="CG278" s="131">
        <f t="shared" ref="CG278" si="4251">Y278/Y281</f>
        <v>0</v>
      </c>
      <c r="CH278" s="132">
        <f t="shared" ref="CH278" si="4252">Z278/Z281</f>
        <v>0</v>
      </c>
      <c r="CI278" s="130">
        <f t="shared" ref="CI278" si="4253">AA278/AA281</f>
        <v>0</v>
      </c>
      <c r="CJ278" s="136">
        <f t="shared" ref="CJ278" si="4254">AB278/AB281</f>
        <v>0</v>
      </c>
      <c r="CK278" s="137">
        <f t="shared" ref="CK278" si="4255">AC278/AC281</f>
        <v>0</v>
      </c>
    </row>
    <row r="279" spans="1:89">
      <c r="A279" s="147" t="s">
        <v>38</v>
      </c>
      <c r="B279" s="58"/>
      <c r="C279" s="59"/>
      <c r="D279" s="153"/>
      <c r="E279" s="150"/>
      <c r="F279" s="151"/>
      <c r="G279" s="152"/>
      <c r="H279" s="153"/>
      <c r="I279" s="150"/>
      <c r="J279" s="151"/>
      <c r="K279" s="152"/>
      <c r="L279" s="153"/>
      <c r="M279" s="151"/>
      <c r="N279" s="155"/>
      <c r="O279" s="154"/>
      <c r="P279" s="151"/>
      <c r="Q279" s="152"/>
      <c r="R279" s="153"/>
      <c r="S279" s="150"/>
      <c r="T279" s="151"/>
      <c r="U279" s="152"/>
      <c r="V279" s="153"/>
      <c r="W279" s="150"/>
      <c r="X279" s="151"/>
      <c r="Y279" s="152"/>
      <c r="Z279" s="149"/>
      <c r="AA279" s="148"/>
      <c r="AB279" s="165">
        <f t="shared" si="4227"/>
        <v>0</v>
      </c>
      <c r="AC279" s="166">
        <f t="shared" si="4228"/>
        <v>0</v>
      </c>
      <c r="BI279" s="147" t="s">
        <v>38</v>
      </c>
      <c r="BJ279" s="130">
        <f>B279/B281</f>
        <v>0</v>
      </c>
      <c r="BK279" s="131">
        <f t="shared" ref="BK279" si="4256">C279/C281</f>
        <v>0</v>
      </c>
      <c r="BL279" s="132">
        <f t="shared" ref="BL279" si="4257">D279/D281</f>
        <v>0</v>
      </c>
      <c r="BM279" s="133">
        <f t="shared" ref="BM279" si="4258">E279/E281</f>
        <v>0</v>
      </c>
      <c r="BN279" s="130">
        <f t="shared" ref="BN279" si="4259">F279/F281</f>
        <v>0</v>
      </c>
      <c r="BO279" s="131">
        <f t="shared" ref="BO279" si="4260">G279/G281</f>
        <v>0</v>
      </c>
      <c r="BP279" s="132">
        <f t="shared" ref="BP279" si="4261">H279/H281</f>
        <v>0</v>
      </c>
      <c r="BQ279" s="133">
        <f t="shared" ref="BQ279" si="4262">I279/I281</f>
        <v>0</v>
      </c>
      <c r="BR279" s="130">
        <f t="shared" ref="BR279" si="4263">J279/J281</f>
        <v>0</v>
      </c>
      <c r="BS279" s="131">
        <f t="shared" ref="BS279" si="4264">K279/K281</f>
        <v>0</v>
      </c>
      <c r="BT279" s="132">
        <f t="shared" ref="BT279" si="4265">L279/L281</f>
        <v>0</v>
      </c>
      <c r="BU279" s="130">
        <f t="shared" ref="BU279" si="4266">M279/M281</f>
        <v>0</v>
      </c>
      <c r="BV279" s="134">
        <f t="shared" ref="BV279" si="4267">N279/N281</f>
        <v>0</v>
      </c>
      <c r="BW279" s="135">
        <f t="shared" ref="BW279" si="4268">O279/O281</f>
        <v>0</v>
      </c>
      <c r="BX279" s="130">
        <f t="shared" ref="BX279" si="4269">P279/P281</f>
        <v>0</v>
      </c>
      <c r="BY279" s="131">
        <f t="shared" ref="BY279" si="4270">Q279/Q281</f>
        <v>0</v>
      </c>
      <c r="BZ279" s="132">
        <f t="shared" ref="BZ279" si="4271">R279/R281</f>
        <v>0</v>
      </c>
      <c r="CA279" s="133">
        <f t="shared" ref="CA279" si="4272">S279/S281</f>
        <v>0</v>
      </c>
      <c r="CB279" s="130">
        <f t="shared" ref="CB279" si="4273">T279/T281</f>
        <v>0</v>
      </c>
      <c r="CC279" s="131">
        <f t="shared" ref="CC279" si="4274">U279/U281</f>
        <v>0</v>
      </c>
      <c r="CD279" s="132">
        <f t="shared" ref="CD279" si="4275">V279/V281</f>
        <v>0</v>
      </c>
      <c r="CE279" s="133">
        <f t="shared" ref="CE279" si="4276">W279/W281</f>
        <v>0</v>
      </c>
      <c r="CF279" s="130">
        <f t="shared" ref="CF279" si="4277">X279/X281</f>
        <v>0</v>
      </c>
      <c r="CG279" s="131">
        <f t="shared" ref="CG279" si="4278">Y279/Y281</f>
        <v>0</v>
      </c>
      <c r="CH279" s="132">
        <f t="shared" ref="CH279" si="4279">Z279/Z281</f>
        <v>0</v>
      </c>
      <c r="CI279" s="130">
        <f t="shared" ref="CI279" si="4280">AA279/AA281</f>
        <v>0</v>
      </c>
      <c r="CJ279" s="136">
        <f t="shared" ref="CJ279" si="4281">AB279/AB281</f>
        <v>0</v>
      </c>
      <c r="CK279" s="137">
        <f t="shared" ref="CK279" si="4282">AC279/AC281</f>
        <v>0</v>
      </c>
    </row>
    <row r="280" spans="1:89" ht="14" thickBot="1">
      <c r="A280" s="138" t="s">
        <v>39</v>
      </c>
      <c r="B280" s="60"/>
      <c r="C280" s="61"/>
      <c r="D280" s="140"/>
      <c r="E280" s="141"/>
      <c r="F280" s="139"/>
      <c r="G280" s="142"/>
      <c r="H280" s="140"/>
      <c r="I280" s="141"/>
      <c r="J280" s="139"/>
      <c r="K280" s="142"/>
      <c r="L280" s="140"/>
      <c r="M280" s="139"/>
      <c r="N280" s="143"/>
      <c r="O280" s="144"/>
      <c r="P280" s="139"/>
      <c r="Q280" s="142"/>
      <c r="R280" s="140"/>
      <c r="S280" s="141"/>
      <c r="T280" s="139"/>
      <c r="U280" s="142"/>
      <c r="V280" s="140"/>
      <c r="W280" s="141"/>
      <c r="X280" s="139"/>
      <c r="Y280" s="142"/>
      <c r="Z280" s="145"/>
      <c r="AA280" s="146"/>
      <c r="AB280" s="165">
        <f t="shared" si="4227"/>
        <v>0</v>
      </c>
      <c r="AC280" s="166">
        <f t="shared" si="4228"/>
        <v>0</v>
      </c>
      <c r="BI280" s="138" t="s">
        <v>39</v>
      </c>
      <c r="BJ280" s="130">
        <f>B280/B281</f>
        <v>0</v>
      </c>
      <c r="BK280" s="131">
        <f t="shared" ref="BK280" si="4283">C280/C281</f>
        <v>0</v>
      </c>
      <c r="BL280" s="132">
        <f t="shared" ref="BL280" si="4284">D280/D281</f>
        <v>0</v>
      </c>
      <c r="BM280" s="133">
        <f t="shared" ref="BM280" si="4285">E280/E281</f>
        <v>0</v>
      </c>
      <c r="BN280" s="130">
        <f t="shared" ref="BN280" si="4286">F280/F281</f>
        <v>0</v>
      </c>
      <c r="BO280" s="131">
        <f t="shared" ref="BO280" si="4287">G280/G281</f>
        <v>0</v>
      </c>
      <c r="BP280" s="132">
        <f t="shared" ref="BP280" si="4288">H280/H281</f>
        <v>0</v>
      </c>
      <c r="BQ280" s="133">
        <f t="shared" ref="BQ280" si="4289">I280/I281</f>
        <v>0</v>
      </c>
      <c r="BR280" s="130">
        <f t="shared" ref="BR280" si="4290">J280/J281</f>
        <v>0</v>
      </c>
      <c r="BS280" s="131">
        <f t="shared" ref="BS280" si="4291">K280/K281</f>
        <v>0</v>
      </c>
      <c r="BT280" s="132">
        <f t="shared" ref="BT280" si="4292">L280/L281</f>
        <v>0</v>
      </c>
      <c r="BU280" s="130">
        <f t="shared" ref="BU280" si="4293">M280/M281</f>
        <v>0</v>
      </c>
      <c r="BV280" s="134">
        <f t="shared" ref="BV280" si="4294">N280/N281</f>
        <v>0</v>
      </c>
      <c r="BW280" s="135">
        <f t="shared" ref="BW280" si="4295">O280/O281</f>
        <v>0</v>
      </c>
      <c r="BX280" s="130">
        <f t="shared" ref="BX280" si="4296">P280/P281</f>
        <v>0</v>
      </c>
      <c r="BY280" s="131">
        <f t="shared" ref="BY280" si="4297">Q280/Q281</f>
        <v>0</v>
      </c>
      <c r="BZ280" s="132">
        <f t="shared" ref="BZ280" si="4298">R280/R281</f>
        <v>0</v>
      </c>
      <c r="CA280" s="133">
        <f t="shared" ref="CA280" si="4299">S280/S281</f>
        <v>0</v>
      </c>
      <c r="CB280" s="130">
        <f t="shared" ref="CB280" si="4300">T280/T281</f>
        <v>0</v>
      </c>
      <c r="CC280" s="131">
        <f t="shared" ref="CC280" si="4301">U280/U281</f>
        <v>0</v>
      </c>
      <c r="CD280" s="132">
        <f t="shared" ref="CD280" si="4302">V280/V281</f>
        <v>0</v>
      </c>
      <c r="CE280" s="133">
        <f t="shared" ref="CE280" si="4303">W280/W281</f>
        <v>0</v>
      </c>
      <c r="CF280" s="130">
        <f t="shared" ref="CF280" si="4304">X280/X281</f>
        <v>0</v>
      </c>
      <c r="CG280" s="131">
        <f t="shared" ref="CG280" si="4305">Y280/Y281</f>
        <v>0</v>
      </c>
      <c r="CH280" s="132">
        <f t="shared" ref="CH280" si="4306">Z280/Z281</f>
        <v>0</v>
      </c>
      <c r="CI280" s="130">
        <f t="shared" ref="CI280" si="4307">AA280/AA281</f>
        <v>0</v>
      </c>
      <c r="CJ280" s="136">
        <f t="shared" ref="CJ280" si="4308">AB280/AB281</f>
        <v>0</v>
      </c>
      <c r="CK280" s="137">
        <f t="shared" ref="CK280" si="4309">AC280/AC281</f>
        <v>0</v>
      </c>
    </row>
    <row r="281" spans="1:89" ht="15" thickTop="1" thickBot="1">
      <c r="A281" s="225" t="s">
        <v>13</v>
      </c>
      <c r="B281" s="20">
        <f t="shared" ref="B281" si="4310">SUM(B258:B280)</f>
        <v>58130</v>
      </c>
      <c r="C281" s="21">
        <f t="shared" ref="C281" si="4311">SUM(C258:C280)</f>
        <v>30963</v>
      </c>
      <c r="D281" s="20">
        <f t="shared" ref="D281" si="4312">SUM(D258:D280)</f>
        <v>20139</v>
      </c>
      <c r="E281" s="21">
        <f t="shared" ref="E281" si="4313">SUM(E258:E280)</f>
        <v>18272</v>
      </c>
      <c r="F281" s="20">
        <f t="shared" ref="F281" si="4314">SUM(F258:F280)</f>
        <v>9848</v>
      </c>
      <c r="G281" s="21">
        <f t="shared" ref="G281" si="4315">SUM(G258:G280)</f>
        <v>7852</v>
      </c>
      <c r="H281" s="20">
        <f t="shared" ref="H281" si="4316">SUM(H258:H280)</f>
        <v>23285</v>
      </c>
      <c r="I281" s="21">
        <f t="shared" ref="I281" si="4317">SUM(I258:I280)</f>
        <v>35010</v>
      </c>
      <c r="J281" s="20">
        <f t="shared" ref="J281" si="4318">SUM(J258:J280)</f>
        <v>6367</v>
      </c>
      <c r="K281" s="21">
        <f t="shared" ref="K281" si="4319">SUM(K258:K280)</f>
        <v>7596</v>
      </c>
      <c r="L281" s="20">
        <f t="shared" ref="L281" si="4320">SUM(L258:L280)</f>
        <v>10645</v>
      </c>
      <c r="M281" s="21">
        <f t="shared" ref="M281" si="4321">SUM(M258:M280)</f>
        <v>20782</v>
      </c>
      <c r="N281" s="20">
        <f t="shared" ref="N281" si="4322">SUM(N258:N280)</f>
        <v>24339</v>
      </c>
      <c r="O281" s="21">
        <f t="shared" ref="O281" si="4323">SUM(O258:O280)</f>
        <v>34635</v>
      </c>
      <c r="P281" s="20">
        <f t="shared" ref="P281" si="4324">SUM(P258:P280)</f>
        <v>15093</v>
      </c>
      <c r="Q281" s="21">
        <f t="shared" ref="Q281" si="4325">SUM(Q258:Q280)</f>
        <v>19327</v>
      </c>
      <c r="R281" s="20">
        <f t="shared" ref="R281" si="4326">SUM(R258:R280)</f>
        <v>19372</v>
      </c>
      <c r="S281" s="21">
        <f t="shared" ref="S281" si="4327">SUM(S258:S280)</f>
        <v>22260</v>
      </c>
      <c r="T281" s="20">
        <f t="shared" ref="T281" si="4328">SUM(T258:T280)</f>
        <v>7857</v>
      </c>
      <c r="U281" s="21">
        <f t="shared" ref="U281" si="4329">SUM(U258:U280)</f>
        <v>10393</v>
      </c>
      <c r="V281" s="20">
        <f t="shared" ref="V281" si="4330">SUM(V258:V280)</f>
        <v>20690</v>
      </c>
      <c r="W281" s="21">
        <f t="shared" ref="W281" si="4331">SUM(W258:W280)</f>
        <v>27740</v>
      </c>
      <c r="X281" s="20">
        <f t="shared" ref="X281" si="4332">SUM(X258:X280)</f>
        <v>21497</v>
      </c>
      <c r="Y281" s="21">
        <f t="shared" ref="Y281" si="4333">SUM(Y258:Y280)</f>
        <v>14481</v>
      </c>
      <c r="Z281" s="20">
        <f t="shared" ref="Z281" si="4334">SUM(Z258:Z280)</f>
        <v>56439</v>
      </c>
      <c r="AA281" s="21">
        <f t="shared" ref="AA281" si="4335">SUM(AA258:AA280)</f>
        <v>43546</v>
      </c>
      <c r="AB281" s="167">
        <f t="shared" ref="AB281:AC281" si="4336">SUM(AB257:AB280)</f>
        <v>293701</v>
      </c>
      <c r="AC281" s="168">
        <f t="shared" si="4336"/>
        <v>292857</v>
      </c>
      <c r="BI281" s="227" t="s">
        <v>13</v>
      </c>
      <c r="BJ281" s="156">
        <f>SUM(BJ257:BJ280)</f>
        <v>1</v>
      </c>
      <c r="BK281" s="157">
        <f t="shared" ref="BK281:CK281" si="4337">SUM(BK257:BK280)</f>
        <v>0.99999999999999989</v>
      </c>
      <c r="BL281" s="156">
        <f t="shared" si="4337"/>
        <v>1</v>
      </c>
      <c r="BM281" s="157">
        <f t="shared" si="4337"/>
        <v>1</v>
      </c>
      <c r="BN281" s="156">
        <f t="shared" si="4337"/>
        <v>1.0000000000000002</v>
      </c>
      <c r="BO281" s="157">
        <f t="shared" si="4337"/>
        <v>1</v>
      </c>
      <c r="BP281" s="156">
        <f t="shared" si="4337"/>
        <v>0.99999999999999989</v>
      </c>
      <c r="BQ281" s="157">
        <f t="shared" si="4337"/>
        <v>1</v>
      </c>
      <c r="BR281" s="156">
        <f t="shared" si="4337"/>
        <v>1</v>
      </c>
      <c r="BS281" s="157">
        <f t="shared" si="4337"/>
        <v>1</v>
      </c>
      <c r="BT281" s="156">
        <f t="shared" si="4337"/>
        <v>0.99999999999999989</v>
      </c>
      <c r="BU281" s="157">
        <f t="shared" si="4337"/>
        <v>1</v>
      </c>
      <c r="BV281" s="156">
        <f t="shared" si="4337"/>
        <v>1</v>
      </c>
      <c r="BW281" s="157">
        <f t="shared" si="4337"/>
        <v>0.99999999999999989</v>
      </c>
      <c r="BX281" s="156">
        <f t="shared" si="4337"/>
        <v>1</v>
      </c>
      <c r="BY281" s="157">
        <f t="shared" si="4337"/>
        <v>1.0000000000000002</v>
      </c>
      <c r="BZ281" s="156">
        <f t="shared" si="4337"/>
        <v>1</v>
      </c>
      <c r="CA281" s="157">
        <f t="shared" si="4337"/>
        <v>1</v>
      </c>
      <c r="CB281" s="156">
        <f t="shared" si="4337"/>
        <v>1</v>
      </c>
      <c r="CC281" s="157">
        <f t="shared" si="4337"/>
        <v>0.99999999999999989</v>
      </c>
      <c r="CD281" s="156">
        <f t="shared" si="4337"/>
        <v>1</v>
      </c>
      <c r="CE281" s="157">
        <f t="shared" si="4337"/>
        <v>1.0000000000000002</v>
      </c>
      <c r="CF281" s="156">
        <f t="shared" si="4337"/>
        <v>1</v>
      </c>
      <c r="CG281" s="157">
        <f t="shared" si="4337"/>
        <v>0.99999999999999989</v>
      </c>
      <c r="CH281" s="156">
        <f t="shared" si="4337"/>
        <v>1</v>
      </c>
      <c r="CI281" s="157">
        <f t="shared" si="4337"/>
        <v>1</v>
      </c>
      <c r="CJ281" s="156">
        <f t="shared" si="4337"/>
        <v>1</v>
      </c>
      <c r="CK281" s="157">
        <f t="shared" si="4337"/>
        <v>1</v>
      </c>
    </row>
    <row r="282" spans="1:89" ht="14" thickTop="1">
      <c r="A282" s="180"/>
    </row>
    <row r="284" spans="1:89">
      <c r="A284" s="325">
        <f>+A253+1</f>
        <v>43809</v>
      </c>
      <c r="B284" s="325"/>
      <c r="C284" s="325"/>
      <c r="D284" s="325"/>
      <c r="BI284" s="320">
        <f>+BI253+1</f>
        <v>43809</v>
      </c>
      <c r="BJ284" s="320"/>
      <c r="BK284" s="320"/>
      <c r="BL284" s="320"/>
    </row>
    <row r="285" spans="1:89" ht="14" thickBot="1">
      <c r="AE285" t="s">
        <v>87</v>
      </c>
    </row>
    <row r="286" spans="1:89" ht="15" thickTop="1" thickBot="1">
      <c r="A286" s="321" t="s">
        <v>0</v>
      </c>
      <c r="B286" s="316" t="s">
        <v>1</v>
      </c>
      <c r="C286" s="317"/>
      <c r="D286" s="316" t="s">
        <v>2</v>
      </c>
      <c r="E286" s="317"/>
      <c r="F286" s="316" t="s">
        <v>3</v>
      </c>
      <c r="G286" s="317"/>
      <c r="H286" s="316" t="s">
        <v>4</v>
      </c>
      <c r="I286" s="317"/>
      <c r="J286" s="316" t="s">
        <v>5</v>
      </c>
      <c r="K286" s="317"/>
      <c r="L286" s="316" t="s">
        <v>6</v>
      </c>
      <c r="M286" s="317"/>
      <c r="N286" s="316" t="s">
        <v>7</v>
      </c>
      <c r="O286" s="317"/>
      <c r="P286" s="316" t="s">
        <v>8</v>
      </c>
      <c r="Q286" s="317"/>
      <c r="R286" s="316" t="s">
        <v>9</v>
      </c>
      <c r="S286" s="317"/>
      <c r="T286" s="316" t="s">
        <v>10</v>
      </c>
      <c r="U286" s="317"/>
      <c r="V286" s="316" t="s">
        <v>11</v>
      </c>
      <c r="W286" s="317"/>
      <c r="X286" s="316" t="s">
        <v>12</v>
      </c>
      <c r="Y286" s="317"/>
      <c r="Z286" s="318" t="s">
        <v>40</v>
      </c>
      <c r="AA286" s="319"/>
      <c r="AB286" s="323" t="s">
        <v>41</v>
      </c>
      <c r="AC286" s="324"/>
      <c r="AE286" s="314" t="s">
        <v>0</v>
      </c>
      <c r="AF286" s="308" t="s">
        <v>1</v>
      </c>
      <c r="AG286" s="309"/>
      <c r="AH286" s="308" t="s">
        <v>2</v>
      </c>
      <c r="AI286" s="309"/>
      <c r="AJ286" s="308" t="s">
        <v>3</v>
      </c>
      <c r="AK286" s="309"/>
      <c r="AL286" s="308" t="s">
        <v>4</v>
      </c>
      <c r="AM286" s="309"/>
      <c r="AN286" s="308" t="s">
        <v>5</v>
      </c>
      <c r="AO286" s="309"/>
      <c r="AP286" s="308" t="s">
        <v>6</v>
      </c>
      <c r="AQ286" s="309"/>
      <c r="AR286" s="308" t="s">
        <v>7</v>
      </c>
      <c r="AS286" s="309"/>
      <c r="AT286" s="308" t="s">
        <v>8</v>
      </c>
      <c r="AU286" s="309"/>
      <c r="AV286" s="308" t="s">
        <v>9</v>
      </c>
      <c r="AW286" s="309"/>
      <c r="AX286" s="308" t="s">
        <v>10</v>
      </c>
      <c r="AY286" s="309"/>
      <c r="AZ286" s="308" t="s">
        <v>11</v>
      </c>
      <c r="BA286" s="309"/>
      <c r="BB286" s="308" t="s">
        <v>12</v>
      </c>
      <c r="BC286" s="309"/>
      <c r="BD286" s="310" t="s">
        <v>40</v>
      </c>
      <c r="BE286" s="311"/>
      <c r="BF286" s="312" t="s">
        <v>41</v>
      </c>
      <c r="BG286" s="313"/>
      <c r="BI286" s="321" t="s">
        <v>0</v>
      </c>
      <c r="BJ286" s="316" t="s">
        <v>1</v>
      </c>
      <c r="BK286" s="317"/>
      <c r="BL286" s="316" t="s">
        <v>2</v>
      </c>
      <c r="BM286" s="317"/>
      <c r="BN286" s="316" t="s">
        <v>3</v>
      </c>
      <c r="BO286" s="317"/>
      <c r="BP286" s="316" t="s">
        <v>4</v>
      </c>
      <c r="BQ286" s="317"/>
      <c r="BR286" s="316" t="s">
        <v>5</v>
      </c>
      <c r="BS286" s="317"/>
      <c r="BT286" s="316" t="s">
        <v>6</v>
      </c>
      <c r="BU286" s="317"/>
      <c r="BV286" s="316" t="s">
        <v>7</v>
      </c>
      <c r="BW286" s="317"/>
      <c r="BX286" s="316" t="s">
        <v>8</v>
      </c>
      <c r="BY286" s="317"/>
      <c r="BZ286" s="316" t="s">
        <v>9</v>
      </c>
      <c r="CA286" s="317"/>
      <c r="CB286" s="316" t="s">
        <v>10</v>
      </c>
      <c r="CC286" s="317"/>
      <c r="CD286" s="316" t="s">
        <v>11</v>
      </c>
      <c r="CE286" s="317"/>
      <c r="CF286" s="316" t="s">
        <v>12</v>
      </c>
      <c r="CG286" s="317"/>
      <c r="CH286" s="318" t="s">
        <v>40</v>
      </c>
      <c r="CI286" s="319"/>
      <c r="CJ286" s="316" t="s">
        <v>41</v>
      </c>
      <c r="CK286" s="317"/>
    </row>
    <row r="287" spans="1:89" ht="15" thickTop="1" thickBot="1">
      <c r="A287" s="322"/>
      <c r="B287" s="117" t="s">
        <v>14</v>
      </c>
      <c r="C287" s="118" t="s">
        <v>15</v>
      </c>
      <c r="D287" s="119" t="s">
        <v>14</v>
      </c>
      <c r="E287" s="120" t="s">
        <v>15</v>
      </c>
      <c r="F287" s="117" t="s">
        <v>14</v>
      </c>
      <c r="G287" s="118" t="s">
        <v>15</v>
      </c>
      <c r="H287" s="119" t="s">
        <v>14</v>
      </c>
      <c r="I287" s="120" t="s">
        <v>15</v>
      </c>
      <c r="J287" s="117" t="s">
        <v>14</v>
      </c>
      <c r="K287" s="118" t="s">
        <v>15</v>
      </c>
      <c r="L287" s="119" t="s">
        <v>14</v>
      </c>
      <c r="M287" s="117" t="s">
        <v>15</v>
      </c>
      <c r="N287" s="121" t="s">
        <v>14</v>
      </c>
      <c r="O287" s="122" t="s">
        <v>15</v>
      </c>
      <c r="P287" s="117" t="s">
        <v>14</v>
      </c>
      <c r="Q287" s="118" t="s">
        <v>15</v>
      </c>
      <c r="R287" s="119" t="s">
        <v>14</v>
      </c>
      <c r="S287" s="120" t="s">
        <v>15</v>
      </c>
      <c r="T287" s="117" t="s">
        <v>14</v>
      </c>
      <c r="U287" s="118" t="s">
        <v>15</v>
      </c>
      <c r="V287" s="119" t="s">
        <v>14</v>
      </c>
      <c r="W287" s="120" t="s">
        <v>15</v>
      </c>
      <c r="X287" s="117" t="s">
        <v>14</v>
      </c>
      <c r="Y287" s="118" t="s">
        <v>15</v>
      </c>
      <c r="Z287" s="28" t="s">
        <v>14</v>
      </c>
      <c r="AA287" s="123" t="s">
        <v>15</v>
      </c>
      <c r="AB287" s="169" t="s">
        <v>14</v>
      </c>
      <c r="AC287" s="170" t="s">
        <v>15</v>
      </c>
      <c r="AE287" s="315"/>
      <c r="AF287" s="230" t="s">
        <v>14</v>
      </c>
      <c r="AG287" s="231" t="s">
        <v>15</v>
      </c>
      <c r="AH287" s="232" t="s">
        <v>14</v>
      </c>
      <c r="AI287" s="233" t="s">
        <v>15</v>
      </c>
      <c r="AJ287" s="230" t="s">
        <v>14</v>
      </c>
      <c r="AK287" s="231" t="s">
        <v>15</v>
      </c>
      <c r="AL287" s="232" t="s">
        <v>14</v>
      </c>
      <c r="AM287" s="233" t="s">
        <v>15</v>
      </c>
      <c r="AN287" s="230" t="s">
        <v>14</v>
      </c>
      <c r="AO287" s="231" t="s">
        <v>15</v>
      </c>
      <c r="AP287" s="232" t="s">
        <v>14</v>
      </c>
      <c r="AQ287" s="230" t="s">
        <v>15</v>
      </c>
      <c r="AR287" s="234" t="s">
        <v>14</v>
      </c>
      <c r="AS287" s="235" t="s">
        <v>15</v>
      </c>
      <c r="AT287" s="230" t="s">
        <v>14</v>
      </c>
      <c r="AU287" s="231" t="s">
        <v>15</v>
      </c>
      <c r="AV287" s="232" t="s">
        <v>14</v>
      </c>
      <c r="AW287" s="233" t="s">
        <v>15</v>
      </c>
      <c r="AX287" s="230" t="s">
        <v>14</v>
      </c>
      <c r="AY287" s="231" t="s">
        <v>15</v>
      </c>
      <c r="AZ287" s="232" t="s">
        <v>14</v>
      </c>
      <c r="BA287" s="233" t="s">
        <v>15</v>
      </c>
      <c r="BB287" s="230" t="s">
        <v>14</v>
      </c>
      <c r="BC287" s="231" t="s">
        <v>15</v>
      </c>
      <c r="BD287" s="236" t="s">
        <v>14</v>
      </c>
      <c r="BE287" s="237" t="s">
        <v>15</v>
      </c>
      <c r="BF287" s="238" t="s">
        <v>14</v>
      </c>
      <c r="BG287" s="239" t="s">
        <v>15</v>
      </c>
      <c r="BI287" s="322"/>
      <c r="BJ287" s="117" t="s">
        <v>14</v>
      </c>
      <c r="BK287" s="118" t="s">
        <v>15</v>
      </c>
      <c r="BL287" s="119" t="s">
        <v>14</v>
      </c>
      <c r="BM287" s="120" t="s">
        <v>15</v>
      </c>
      <c r="BN287" s="117" t="s">
        <v>14</v>
      </c>
      <c r="BO287" s="118" t="s">
        <v>15</v>
      </c>
      <c r="BP287" s="119" t="s">
        <v>14</v>
      </c>
      <c r="BQ287" s="120" t="s">
        <v>15</v>
      </c>
      <c r="BR287" s="117" t="s">
        <v>14</v>
      </c>
      <c r="BS287" s="118" t="s">
        <v>15</v>
      </c>
      <c r="BT287" s="119" t="s">
        <v>14</v>
      </c>
      <c r="BU287" s="117" t="s">
        <v>15</v>
      </c>
      <c r="BV287" s="121" t="s">
        <v>14</v>
      </c>
      <c r="BW287" s="122" t="s">
        <v>15</v>
      </c>
      <c r="BX287" s="117" t="s">
        <v>14</v>
      </c>
      <c r="BY287" s="118" t="s">
        <v>15</v>
      </c>
      <c r="BZ287" s="119" t="s">
        <v>14</v>
      </c>
      <c r="CA287" s="120" t="s">
        <v>15</v>
      </c>
      <c r="CB287" s="117" t="s">
        <v>14</v>
      </c>
      <c r="CC287" s="118" t="s">
        <v>15</v>
      </c>
      <c r="CD287" s="119" t="s">
        <v>14</v>
      </c>
      <c r="CE287" s="120" t="s">
        <v>15</v>
      </c>
      <c r="CF287" s="117" t="s">
        <v>14</v>
      </c>
      <c r="CG287" s="118" t="s">
        <v>15</v>
      </c>
      <c r="CH287" s="28" t="s">
        <v>14</v>
      </c>
      <c r="CI287" s="123" t="s">
        <v>15</v>
      </c>
      <c r="CJ287" s="121" t="s">
        <v>14</v>
      </c>
      <c r="CK287" s="122" t="s">
        <v>15</v>
      </c>
    </row>
    <row r="288" spans="1:89" ht="14" thickTop="1">
      <c r="A288" s="126" t="s">
        <v>16</v>
      </c>
      <c r="B288" s="127"/>
      <c r="C288" s="179"/>
      <c r="D288" s="128"/>
      <c r="E288" s="173"/>
      <c r="F288" s="127"/>
      <c r="G288" s="129"/>
      <c r="H288" s="128"/>
      <c r="I288" s="173"/>
      <c r="J288" s="127"/>
      <c r="K288" s="129"/>
      <c r="L288" s="128"/>
      <c r="M288" s="127"/>
      <c r="N288" s="172"/>
      <c r="O288" s="174"/>
      <c r="P288" s="127"/>
      <c r="Q288" s="129"/>
      <c r="R288" s="128"/>
      <c r="S288" s="173"/>
      <c r="T288" s="127"/>
      <c r="U288" s="129"/>
      <c r="V288" s="128"/>
      <c r="W288" s="173"/>
      <c r="X288" s="127"/>
      <c r="Y288" s="129"/>
      <c r="Z288" s="177"/>
      <c r="AA288" s="178"/>
      <c r="AB288" s="163">
        <f>B288+D288+F288+H288+J288+L288+N288+P288+R288+T288+V288+X288+Z288</f>
        <v>0</v>
      </c>
      <c r="AC288" s="164">
        <f>C288+E288+G288+I288+K288+M288+O288+Q288+S288+U288+W288+Y288+AA288</f>
        <v>0</v>
      </c>
      <c r="AE288" s="241" t="str">
        <f>$AE$9</f>
        <v>07:00 - 07:59</v>
      </c>
      <c r="AF288" s="242">
        <f>SUMIF($A$9:$A$32,$AE288,B$288:B$311)</f>
        <v>6560</v>
      </c>
      <c r="AG288" s="243">
        <f t="shared" ref="AG288:AV290" si="4338">SUMIF($A$9:$A$32,$AE288,C$288:C$311)</f>
        <v>1056</v>
      </c>
      <c r="AH288" s="244">
        <f t="shared" si="4338"/>
        <v>1246</v>
      </c>
      <c r="AI288" s="245">
        <f t="shared" si="4338"/>
        <v>1186</v>
      </c>
      <c r="AJ288" s="242">
        <f t="shared" si="4338"/>
        <v>646</v>
      </c>
      <c r="AK288" s="246">
        <f t="shared" si="4338"/>
        <v>545</v>
      </c>
      <c r="AL288" s="244">
        <f t="shared" si="4338"/>
        <v>849</v>
      </c>
      <c r="AM288" s="245">
        <f t="shared" si="4338"/>
        <v>1652</v>
      </c>
      <c r="AN288" s="242">
        <f t="shared" si="4338"/>
        <v>396</v>
      </c>
      <c r="AO288" s="246">
        <f t="shared" si="4338"/>
        <v>830</v>
      </c>
      <c r="AP288" s="244">
        <f t="shared" si="4338"/>
        <v>471</v>
      </c>
      <c r="AQ288" s="242">
        <f t="shared" si="4338"/>
        <v>2181</v>
      </c>
      <c r="AR288" s="247">
        <f t="shared" si="4338"/>
        <v>1614</v>
      </c>
      <c r="AS288" s="248">
        <f t="shared" si="4338"/>
        <v>2542</v>
      </c>
      <c r="AT288" s="242">
        <f t="shared" si="4338"/>
        <v>1666</v>
      </c>
      <c r="AU288" s="246">
        <f t="shared" si="4338"/>
        <v>1313</v>
      </c>
      <c r="AV288" s="244">
        <f t="shared" si="4338"/>
        <v>1764</v>
      </c>
      <c r="AW288" s="245">
        <f t="shared" ref="AW288:BE290" si="4339">SUMIF($A$9:$A$32,$AE288,S$288:S$311)</f>
        <v>1328</v>
      </c>
      <c r="AX288" s="242">
        <f t="shared" si="4339"/>
        <v>321</v>
      </c>
      <c r="AY288" s="246">
        <f t="shared" si="4339"/>
        <v>1463</v>
      </c>
      <c r="AZ288" s="244">
        <f t="shared" si="4339"/>
        <v>1006</v>
      </c>
      <c r="BA288" s="245">
        <f t="shared" si="4339"/>
        <v>2334</v>
      </c>
      <c r="BB288" s="242">
        <f t="shared" si="4339"/>
        <v>1305</v>
      </c>
      <c r="BC288" s="246">
        <f t="shared" si="4339"/>
        <v>1422</v>
      </c>
      <c r="BD288" s="23">
        <f t="shared" si="4339"/>
        <v>4508</v>
      </c>
      <c r="BE288" s="249">
        <f t="shared" si="4339"/>
        <v>2233</v>
      </c>
      <c r="BF288" s="250">
        <f>AF288+AH288+AJ288+AL288+AN288+AP288+AR288+AT288+AV288+AX288+AZ288+BB288+BD288</f>
        <v>22352</v>
      </c>
      <c r="BG288" s="251">
        <f>AG288+AI288+AK288+AM288+AO288+AQ288+AS288+AU288+AW288+AY288+BA288+BC288+BE288</f>
        <v>20085</v>
      </c>
      <c r="BI288" s="126" t="s">
        <v>16</v>
      </c>
      <c r="BJ288" s="130">
        <f>B288/B312</f>
        <v>0</v>
      </c>
      <c r="BK288" s="131">
        <f t="shared" ref="BK288" si="4340">C288/C312</f>
        <v>0</v>
      </c>
      <c r="BL288" s="132">
        <f t="shared" ref="BL288" si="4341">D288/D312</f>
        <v>0</v>
      </c>
      <c r="BM288" s="133">
        <f t="shared" ref="BM288" si="4342">E288/E312</f>
        <v>0</v>
      </c>
      <c r="BN288" s="130">
        <f t="shared" ref="BN288" si="4343">F288/F312</f>
        <v>0</v>
      </c>
      <c r="BO288" s="131">
        <f t="shared" ref="BO288" si="4344">G288/G312</f>
        <v>0</v>
      </c>
      <c r="BP288" s="132">
        <f t="shared" ref="BP288" si="4345">H288/H312</f>
        <v>0</v>
      </c>
      <c r="BQ288" s="133">
        <f t="shared" ref="BQ288" si="4346">I288/I312</f>
        <v>0</v>
      </c>
      <c r="BR288" s="130">
        <f t="shared" ref="BR288" si="4347">J288/J312</f>
        <v>0</v>
      </c>
      <c r="BS288" s="131">
        <f t="shared" ref="BS288" si="4348">K288/K312</f>
        <v>0</v>
      </c>
      <c r="BT288" s="132">
        <f t="shared" ref="BT288" si="4349">L288/L312</f>
        <v>0</v>
      </c>
      <c r="BU288" s="130">
        <f t="shared" ref="BU288" si="4350">M288/M312</f>
        <v>0</v>
      </c>
      <c r="BV288" s="134">
        <f t="shared" ref="BV288" si="4351">N288/N312</f>
        <v>0</v>
      </c>
      <c r="BW288" s="135">
        <f t="shared" ref="BW288" si="4352">O288/O312</f>
        <v>0</v>
      </c>
      <c r="BX288" s="130">
        <f t="shared" ref="BX288" si="4353">P288/P312</f>
        <v>0</v>
      </c>
      <c r="BY288" s="131">
        <f t="shared" ref="BY288" si="4354">Q288/Q312</f>
        <v>0</v>
      </c>
      <c r="BZ288" s="132">
        <f t="shared" ref="BZ288" si="4355">R288/R312</f>
        <v>0</v>
      </c>
      <c r="CA288" s="133">
        <f t="shared" ref="CA288" si="4356">S288/S312</f>
        <v>0</v>
      </c>
      <c r="CB288" s="130">
        <f t="shared" ref="CB288" si="4357">T288/T312</f>
        <v>0</v>
      </c>
      <c r="CC288" s="131">
        <f t="shared" ref="CC288" si="4358">U288/U312</f>
        <v>0</v>
      </c>
      <c r="CD288" s="132">
        <f t="shared" ref="CD288" si="4359">V288/V312</f>
        <v>0</v>
      </c>
      <c r="CE288" s="133">
        <f t="shared" ref="CE288" si="4360">W288/W312</f>
        <v>0</v>
      </c>
      <c r="CF288" s="130">
        <f t="shared" ref="CF288" si="4361">X288/X312</f>
        <v>0</v>
      </c>
      <c r="CG288" s="131">
        <f t="shared" ref="CG288" si="4362">Y288/Y312</f>
        <v>0</v>
      </c>
      <c r="CH288" s="132">
        <f t="shared" ref="CH288" si="4363">Z288/Z312</f>
        <v>0</v>
      </c>
      <c r="CI288" s="130">
        <f t="shared" ref="CI288" si="4364">AA288/AA312</f>
        <v>0</v>
      </c>
      <c r="CJ288" s="136">
        <f t="shared" ref="CJ288" si="4365">AB288/AB312</f>
        <v>0</v>
      </c>
      <c r="CK288" s="137">
        <f t="shared" ref="CK288" si="4366">AC288/AC312</f>
        <v>0</v>
      </c>
    </row>
    <row r="289" spans="1:89">
      <c r="A289" s="138" t="s">
        <v>17</v>
      </c>
      <c r="B289" s="182">
        <v>590</v>
      </c>
      <c r="C289" s="183">
        <v>0</v>
      </c>
      <c r="D289" s="184">
        <v>142</v>
      </c>
      <c r="E289" s="185">
        <v>0</v>
      </c>
      <c r="F289" s="182">
        <v>47</v>
      </c>
      <c r="G289" s="186">
        <v>0</v>
      </c>
      <c r="H289" s="184">
        <v>233</v>
      </c>
      <c r="I289" s="185">
        <v>2</v>
      </c>
      <c r="J289" s="182">
        <v>9</v>
      </c>
      <c r="K289" s="186">
        <v>3</v>
      </c>
      <c r="L289" s="184">
        <v>5</v>
      </c>
      <c r="M289" s="182">
        <v>0</v>
      </c>
      <c r="N289" s="187">
        <v>2</v>
      </c>
      <c r="O289" s="188">
        <v>0</v>
      </c>
      <c r="P289" s="182">
        <v>0</v>
      </c>
      <c r="Q289" s="186">
        <v>0</v>
      </c>
      <c r="R289" s="184">
        <v>0</v>
      </c>
      <c r="S289" s="185">
        <v>0</v>
      </c>
      <c r="T289" s="182">
        <v>0</v>
      </c>
      <c r="U289" s="186">
        <v>0</v>
      </c>
      <c r="V289" s="184">
        <v>0</v>
      </c>
      <c r="W289" s="185">
        <v>0</v>
      </c>
      <c r="X289" s="182">
        <v>0</v>
      </c>
      <c r="Y289" s="186">
        <v>0</v>
      </c>
      <c r="Z289" s="184">
        <v>0</v>
      </c>
      <c r="AA289" s="182">
        <v>0</v>
      </c>
      <c r="AB289" s="165">
        <f t="shared" ref="AB289:AB290" si="4367">B289+D289+F289+H289+J289+L289+N289+P289+R289+T289+V289+X289+Z289</f>
        <v>1028</v>
      </c>
      <c r="AC289" s="166">
        <f t="shared" ref="AC289:AC309" si="4368">C289+E289+G289+I289+K289+M289+O289+Q289+S289+U289+W289+Y289+AA289</f>
        <v>5</v>
      </c>
      <c r="AE289" s="253" t="str">
        <f>$AE$10</f>
        <v>08:00 - 08:59</v>
      </c>
      <c r="AF289" s="242">
        <f>SUMIF($A$9:$A$32,$AE289,B$288:B$311)</f>
        <v>5517</v>
      </c>
      <c r="AG289" s="254">
        <f t="shared" si="4338"/>
        <v>936</v>
      </c>
      <c r="AH289" s="255">
        <f t="shared" si="4338"/>
        <v>1368</v>
      </c>
      <c r="AI289" s="256">
        <f t="shared" si="4338"/>
        <v>1399</v>
      </c>
      <c r="AJ289" s="257">
        <f t="shared" si="4338"/>
        <v>548</v>
      </c>
      <c r="AK289" s="258">
        <f t="shared" si="4338"/>
        <v>598</v>
      </c>
      <c r="AL289" s="255">
        <f t="shared" si="4338"/>
        <v>932</v>
      </c>
      <c r="AM289" s="256">
        <f t="shared" si="4338"/>
        <v>1747</v>
      </c>
      <c r="AN289" s="257">
        <f t="shared" si="4338"/>
        <v>414</v>
      </c>
      <c r="AO289" s="258">
        <f t="shared" si="4338"/>
        <v>996</v>
      </c>
      <c r="AP289" s="255">
        <f t="shared" si="4338"/>
        <v>475</v>
      </c>
      <c r="AQ289" s="257">
        <f t="shared" si="4338"/>
        <v>2534</v>
      </c>
      <c r="AR289" s="259">
        <f t="shared" si="4338"/>
        <v>1639</v>
      </c>
      <c r="AS289" s="260">
        <f t="shared" si="4338"/>
        <v>3236</v>
      </c>
      <c r="AT289" s="257">
        <f t="shared" si="4338"/>
        <v>1288</v>
      </c>
      <c r="AU289" s="258">
        <f t="shared" si="4338"/>
        <v>1728</v>
      </c>
      <c r="AV289" s="255">
        <f t="shared" si="4338"/>
        <v>1648</v>
      </c>
      <c r="AW289" s="256">
        <f t="shared" si="4339"/>
        <v>1313</v>
      </c>
      <c r="AX289" s="257">
        <f t="shared" si="4339"/>
        <v>290</v>
      </c>
      <c r="AY289" s="258">
        <f t="shared" si="4339"/>
        <v>1383</v>
      </c>
      <c r="AZ289" s="255">
        <f t="shared" si="4339"/>
        <v>883</v>
      </c>
      <c r="BA289" s="256">
        <f t="shared" si="4339"/>
        <v>2482</v>
      </c>
      <c r="BB289" s="257">
        <f t="shared" si="4339"/>
        <v>1287</v>
      </c>
      <c r="BC289" s="258">
        <f t="shared" si="4339"/>
        <v>1562</v>
      </c>
      <c r="BD289" s="255">
        <f t="shared" si="4339"/>
        <v>4740</v>
      </c>
      <c r="BE289" s="257">
        <f t="shared" si="4339"/>
        <v>2627</v>
      </c>
      <c r="BF289" s="261">
        <f>SUM(AF289,AH289,AJ289,AL289,AN289,AP289,AR289,AT289,AV289,AX289,AZ289,BB289,BD289)</f>
        <v>21029</v>
      </c>
      <c r="BG289" s="19">
        <f>SUM(AG289,AI289,AK289,AM289,AO289,AQ289,AS289,AU289,AW289,AY289,BA289,BC289,BE289)</f>
        <v>22541</v>
      </c>
      <c r="BI289" s="138" t="s">
        <v>17</v>
      </c>
      <c r="BJ289" s="130">
        <f>B289/B312</f>
        <v>9.9395205444835662E-3</v>
      </c>
      <c r="BK289" s="131">
        <f t="shared" ref="BK289" si="4369">C289/C312</f>
        <v>0</v>
      </c>
      <c r="BL289" s="132">
        <f t="shared" ref="BL289" si="4370">D289/D312</f>
        <v>6.0844973862370384E-3</v>
      </c>
      <c r="BM289" s="133">
        <f t="shared" ref="BM289" si="4371">E289/E312</f>
        <v>0</v>
      </c>
      <c r="BN289" s="130">
        <f t="shared" ref="BN289" si="4372">F289/F312</f>
        <v>3.9020340390203403E-3</v>
      </c>
      <c r="BO289" s="131">
        <f t="shared" ref="BO289" si="4373">G289/G312</f>
        <v>0</v>
      </c>
      <c r="BP289" s="132">
        <f t="shared" ref="BP289" si="4374">H289/H312</f>
        <v>8.4218896840887736E-3</v>
      </c>
      <c r="BQ289" s="133">
        <f t="shared" ref="BQ289" si="4375">I289/I312</f>
        <v>5.00175061271445E-5</v>
      </c>
      <c r="BR289" s="130">
        <f t="shared" ref="BR289" si="4376">J289/J312</f>
        <v>1.3537906137184115E-3</v>
      </c>
      <c r="BS289" s="131">
        <f t="shared" ref="BS289" si="4377">K289/K312</f>
        <v>3.707365299060801E-4</v>
      </c>
      <c r="BT289" s="132">
        <f t="shared" ref="BT289" si="4378">L289/L312</f>
        <v>4.1332561792179878E-4</v>
      </c>
      <c r="BU289" s="130">
        <f t="shared" ref="BU289" si="4379">M289/M312</f>
        <v>0</v>
      </c>
      <c r="BV289" s="134">
        <f t="shared" ref="BV289" si="4380">N289/N312</f>
        <v>7.4332862558537134E-5</v>
      </c>
      <c r="BW289" s="135">
        <f t="shared" ref="BW289" si="4381">O289/O312</f>
        <v>0</v>
      </c>
      <c r="BX289" s="130">
        <f t="shared" ref="BX289" si="4382">P289/P312</f>
        <v>0</v>
      </c>
      <c r="BY289" s="131">
        <f t="shared" ref="BY289" si="4383">Q289/Q312</f>
        <v>0</v>
      </c>
      <c r="BZ289" s="132">
        <f t="shared" ref="BZ289" si="4384">R289/R312</f>
        <v>0</v>
      </c>
      <c r="CA289" s="133">
        <f t="shared" ref="CA289" si="4385">S289/S312</f>
        <v>0</v>
      </c>
      <c r="CB289" s="130">
        <f t="shared" ref="CB289" si="4386">T289/T312</f>
        <v>0</v>
      </c>
      <c r="CC289" s="131">
        <f t="shared" ref="CC289" si="4387">U289/U312</f>
        <v>0</v>
      </c>
      <c r="CD289" s="132">
        <f t="shared" ref="CD289" si="4388">V289/V312</f>
        <v>0</v>
      </c>
      <c r="CE289" s="133">
        <f t="shared" ref="CE289" si="4389">W289/W312</f>
        <v>0</v>
      </c>
      <c r="CF289" s="130">
        <f t="shared" ref="CF289" si="4390">X289/X312</f>
        <v>0</v>
      </c>
      <c r="CG289" s="131">
        <f t="shared" ref="CG289" si="4391">Y289/Y312</f>
        <v>0</v>
      </c>
      <c r="CH289" s="132">
        <f t="shared" ref="CH289" si="4392">Z289/Z312</f>
        <v>0</v>
      </c>
      <c r="CI289" s="130">
        <f t="shared" ref="CI289" si="4393">AA289/AA312</f>
        <v>0</v>
      </c>
      <c r="CJ289" s="136">
        <f t="shared" ref="CJ289" si="4394">AB289/AB312</f>
        <v>3.188170275584446E-3</v>
      </c>
      <c r="CK289" s="137">
        <f t="shared" ref="CK289" si="4395">AC289/AC312</f>
        <v>1.5537987271280828E-5</v>
      </c>
    </row>
    <row r="290" spans="1:89" ht="14" thickBot="1">
      <c r="A290" s="147" t="s">
        <v>18</v>
      </c>
      <c r="B290" s="189">
        <v>3309</v>
      </c>
      <c r="C290" s="190">
        <v>9</v>
      </c>
      <c r="D290" s="191">
        <v>1196</v>
      </c>
      <c r="E290" s="192">
        <v>4</v>
      </c>
      <c r="F290" s="189">
        <v>318</v>
      </c>
      <c r="G290" s="193">
        <v>6</v>
      </c>
      <c r="H290" s="191">
        <v>1151</v>
      </c>
      <c r="I290" s="192">
        <v>127</v>
      </c>
      <c r="J290" s="189">
        <v>67</v>
      </c>
      <c r="K290" s="193">
        <v>57</v>
      </c>
      <c r="L290" s="191">
        <v>56</v>
      </c>
      <c r="M290" s="189">
        <v>408</v>
      </c>
      <c r="N290" s="194">
        <v>479</v>
      </c>
      <c r="O290" s="195">
        <v>653</v>
      </c>
      <c r="P290" s="189">
        <v>245</v>
      </c>
      <c r="Q290" s="193">
        <v>309</v>
      </c>
      <c r="R290" s="191">
        <v>325</v>
      </c>
      <c r="S290" s="192">
        <v>356</v>
      </c>
      <c r="T290" s="189">
        <v>45</v>
      </c>
      <c r="U290" s="193">
        <v>253</v>
      </c>
      <c r="V290" s="191">
        <v>157</v>
      </c>
      <c r="W290" s="192">
        <v>442</v>
      </c>
      <c r="X290" s="189">
        <v>306</v>
      </c>
      <c r="Y290" s="193">
        <v>285</v>
      </c>
      <c r="Z290" s="191">
        <v>1005</v>
      </c>
      <c r="AA290" s="189">
        <v>346</v>
      </c>
      <c r="AB290" s="165">
        <f t="shared" si="4367"/>
        <v>8659</v>
      </c>
      <c r="AC290" s="166">
        <f t="shared" si="4368"/>
        <v>3255</v>
      </c>
      <c r="AE290" s="241" t="str">
        <f>$AE$11</f>
        <v>09:00 - 09:59</v>
      </c>
      <c r="AF290" s="242">
        <f>SUMIF($A$9:$A$32,$AE290,B$288:B$311)</f>
        <v>4968</v>
      </c>
      <c r="AG290" s="262">
        <f t="shared" si="4338"/>
        <v>946</v>
      </c>
      <c r="AH290" s="263">
        <f t="shared" si="4338"/>
        <v>1416</v>
      </c>
      <c r="AI290" s="264">
        <f t="shared" si="4338"/>
        <v>969</v>
      </c>
      <c r="AJ290" s="265">
        <f t="shared" si="4338"/>
        <v>658</v>
      </c>
      <c r="AK290" s="266">
        <f t="shared" si="4338"/>
        <v>518</v>
      </c>
      <c r="AL290" s="263">
        <f t="shared" si="4338"/>
        <v>1225</v>
      </c>
      <c r="AM290" s="264">
        <f t="shared" si="4338"/>
        <v>1749</v>
      </c>
      <c r="AN290" s="265">
        <f t="shared" si="4338"/>
        <v>345</v>
      </c>
      <c r="AO290" s="266">
        <f t="shared" si="4338"/>
        <v>922</v>
      </c>
      <c r="AP290" s="263">
        <f t="shared" si="4338"/>
        <v>485</v>
      </c>
      <c r="AQ290" s="265">
        <f t="shared" si="4338"/>
        <v>2025</v>
      </c>
      <c r="AR290" s="267">
        <f t="shared" si="4338"/>
        <v>1391</v>
      </c>
      <c r="AS290" s="268">
        <f t="shared" si="4338"/>
        <v>2752</v>
      </c>
      <c r="AT290" s="265">
        <f t="shared" si="4338"/>
        <v>994</v>
      </c>
      <c r="AU290" s="266">
        <f t="shared" si="4338"/>
        <v>1421</v>
      </c>
      <c r="AV290" s="263">
        <f t="shared" si="4338"/>
        <v>1432</v>
      </c>
      <c r="AW290" s="264">
        <f t="shared" si="4339"/>
        <v>1516</v>
      </c>
      <c r="AX290" s="265">
        <f t="shared" si="4339"/>
        <v>302</v>
      </c>
      <c r="AY290" s="266">
        <f t="shared" si="4339"/>
        <v>1178</v>
      </c>
      <c r="AZ290" s="263">
        <f t="shared" si="4339"/>
        <v>784</v>
      </c>
      <c r="BA290" s="264">
        <f t="shared" si="4339"/>
        <v>2383</v>
      </c>
      <c r="BB290" s="265">
        <f t="shared" si="4339"/>
        <v>1033</v>
      </c>
      <c r="BC290" s="266">
        <f t="shared" si="4339"/>
        <v>1369</v>
      </c>
      <c r="BD290" s="263">
        <f t="shared" si="4339"/>
        <v>3918</v>
      </c>
      <c r="BE290" s="265">
        <f t="shared" si="4339"/>
        <v>2211</v>
      </c>
      <c r="BF290" s="261">
        <f>SUM(AF290,AH290,AJ290,AL290,AN290,AP290,AR290,AT290,AV290,AX290,AZ290,BB290,BD290)</f>
        <v>18951</v>
      </c>
      <c r="BG290" s="19">
        <f>SUM(AG290,AI290,AK290,AM290,AO290,AQ290,AS290,AU290,AW290,AY290,BA290,BC290,BE290)</f>
        <v>19959</v>
      </c>
      <c r="BI290" s="147" t="s">
        <v>18</v>
      </c>
      <c r="BJ290" s="130">
        <f>B290/B312</f>
        <v>5.5745548274061224E-2</v>
      </c>
      <c r="BK290" s="131">
        <f t="shared" ref="BK290" si="4396">C290/C312</f>
        <v>2.6574541589157585E-4</v>
      </c>
      <c r="BL290" s="132">
        <f t="shared" ref="BL290" si="4397">D290/D312</f>
        <v>5.1246893478447166E-2</v>
      </c>
      <c r="BM290" s="133">
        <f t="shared" ref="BM290" si="4398">E290/E312</f>
        <v>2.0935831675913326E-4</v>
      </c>
      <c r="BN290" s="130">
        <f t="shared" ref="BN290" si="4399">F290/F312</f>
        <v>2.6400996264009963E-2</v>
      </c>
      <c r="BO290" s="131">
        <f t="shared" ref="BO290" si="4400">G290/G312</f>
        <v>7.5452716297786716E-4</v>
      </c>
      <c r="BP290" s="132">
        <f t="shared" ref="BP290" si="4401">H290/H312</f>
        <v>4.1603412130412784E-2</v>
      </c>
      <c r="BQ290" s="133">
        <f t="shared" ref="BQ290" si="4402">I290/I312</f>
        <v>3.1761116390736756E-3</v>
      </c>
      <c r="BR290" s="130">
        <f t="shared" ref="BR290" si="4403">J290/J312</f>
        <v>1.0078219013237064E-2</v>
      </c>
      <c r="BS290" s="131">
        <f t="shared" ref="BS290" si="4404">K290/K312</f>
        <v>7.0439940682155214E-3</v>
      </c>
      <c r="BT290" s="132">
        <f t="shared" ref="BT290" si="4405">L290/L312</f>
        <v>4.6292469207241463E-3</v>
      </c>
      <c r="BU290" s="130">
        <f t="shared" ref="BU290" si="4406">M290/M312</f>
        <v>1.7022696929238985E-2</v>
      </c>
      <c r="BV290" s="134">
        <f t="shared" ref="BV290" si="4407">N290/N312</f>
        <v>1.7802720582769643E-2</v>
      </c>
      <c r="BW290" s="135">
        <f t="shared" ref="BW290" si="4408">O290/O312</f>
        <v>1.7131014219004145E-2</v>
      </c>
      <c r="BX290" s="130">
        <f t="shared" ref="BX290" si="4409">P290/P312</f>
        <v>1.4208664385547758E-2</v>
      </c>
      <c r="BY290" s="131">
        <f t="shared" ref="BY290" si="4410">Q290/Q312</f>
        <v>1.4338747099767981E-2</v>
      </c>
      <c r="BZ290" s="132">
        <f t="shared" ref="BZ290" si="4411">R290/R312</f>
        <v>1.5379519212568617E-2</v>
      </c>
      <c r="CA290" s="133">
        <f t="shared" ref="CA290" si="4412">S290/S312</f>
        <v>1.4999578663520688E-2</v>
      </c>
      <c r="CB290" s="130">
        <f t="shared" ref="CB290" si="4413">T290/T312</f>
        <v>5.0544760193193304E-3</v>
      </c>
      <c r="CC290" s="131">
        <f t="shared" ref="CC290" si="4414">U290/U312</f>
        <v>2.286902286902287E-2</v>
      </c>
      <c r="CD290" s="132">
        <f t="shared" ref="CD290" si="4415">V290/V312</f>
        <v>6.4412898990727826E-3</v>
      </c>
      <c r="CE290" s="133">
        <f t="shared" ref="CE290" si="4416">W290/W312</f>
        <v>1.4628495780241602E-2</v>
      </c>
      <c r="CF290" s="130">
        <f t="shared" ref="CF290" si="4417">X290/X312</f>
        <v>1.2592592592592593E-2</v>
      </c>
      <c r="CG290" s="131">
        <f t="shared" ref="CG290" si="4418">Y290/Y312</f>
        <v>1.8763578905787084E-2</v>
      </c>
      <c r="CH290" s="132">
        <f t="shared" ref="CH290" si="4419">Z290/Z312</f>
        <v>1.7199774092519382E-2</v>
      </c>
      <c r="CI290" s="130">
        <f t="shared" ref="CI290" si="4420">AA290/AA312</f>
        <v>7.0681483902598468E-3</v>
      </c>
      <c r="CJ290" s="136">
        <f t="shared" ref="CJ290" si="4421">AB290/AB312</f>
        <v>2.6854442039188443E-2</v>
      </c>
      <c r="CK290" s="137">
        <f t="shared" ref="CK290" si="4422">AC290/AC312</f>
        <v>1.0115229713603818E-2</v>
      </c>
    </row>
    <row r="291" spans="1:89" ht="15" thickTop="1" thickBot="1">
      <c r="A291" s="138" t="s">
        <v>19</v>
      </c>
      <c r="B291" s="182">
        <v>6030</v>
      </c>
      <c r="C291" s="183">
        <v>387</v>
      </c>
      <c r="D291" s="184">
        <v>2029</v>
      </c>
      <c r="E291" s="185">
        <v>471</v>
      </c>
      <c r="F291" s="182">
        <v>763</v>
      </c>
      <c r="G291" s="186">
        <v>283</v>
      </c>
      <c r="H291" s="184">
        <v>1138</v>
      </c>
      <c r="I291" s="185">
        <v>1036</v>
      </c>
      <c r="J291" s="182">
        <v>218</v>
      </c>
      <c r="K291" s="186">
        <v>346</v>
      </c>
      <c r="L291" s="184">
        <v>276</v>
      </c>
      <c r="M291" s="182">
        <v>1128</v>
      </c>
      <c r="N291" s="187">
        <v>1108</v>
      </c>
      <c r="O291" s="188">
        <v>1839</v>
      </c>
      <c r="P291" s="182">
        <v>996</v>
      </c>
      <c r="Q291" s="186">
        <v>872</v>
      </c>
      <c r="R291" s="184">
        <v>1199</v>
      </c>
      <c r="S291" s="185">
        <v>1062</v>
      </c>
      <c r="T291" s="182">
        <v>221</v>
      </c>
      <c r="U291" s="186">
        <v>976</v>
      </c>
      <c r="V291" s="184">
        <v>704</v>
      </c>
      <c r="W291" s="185">
        <v>1980</v>
      </c>
      <c r="X291" s="182">
        <v>1024</v>
      </c>
      <c r="Y291" s="186">
        <v>1278</v>
      </c>
      <c r="Z291" s="184">
        <v>3000</v>
      </c>
      <c r="AA291" s="182">
        <v>1632</v>
      </c>
      <c r="AB291" s="165">
        <f>B291+D291+F291+H291+J291+L291+N291+P291+R291+T291+V291+X291+Z291</f>
        <v>18706</v>
      </c>
      <c r="AC291" s="166">
        <f t="shared" si="4368"/>
        <v>13290</v>
      </c>
      <c r="AE291" s="269" t="s">
        <v>13</v>
      </c>
      <c r="AF291" s="14">
        <f t="shared" ref="AF291:BG291" si="4423">SUM(AF288:AF290)</f>
        <v>17045</v>
      </c>
      <c r="AG291" s="1">
        <f t="shared" si="4423"/>
        <v>2938</v>
      </c>
      <c r="AH291" s="14">
        <f t="shared" si="4423"/>
        <v>4030</v>
      </c>
      <c r="AI291" s="1">
        <f t="shared" si="4423"/>
        <v>3554</v>
      </c>
      <c r="AJ291" s="14">
        <f t="shared" si="4423"/>
        <v>1852</v>
      </c>
      <c r="AK291" s="1">
        <f t="shared" si="4423"/>
        <v>1661</v>
      </c>
      <c r="AL291" s="14">
        <f t="shared" si="4423"/>
        <v>3006</v>
      </c>
      <c r="AM291" s="1">
        <f t="shared" si="4423"/>
        <v>5148</v>
      </c>
      <c r="AN291" s="14">
        <f t="shared" si="4423"/>
        <v>1155</v>
      </c>
      <c r="AO291" s="1">
        <f t="shared" si="4423"/>
        <v>2748</v>
      </c>
      <c r="AP291" s="14">
        <f t="shared" si="4423"/>
        <v>1431</v>
      </c>
      <c r="AQ291" s="1">
        <f t="shared" si="4423"/>
        <v>6740</v>
      </c>
      <c r="AR291" s="14">
        <f t="shared" si="4423"/>
        <v>4644</v>
      </c>
      <c r="AS291" s="1">
        <f t="shared" si="4423"/>
        <v>8530</v>
      </c>
      <c r="AT291" s="14">
        <f t="shared" si="4423"/>
        <v>3948</v>
      </c>
      <c r="AU291" s="1">
        <f t="shared" si="4423"/>
        <v>4462</v>
      </c>
      <c r="AV291" s="14">
        <f t="shared" si="4423"/>
        <v>4844</v>
      </c>
      <c r="AW291" s="1">
        <f t="shared" si="4423"/>
        <v>4157</v>
      </c>
      <c r="AX291" s="14">
        <f t="shared" si="4423"/>
        <v>913</v>
      </c>
      <c r="AY291" s="1">
        <f t="shared" si="4423"/>
        <v>4024</v>
      </c>
      <c r="AZ291" s="14">
        <f t="shared" si="4423"/>
        <v>2673</v>
      </c>
      <c r="BA291" s="1">
        <f t="shared" si="4423"/>
        <v>7199</v>
      </c>
      <c r="BB291" s="14">
        <f t="shared" si="4423"/>
        <v>3625</v>
      </c>
      <c r="BC291" s="1">
        <f t="shared" si="4423"/>
        <v>4353</v>
      </c>
      <c r="BD291" s="14">
        <f t="shared" si="4423"/>
        <v>13166</v>
      </c>
      <c r="BE291" s="1">
        <f t="shared" si="4423"/>
        <v>7071</v>
      </c>
      <c r="BF291" s="54">
        <f t="shared" si="4423"/>
        <v>62332</v>
      </c>
      <c r="BG291" s="50">
        <f t="shared" si="4423"/>
        <v>62585</v>
      </c>
      <c r="BI291" s="138" t="s">
        <v>19</v>
      </c>
      <c r="BJ291" s="130">
        <f>B291/B312</f>
        <v>0.10158526929362018</v>
      </c>
      <c r="BK291" s="131">
        <f t="shared" ref="BK291" si="4424">C291/C312</f>
        <v>1.1427052883337762E-2</v>
      </c>
      <c r="BL291" s="132">
        <f t="shared" ref="BL291" si="4425">D291/D312</f>
        <v>8.6939754906161626E-2</v>
      </c>
      <c r="BM291" s="133">
        <f t="shared" ref="BM291" si="4426">E291/E312</f>
        <v>2.4651941798387943E-2</v>
      </c>
      <c r="BN291" s="130">
        <f t="shared" ref="BN291" si="4427">F291/F312</f>
        <v>6.3345786633457871E-2</v>
      </c>
      <c r="BO291" s="131">
        <f t="shared" ref="BO291" si="4428">G291/G312</f>
        <v>3.5588531187122734E-2</v>
      </c>
      <c r="BP291" s="132">
        <f t="shared" ref="BP291" si="4429">H291/H312</f>
        <v>4.1133521289669628E-2</v>
      </c>
      <c r="BQ291" s="133">
        <f t="shared" ref="BQ291" si="4430">I291/I312</f>
        <v>2.590906817386085E-2</v>
      </c>
      <c r="BR291" s="130">
        <f t="shared" ref="BR291" si="4431">J291/J312</f>
        <v>3.2791817087845967E-2</v>
      </c>
      <c r="BS291" s="131">
        <f t="shared" ref="BS291" si="4432">K291/K312</f>
        <v>4.2758279782501234E-2</v>
      </c>
      <c r="BT291" s="132">
        <f t="shared" ref="BT291" si="4433">L291/L312</f>
        <v>2.2815574109283292E-2</v>
      </c>
      <c r="BU291" s="130">
        <f t="shared" ref="BU291" si="4434">M291/M312</f>
        <v>4.7062750333778373E-2</v>
      </c>
      <c r="BV291" s="134">
        <f t="shared" ref="BV291" si="4435">N291/N312</f>
        <v>4.1180405857429568E-2</v>
      </c>
      <c r="BW291" s="135">
        <f t="shared" ref="BW291" si="4436">O291/O312</f>
        <v>4.8244923658114273E-2</v>
      </c>
      <c r="BX291" s="130">
        <f t="shared" ref="BX291" si="4437">P291/P312</f>
        <v>5.776257031839007E-2</v>
      </c>
      <c r="BY291" s="131">
        <f t="shared" ref="BY291" si="4438">Q291/Q312</f>
        <v>4.0464037122969837E-2</v>
      </c>
      <c r="BZ291" s="132">
        <f t="shared" ref="BZ291" si="4439">R291/R312</f>
        <v>5.6738595494983911E-2</v>
      </c>
      <c r="CA291" s="133">
        <f t="shared" ref="CA291" si="4440">S291/S312</f>
        <v>4.4745934102974637E-2</v>
      </c>
      <c r="CB291" s="130">
        <f t="shared" ref="CB291" si="4441">T291/T312</f>
        <v>2.4823093339323823E-2</v>
      </c>
      <c r="CC291" s="131">
        <f t="shared" ref="CC291" si="4442">U291/U312</f>
        <v>8.8222001265479522E-2</v>
      </c>
      <c r="CD291" s="132">
        <f t="shared" ref="CD291" si="4443">V291/V312</f>
        <v>2.8883236235332732E-2</v>
      </c>
      <c r="CE291" s="133">
        <f t="shared" ref="CE291" si="4444">W291/W312</f>
        <v>6.5530365712394512E-2</v>
      </c>
      <c r="CF291" s="130">
        <f t="shared" ref="CF291" si="4445">X291/X312</f>
        <v>4.2139917695473254E-2</v>
      </c>
      <c r="CG291" s="131">
        <f t="shared" ref="CG291" si="4446">Y291/Y312</f>
        <v>8.4139838040687337E-2</v>
      </c>
      <c r="CH291" s="132">
        <f t="shared" ref="CH291" si="4447">Z291/Z312</f>
        <v>5.1342609231401139E-2</v>
      </c>
      <c r="CI291" s="130">
        <f t="shared" ref="CI291" si="4448">AA291/AA312</f>
        <v>3.3338780846543556E-2</v>
      </c>
      <c r="CJ291" s="136">
        <f t="shared" ref="CJ291" si="4449">AB291/AB312</f>
        <v>5.8013534217006467E-2</v>
      </c>
      <c r="CK291" s="137">
        <f t="shared" ref="CK291" si="4450">AC291/AC312</f>
        <v>4.1299970167064437E-2</v>
      </c>
    </row>
    <row r="292" spans="1:89" ht="14" thickTop="1">
      <c r="A292" s="147" t="s">
        <v>20</v>
      </c>
      <c r="B292" s="189">
        <v>6560</v>
      </c>
      <c r="C292" s="190">
        <v>1056</v>
      </c>
      <c r="D292" s="191">
        <v>1246</v>
      </c>
      <c r="E292" s="192">
        <v>1186</v>
      </c>
      <c r="F292" s="189">
        <v>646</v>
      </c>
      <c r="G292" s="193">
        <v>545</v>
      </c>
      <c r="H292" s="191">
        <v>849</v>
      </c>
      <c r="I292" s="192">
        <v>1652</v>
      </c>
      <c r="J292" s="189">
        <v>396</v>
      </c>
      <c r="K292" s="193">
        <v>830</v>
      </c>
      <c r="L292" s="191">
        <v>471</v>
      </c>
      <c r="M292" s="189">
        <v>2181</v>
      </c>
      <c r="N292" s="194">
        <v>1614</v>
      </c>
      <c r="O292" s="195">
        <v>2542</v>
      </c>
      <c r="P292" s="189">
        <v>1666</v>
      </c>
      <c r="Q292" s="193">
        <v>1313</v>
      </c>
      <c r="R292" s="191">
        <v>1764</v>
      </c>
      <c r="S292" s="192">
        <v>1328</v>
      </c>
      <c r="T292" s="189">
        <v>321</v>
      </c>
      <c r="U292" s="193">
        <v>1463</v>
      </c>
      <c r="V292" s="191">
        <v>1006</v>
      </c>
      <c r="W292" s="192">
        <v>2334</v>
      </c>
      <c r="X292" s="189">
        <v>1305</v>
      </c>
      <c r="Y292" s="193">
        <v>1422</v>
      </c>
      <c r="Z292" s="191">
        <v>4508</v>
      </c>
      <c r="AA292" s="189">
        <v>2233</v>
      </c>
      <c r="AB292" s="165">
        <f t="shared" ref="AB292:AB308" si="4451">B292+D292+F292+H292+J292+L292+N292+P292+R292+T292+V292+X292+Z292</f>
        <v>22352</v>
      </c>
      <c r="AC292" s="166">
        <f t="shared" si="4368"/>
        <v>20085</v>
      </c>
      <c r="BI292" s="147" t="s">
        <v>20</v>
      </c>
      <c r="BJ292" s="130">
        <f>B292/B312</f>
        <v>0.11051399113866474</v>
      </c>
      <c r="BK292" s="131">
        <f t="shared" ref="BK292" si="4452">C292/C312</f>
        <v>3.1180795464611569E-2</v>
      </c>
      <c r="BL292" s="132">
        <f t="shared" ref="BL292" si="4453">D292/D312</f>
        <v>5.3389322135572882E-2</v>
      </c>
      <c r="BM292" s="133">
        <f t="shared" ref="BM292" si="4454">E292/E312</f>
        <v>6.2074740919083007E-2</v>
      </c>
      <c r="BN292" s="130">
        <f t="shared" ref="BN292" si="4455">F292/F312</f>
        <v>5.3632212536322124E-2</v>
      </c>
      <c r="BO292" s="131">
        <f t="shared" ref="BO292" si="4456">G292/G312</f>
        <v>6.8536217303822936E-2</v>
      </c>
      <c r="BP292" s="132">
        <f t="shared" ref="BP292" si="4457">H292/H312</f>
        <v>3.0687486445456515E-2</v>
      </c>
      <c r="BQ292" s="133">
        <f t="shared" ref="BQ292" si="4458">I292/I312</f>
        <v>4.1314460061021359E-2</v>
      </c>
      <c r="BR292" s="130">
        <f t="shared" ref="BR292" si="4459">J292/J312</f>
        <v>5.9566787003610108E-2</v>
      </c>
      <c r="BS292" s="131">
        <f t="shared" ref="BS292" si="4460">K292/K312</f>
        <v>0.10257043994068216</v>
      </c>
      <c r="BT292" s="132">
        <f t="shared" ref="BT292" si="4461">L292/L312</f>
        <v>3.8935273208233444E-2</v>
      </c>
      <c r="BU292" s="130">
        <f t="shared" ref="BU292" si="4462">M292/M312</f>
        <v>9.0996328437917218E-2</v>
      </c>
      <c r="BV292" s="134">
        <f t="shared" ref="BV292" si="4463">N292/N312</f>
        <v>5.9986620084739463E-2</v>
      </c>
      <c r="BW292" s="135">
        <f t="shared" ref="BW292" si="4464">O292/O312</f>
        <v>6.6687654126659321E-2</v>
      </c>
      <c r="BX292" s="130">
        <f t="shared" ref="BX292" si="4465">P292/P312</f>
        <v>9.6618917821724756E-2</v>
      </c>
      <c r="BY292" s="131">
        <f t="shared" ref="BY292" si="4466">Q292/Q312</f>
        <v>6.0928074245939677E-2</v>
      </c>
      <c r="BZ292" s="132">
        <f t="shared" ref="BZ292" si="4467">R292/R312</f>
        <v>8.3475298126064731E-2</v>
      </c>
      <c r="CA292" s="133">
        <f t="shared" ref="CA292" si="4468">S292/S312</f>
        <v>5.5953484452683916E-2</v>
      </c>
      <c r="CB292" s="130">
        <f t="shared" ref="CB292" si="4469">T292/T312</f>
        <v>3.6055262271144556E-2</v>
      </c>
      <c r="CC292" s="131">
        <f t="shared" ref="CC292" si="4470">U292/U312</f>
        <v>0.13224261050348007</v>
      </c>
      <c r="CD292" s="132">
        <f t="shared" ref="CD292" si="4471">V292/V312</f>
        <v>4.1273488143103304E-2</v>
      </c>
      <c r="CE292" s="133">
        <f t="shared" ref="CE292" si="4472">W292/W312</f>
        <v>7.724640079430746E-2</v>
      </c>
      <c r="CF292" s="130">
        <f t="shared" ref="CF292" si="4473">X292/X312</f>
        <v>5.3703703703703705E-2</v>
      </c>
      <c r="CG292" s="131">
        <f t="shared" ref="CG292" si="4474">Y292/Y312</f>
        <v>9.362038317203239E-2</v>
      </c>
      <c r="CH292" s="132">
        <f t="shared" ref="CH292" si="4475">Z292/Z312</f>
        <v>7.715082747171878E-2</v>
      </c>
      <c r="CI292" s="130">
        <f t="shared" ref="CI292" si="4476">AA292/AA312</f>
        <v>4.5616113744075829E-2</v>
      </c>
      <c r="CJ292" s="136">
        <f t="shared" ref="CJ292" si="4477">AB292/AB312</f>
        <v>6.9320994163291377E-2</v>
      </c>
      <c r="CK292" s="137">
        <f t="shared" ref="CK292" si="4478">AC292/AC312</f>
        <v>6.2416094868735082E-2</v>
      </c>
    </row>
    <row r="293" spans="1:89" ht="14" thickBot="1">
      <c r="A293" s="138" t="s">
        <v>21</v>
      </c>
      <c r="B293" s="182">
        <v>5517</v>
      </c>
      <c r="C293" s="183">
        <v>936</v>
      </c>
      <c r="D293" s="184">
        <v>1368</v>
      </c>
      <c r="E293" s="185">
        <v>1399</v>
      </c>
      <c r="F293" s="182">
        <v>548</v>
      </c>
      <c r="G293" s="186">
        <v>598</v>
      </c>
      <c r="H293" s="184">
        <v>932</v>
      </c>
      <c r="I293" s="185">
        <v>1747</v>
      </c>
      <c r="J293" s="182">
        <v>414</v>
      </c>
      <c r="K293" s="186">
        <v>996</v>
      </c>
      <c r="L293" s="184">
        <v>475</v>
      </c>
      <c r="M293" s="182">
        <v>2534</v>
      </c>
      <c r="N293" s="187">
        <v>1639</v>
      </c>
      <c r="O293" s="188">
        <v>3236</v>
      </c>
      <c r="P293" s="182">
        <v>1288</v>
      </c>
      <c r="Q293" s="186">
        <v>1728</v>
      </c>
      <c r="R293" s="184">
        <v>1648</v>
      </c>
      <c r="S293" s="185">
        <v>1313</v>
      </c>
      <c r="T293" s="182">
        <v>290</v>
      </c>
      <c r="U293" s="186">
        <v>1383</v>
      </c>
      <c r="V293" s="184">
        <v>883</v>
      </c>
      <c r="W293" s="185">
        <v>2482</v>
      </c>
      <c r="X293" s="182">
        <v>1287</v>
      </c>
      <c r="Y293" s="186">
        <v>1562</v>
      </c>
      <c r="Z293" s="184">
        <v>4740</v>
      </c>
      <c r="AA293" s="182">
        <v>2627</v>
      </c>
      <c r="AB293" s="165">
        <f t="shared" si="4451"/>
        <v>21029</v>
      </c>
      <c r="AC293" s="166">
        <f t="shared" si="4368"/>
        <v>22541</v>
      </c>
      <c r="AE293" t="s">
        <v>88</v>
      </c>
      <c r="BI293" s="138" t="s">
        <v>21</v>
      </c>
      <c r="BJ293" s="130">
        <f>B293/B312</f>
        <v>9.2942940413416664E-2</v>
      </c>
      <c r="BK293" s="131">
        <f t="shared" ref="BK293" si="4479">C293/C312</f>
        <v>2.7637523252723891E-2</v>
      </c>
      <c r="BL293" s="132">
        <f t="shared" ref="BL293" si="4480">D293/D312</f>
        <v>5.8616848058959635E-2</v>
      </c>
      <c r="BM293" s="133">
        <f t="shared" ref="BM293" si="4481">E293/E312</f>
        <v>7.3223071286506861E-2</v>
      </c>
      <c r="BN293" s="130">
        <f t="shared" ref="BN293" si="4482">F293/F312</f>
        <v>4.5496056454960562E-2</v>
      </c>
      <c r="BO293" s="131">
        <f t="shared" ref="BO293" si="4483">G293/G312</f>
        <v>7.5201207243460771E-2</v>
      </c>
      <c r="BP293" s="132">
        <f t="shared" ref="BP293" si="4484">H293/H312</f>
        <v>3.3687558736355094E-2</v>
      </c>
      <c r="BQ293" s="133">
        <f t="shared" ref="BQ293" si="4485">I293/I312</f>
        <v>4.369029160206072E-2</v>
      </c>
      <c r="BR293" s="130">
        <f t="shared" ref="BR293" si="4486">J293/J312</f>
        <v>6.2274368231046928E-2</v>
      </c>
      <c r="BS293" s="131">
        <f t="shared" ref="BS293" si="4487">K293/K312</f>
        <v>0.12308452792881859</v>
      </c>
      <c r="BT293" s="132">
        <f t="shared" ref="BT293" si="4488">L293/L312</f>
        <v>3.9265933702570886E-2</v>
      </c>
      <c r="BU293" s="130">
        <f t="shared" ref="BU293" si="4489">M293/M312</f>
        <v>0.10572429906542057</v>
      </c>
      <c r="BV293" s="134">
        <f t="shared" ref="BV293" si="4490">N293/N312</f>
        <v>6.0915780866721177E-2</v>
      </c>
      <c r="BW293" s="135">
        <f t="shared" ref="BW293" si="4491">O293/O312</f>
        <v>8.4894275670286998E-2</v>
      </c>
      <c r="BX293" s="130">
        <f t="shared" ref="BX293" si="4492">P293/P312</f>
        <v>7.46969784840225E-2</v>
      </c>
      <c r="BY293" s="131">
        <f t="shared" ref="BY293" si="4493">Q293/Q312</f>
        <v>8.0185614849187931E-2</v>
      </c>
      <c r="BZ293" s="132">
        <f t="shared" ref="BZ293" si="4494">R293/R312</f>
        <v>7.7985992807117169E-2</v>
      </c>
      <c r="CA293" s="133">
        <f t="shared" ref="CA293" si="4495">S293/S312</f>
        <v>5.5321479733715345E-2</v>
      </c>
      <c r="CB293" s="130">
        <f t="shared" ref="CB293" si="4496">T293/T312</f>
        <v>3.2573289902280131E-2</v>
      </c>
      <c r="CC293" s="131">
        <f t="shared" ref="CC293" si="4497">U293/U312</f>
        <v>0.1250112989243424</v>
      </c>
      <c r="CD293" s="132">
        <f t="shared" ref="CD293" si="4498">V293/V312</f>
        <v>3.6227127266759661E-2</v>
      </c>
      <c r="CE293" s="133">
        <f t="shared" ref="CE293" si="4499">W293/W312</f>
        <v>8.2144630150587455E-2</v>
      </c>
      <c r="CF293" s="130">
        <f t="shared" ref="CF293" si="4500">X293/X312</f>
        <v>5.2962962962962962E-2</v>
      </c>
      <c r="CG293" s="131">
        <f t="shared" ref="CG293" si="4501">Y293/Y312</f>
        <v>0.10283757982750674</v>
      </c>
      <c r="CH293" s="132">
        <f t="shared" ref="CH293" si="4502">Z293/Z312</f>
        <v>8.1121322585613803E-2</v>
      </c>
      <c r="CI293" s="130">
        <f t="shared" ref="CI293" si="4503">AA293/AA312</f>
        <v>5.3664814512175189E-2</v>
      </c>
      <c r="CJ293" s="136">
        <f t="shared" ref="CJ293" si="4504">AB293/AB312</f>
        <v>6.5217930666600504E-2</v>
      </c>
      <c r="CK293" s="137">
        <f t="shared" ref="CK293" si="4505">AC293/AC312</f>
        <v>7.004835421638822E-2</v>
      </c>
    </row>
    <row r="294" spans="1:89" ht="15" thickTop="1" thickBot="1">
      <c r="A294" s="147" t="s">
        <v>22</v>
      </c>
      <c r="B294" s="189">
        <v>4968</v>
      </c>
      <c r="C294" s="190">
        <v>946</v>
      </c>
      <c r="D294" s="191">
        <v>1416</v>
      </c>
      <c r="E294" s="192">
        <v>969</v>
      </c>
      <c r="F294" s="189">
        <v>658</v>
      </c>
      <c r="G294" s="193">
        <v>518</v>
      </c>
      <c r="H294" s="191">
        <v>1225</v>
      </c>
      <c r="I294" s="192">
        <v>1749</v>
      </c>
      <c r="J294" s="189">
        <v>345</v>
      </c>
      <c r="K294" s="193">
        <v>922</v>
      </c>
      <c r="L294" s="191">
        <v>485</v>
      </c>
      <c r="M294" s="189">
        <v>2025</v>
      </c>
      <c r="N294" s="194">
        <v>1391</v>
      </c>
      <c r="O294" s="195">
        <v>2752</v>
      </c>
      <c r="P294" s="189">
        <v>994</v>
      </c>
      <c r="Q294" s="193">
        <v>1421</v>
      </c>
      <c r="R294" s="191">
        <v>1432</v>
      </c>
      <c r="S294" s="192">
        <v>1516</v>
      </c>
      <c r="T294" s="189">
        <v>302</v>
      </c>
      <c r="U294" s="193">
        <v>1178</v>
      </c>
      <c r="V294" s="191">
        <v>784</v>
      </c>
      <c r="W294" s="192">
        <v>2383</v>
      </c>
      <c r="X294" s="189">
        <v>1033</v>
      </c>
      <c r="Y294" s="193">
        <v>1369</v>
      </c>
      <c r="Z294" s="191">
        <v>3918</v>
      </c>
      <c r="AA294" s="189">
        <v>2211</v>
      </c>
      <c r="AB294" s="165">
        <f t="shared" si="4451"/>
        <v>18951</v>
      </c>
      <c r="AC294" s="166">
        <f t="shared" si="4368"/>
        <v>19959</v>
      </c>
      <c r="AE294" s="314" t="s">
        <v>0</v>
      </c>
      <c r="AF294" s="308" t="s">
        <v>1</v>
      </c>
      <c r="AG294" s="309"/>
      <c r="AH294" s="308" t="s">
        <v>2</v>
      </c>
      <c r="AI294" s="309"/>
      <c r="AJ294" s="308" t="s">
        <v>3</v>
      </c>
      <c r="AK294" s="309"/>
      <c r="AL294" s="308" t="s">
        <v>4</v>
      </c>
      <c r="AM294" s="309"/>
      <c r="AN294" s="308" t="s">
        <v>5</v>
      </c>
      <c r="AO294" s="309"/>
      <c r="AP294" s="308" t="s">
        <v>6</v>
      </c>
      <c r="AQ294" s="309"/>
      <c r="AR294" s="308" t="s">
        <v>7</v>
      </c>
      <c r="AS294" s="309"/>
      <c r="AT294" s="308" t="s">
        <v>8</v>
      </c>
      <c r="AU294" s="309"/>
      <c r="AV294" s="308" t="s">
        <v>9</v>
      </c>
      <c r="AW294" s="309"/>
      <c r="AX294" s="308" t="s">
        <v>10</v>
      </c>
      <c r="AY294" s="309"/>
      <c r="AZ294" s="308" t="s">
        <v>11</v>
      </c>
      <c r="BA294" s="309"/>
      <c r="BB294" s="308" t="s">
        <v>12</v>
      </c>
      <c r="BC294" s="309"/>
      <c r="BD294" s="310" t="s">
        <v>40</v>
      </c>
      <c r="BE294" s="311"/>
      <c r="BF294" s="312" t="s">
        <v>41</v>
      </c>
      <c r="BG294" s="313"/>
      <c r="BI294" s="147" t="s">
        <v>22</v>
      </c>
      <c r="BJ294" s="130">
        <f>B294/B312</f>
        <v>8.369413231354976E-2</v>
      </c>
      <c r="BK294" s="131">
        <f t="shared" ref="BK294" si="4506">C294/C312</f>
        <v>2.7932795937047863E-2</v>
      </c>
      <c r="BL294" s="132">
        <f t="shared" ref="BL294" si="4507">D294/D312</f>
        <v>6.0673579569800323E-2</v>
      </c>
      <c r="BM294" s="133">
        <f t="shared" ref="BM294" si="4508">E294/E312</f>
        <v>5.0717052234900029E-2</v>
      </c>
      <c r="BN294" s="130">
        <f t="shared" ref="BN294" si="4509">F294/F312</f>
        <v>5.4628476546284763E-2</v>
      </c>
      <c r="BO294" s="131">
        <f t="shared" ref="BO294" si="4510">G294/G312</f>
        <v>6.5140845070422532E-2</v>
      </c>
      <c r="BP294" s="132">
        <f t="shared" ref="BP294" si="4511">H294/H312</f>
        <v>4.4278175377719942E-2</v>
      </c>
      <c r="BQ294" s="133">
        <f t="shared" ref="BQ294" si="4512">I294/I312</f>
        <v>4.3740309108187866E-2</v>
      </c>
      <c r="BR294" s="130">
        <f t="shared" ref="BR294" si="4513">J294/J312</f>
        <v>5.1895306859205778E-2</v>
      </c>
      <c r="BS294" s="131">
        <f t="shared" ref="BS294" si="4514">K294/K312</f>
        <v>0.11393969352446862</v>
      </c>
      <c r="BT294" s="132">
        <f t="shared" ref="BT294" si="4515">L294/L312</f>
        <v>4.0092584938414486E-2</v>
      </c>
      <c r="BU294" s="130">
        <f t="shared" ref="BU294" si="4516">M294/M312</f>
        <v>8.4487650200267023E-2</v>
      </c>
      <c r="BV294" s="134">
        <f t="shared" ref="BV294" si="4517">N294/N312</f>
        <v>5.1698505909462573E-2</v>
      </c>
      <c r="BW294" s="135">
        <f t="shared" ref="BW294" si="4518">O294/O312</f>
        <v>7.2196862374731094E-2</v>
      </c>
      <c r="BX294" s="130">
        <f t="shared" ref="BX294" si="4519">P294/P312</f>
        <v>5.7646581221365192E-2</v>
      </c>
      <c r="BY294" s="131">
        <f t="shared" ref="BY294" si="4520">Q294/Q312</f>
        <v>6.5939675174013918E-2</v>
      </c>
      <c r="BZ294" s="132">
        <f t="shared" ref="BZ294" si="4521">R294/R312</f>
        <v>6.7764527730456187E-2</v>
      </c>
      <c r="CA294" s="133">
        <f t="shared" ref="CA294" si="4522">S294/S312</f>
        <v>6.387461026375664E-2</v>
      </c>
      <c r="CB294" s="130">
        <f t="shared" ref="CB294" si="4523">T294/T312</f>
        <v>3.3921150174098622E-2</v>
      </c>
      <c r="CC294" s="131">
        <f t="shared" ref="CC294" si="4524">U294/U312</f>
        <v>0.10648106300280213</v>
      </c>
      <c r="CD294" s="132">
        <f t="shared" ref="CD294" si="4525">V294/V312</f>
        <v>3.2165422171165997E-2</v>
      </c>
      <c r="CE294" s="133">
        <f t="shared" ref="CE294" si="4526">W294/W312</f>
        <v>7.8868111864967727E-2</v>
      </c>
      <c r="CF294" s="130">
        <f t="shared" ref="CF294" si="4527">X294/X312</f>
        <v>4.2510288065843622E-2</v>
      </c>
      <c r="CG294" s="131">
        <f t="shared" ref="CG294" si="4528">Y294/Y312</f>
        <v>9.013101586674567E-2</v>
      </c>
      <c r="CH294" s="132">
        <f t="shared" ref="CH294" si="4529">Z294/Z312</f>
        <v>6.7053447656209894E-2</v>
      </c>
      <c r="CI294" s="130">
        <f t="shared" ref="CI294" si="4530">AA294/AA312</f>
        <v>4.5166693904232717E-2</v>
      </c>
      <c r="CJ294" s="136">
        <f t="shared" ref="CJ294" si="4531">AB294/AB312</f>
        <v>5.8773360790467744E-2</v>
      </c>
      <c r="CK294" s="137">
        <f t="shared" ref="CK294" si="4532">AC294/AC312</f>
        <v>6.2024537589498809E-2</v>
      </c>
    </row>
    <row r="295" spans="1:89" ht="15" thickTop="1" thickBot="1">
      <c r="A295" s="138" t="s">
        <v>23</v>
      </c>
      <c r="B295" s="182">
        <v>3826</v>
      </c>
      <c r="C295" s="183">
        <v>1127</v>
      </c>
      <c r="D295" s="184">
        <v>1368</v>
      </c>
      <c r="E295" s="185">
        <v>781</v>
      </c>
      <c r="F295" s="182">
        <v>770</v>
      </c>
      <c r="G295" s="186">
        <v>573</v>
      </c>
      <c r="H295" s="184">
        <v>1090</v>
      </c>
      <c r="I295" s="185">
        <v>1889</v>
      </c>
      <c r="J295" s="182">
        <v>316</v>
      </c>
      <c r="K295" s="186">
        <v>804</v>
      </c>
      <c r="L295" s="184">
        <v>498</v>
      </c>
      <c r="M295" s="182">
        <v>2078</v>
      </c>
      <c r="N295" s="187">
        <v>1361</v>
      </c>
      <c r="O295" s="188">
        <v>2797</v>
      </c>
      <c r="P295" s="182">
        <v>919</v>
      </c>
      <c r="Q295" s="186">
        <v>1205</v>
      </c>
      <c r="R295" s="184">
        <v>1426</v>
      </c>
      <c r="S295" s="185">
        <v>1108</v>
      </c>
      <c r="T295" s="182">
        <v>344</v>
      </c>
      <c r="U295" s="186">
        <v>666</v>
      </c>
      <c r="V295" s="184">
        <v>715</v>
      </c>
      <c r="W295" s="185">
        <v>2222</v>
      </c>
      <c r="X295" s="182">
        <v>964</v>
      </c>
      <c r="Y295" s="186">
        <v>953</v>
      </c>
      <c r="Z295" s="184">
        <v>3222</v>
      </c>
      <c r="AA295" s="182">
        <v>2360</v>
      </c>
      <c r="AB295" s="165">
        <f t="shared" si="4451"/>
        <v>16819</v>
      </c>
      <c r="AC295" s="166">
        <f t="shared" si="4368"/>
        <v>18563</v>
      </c>
      <c r="AE295" s="315"/>
      <c r="AF295" s="230" t="s">
        <v>14</v>
      </c>
      <c r="AG295" s="231" t="s">
        <v>15</v>
      </c>
      <c r="AH295" s="232" t="s">
        <v>14</v>
      </c>
      <c r="AI295" s="233" t="s">
        <v>15</v>
      </c>
      <c r="AJ295" s="230" t="s">
        <v>14</v>
      </c>
      <c r="AK295" s="231" t="s">
        <v>15</v>
      </c>
      <c r="AL295" s="232" t="s">
        <v>14</v>
      </c>
      <c r="AM295" s="233" t="s">
        <v>15</v>
      </c>
      <c r="AN295" s="230" t="s">
        <v>14</v>
      </c>
      <c r="AO295" s="231" t="s">
        <v>15</v>
      </c>
      <c r="AP295" s="232" t="s">
        <v>14</v>
      </c>
      <c r="AQ295" s="230" t="s">
        <v>15</v>
      </c>
      <c r="AR295" s="234" t="s">
        <v>14</v>
      </c>
      <c r="AS295" s="235" t="s">
        <v>15</v>
      </c>
      <c r="AT295" s="230" t="s">
        <v>14</v>
      </c>
      <c r="AU295" s="231" t="s">
        <v>15</v>
      </c>
      <c r="AV295" s="232" t="s">
        <v>14</v>
      </c>
      <c r="AW295" s="233" t="s">
        <v>15</v>
      </c>
      <c r="AX295" s="230" t="s">
        <v>14</v>
      </c>
      <c r="AY295" s="231" t="s">
        <v>15</v>
      </c>
      <c r="AZ295" s="232" t="s">
        <v>14</v>
      </c>
      <c r="BA295" s="233" t="s">
        <v>15</v>
      </c>
      <c r="BB295" s="230" t="s">
        <v>14</v>
      </c>
      <c r="BC295" s="231" t="s">
        <v>15</v>
      </c>
      <c r="BD295" s="236" t="s">
        <v>14</v>
      </c>
      <c r="BE295" s="237" t="s">
        <v>15</v>
      </c>
      <c r="BF295" s="238" t="s">
        <v>14</v>
      </c>
      <c r="BG295" s="239" t="s">
        <v>15</v>
      </c>
      <c r="BI295" s="138" t="s">
        <v>23</v>
      </c>
      <c r="BJ295" s="130">
        <f>B295/B312</f>
        <v>6.445526373422733E-2</v>
      </c>
      <c r="BK295" s="131">
        <f t="shared" ref="BK295" si="4533">C295/C312</f>
        <v>3.327723152331178E-2</v>
      </c>
      <c r="BL295" s="132">
        <f t="shared" ref="BL295" si="4534">D295/D312</f>
        <v>5.8616848058959635E-2</v>
      </c>
      <c r="BM295" s="133">
        <f t="shared" ref="BM295" si="4535">E295/E312</f>
        <v>4.087721134722077E-2</v>
      </c>
      <c r="BN295" s="130">
        <f t="shared" ref="BN295" si="4536">F295/F312</f>
        <v>6.3926940639269403E-2</v>
      </c>
      <c r="BO295" s="131">
        <f t="shared" ref="BO295" si="4537">G295/G312</f>
        <v>7.2057344064386311E-2</v>
      </c>
      <c r="BP295" s="132">
        <f t="shared" ref="BP295" si="4538">H295/H312</f>
        <v>3.9398539723848769E-2</v>
      </c>
      <c r="BQ295" s="133">
        <f t="shared" ref="BQ295" si="4539">I295/I312</f>
        <v>4.724153453708798E-2</v>
      </c>
      <c r="BR295" s="130">
        <f t="shared" ref="BR295" si="4540">J295/J312</f>
        <v>4.7533092659446448E-2</v>
      </c>
      <c r="BS295" s="131">
        <f t="shared" ref="BS295" si="4541">K295/K312</f>
        <v>9.9357390014829461E-2</v>
      </c>
      <c r="BT295" s="132">
        <f t="shared" ref="BT295" si="4542">L295/L312</f>
        <v>4.116723154501116E-2</v>
      </c>
      <c r="BU295" s="130">
        <f t="shared" ref="BU295" si="4543">M295/M312</f>
        <v>8.6698931909212282E-2</v>
      </c>
      <c r="BV295" s="134">
        <f t="shared" ref="BV295" si="4544">N295/N312</f>
        <v>5.0583512971084515E-2</v>
      </c>
      <c r="BW295" s="135">
        <f t="shared" ref="BW295" si="4545">O295/O312</f>
        <v>7.3377406999317912E-2</v>
      </c>
      <c r="BX295" s="130">
        <f t="shared" ref="BX295" si="4546">P295/P312</f>
        <v>5.3296990082932205E-2</v>
      </c>
      <c r="BY295" s="131">
        <f t="shared" ref="BY295" si="4547">Q295/Q312</f>
        <v>5.591647331786543E-2</v>
      </c>
      <c r="BZ295" s="132">
        <f t="shared" ref="BZ295" si="4548">R295/R312</f>
        <v>6.7480598144993381E-2</v>
      </c>
      <c r="CA295" s="133">
        <f t="shared" ref="CA295" si="4549">S295/S312</f>
        <v>4.6684081907811578E-2</v>
      </c>
      <c r="CB295" s="130">
        <f t="shared" ref="CB295" si="4550">T295/T312</f>
        <v>3.8638661125463325E-2</v>
      </c>
      <c r="CC295" s="131">
        <f t="shared" ref="CC295" si="4551">U295/U312</f>
        <v>6.0200668896321072E-2</v>
      </c>
      <c r="CD295" s="132">
        <f t="shared" ref="CD295" si="4552">V295/V312</f>
        <v>2.9334536801509804E-2</v>
      </c>
      <c r="CE295" s="133">
        <f t="shared" ref="CE295" si="4553">W295/W312</f>
        <v>7.353963263279828E-2</v>
      </c>
      <c r="CF295" s="130">
        <f t="shared" ref="CF295" si="4554">X295/X312</f>
        <v>3.9670781893004117E-2</v>
      </c>
      <c r="CG295" s="131">
        <f t="shared" ref="CG295" si="4555">Y295/Y312</f>
        <v>6.27427743761933E-2</v>
      </c>
      <c r="CH295" s="132">
        <f t="shared" ref="CH295" si="4556">Z295/Z312</f>
        <v>5.5141962314524826E-2</v>
      </c>
      <c r="CI295" s="130">
        <f t="shared" ref="CI295" si="4557">AA295/AA312</f>
        <v>4.8210491910442882E-2</v>
      </c>
      <c r="CJ295" s="136">
        <f t="shared" ref="CJ295" si="4558">AB295/AB312</f>
        <v>5.2161318934878208E-2</v>
      </c>
      <c r="CK295" s="137">
        <f t="shared" ref="CK295" si="4559">AC295/AC312</f>
        <v>5.76863315433572E-2</v>
      </c>
    </row>
    <row r="296" spans="1:89" ht="14" thickTop="1">
      <c r="A296" s="147" t="s">
        <v>24</v>
      </c>
      <c r="B296" s="196">
        <v>3585</v>
      </c>
      <c r="C296" s="190">
        <v>1323</v>
      </c>
      <c r="D296" s="191">
        <v>1412</v>
      </c>
      <c r="E296" s="192">
        <v>906</v>
      </c>
      <c r="F296" s="189">
        <v>760</v>
      </c>
      <c r="G296" s="193">
        <v>472</v>
      </c>
      <c r="H296" s="191">
        <v>1714</v>
      </c>
      <c r="I296" s="192">
        <v>1924</v>
      </c>
      <c r="J296" s="189">
        <v>332</v>
      </c>
      <c r="K296" s="193">
        <v>603</v>
      </c>
      <c r="L296" s="191">
        <v>445</v>
      </c>
      <c r="M296" s="189">
        <v>1677</v>
      </c>
      <c r="N296" s="194">
        <v>1243</v>
      </c>
      <c r="O296" s="197">
        <v>2155</v>
      </c>
      <c r="P296" s="189">
        <v>807</v>
      </c>
      <c r="Q296" s="193">
        <v>897</v>
      </c>
      <c r="R296" s="191">
        <v>1303</v>
      </c>
      <c r="S296" s="192">
        <v>1135</v>
      </c>
      <c r="T296" s="189">
        <v>401</v>
      </c>
      <c r="U296" s="193">
        <v>646</v>
      </c>
      <c r="V296" s="191">
        <v>827</v>
      </c>
      <c r="W296" s="198">
        <v>1892</v>
      </c>
      <c r="X296" s="189">
        <v>964</v>
      </c>
      <c r="Y296" s="193">
        <v>719</v>
      </c>
      <c r="Z296" s="191">
        <v>3170</v>
      </c>
      <c r="AA296" s="189">
        <v>2349</v>
      </c>
      <c r="AB296" s="165">
        <f t="shared" si="4451"/>
        <v>16963</v>
      </c>
      <c r="AC296" s="166">
        <f t="shared" si="4368"/>
        <v>16698</v>
      </c>
      <c r="AE296" s="241" t="str">
        <f>$AE$17</f>
        <v>17:00 - 17:59</v>
      </c>
      <c r="AF296" s="242">
        <f t="shared" ref="AF296:AU298" si="4560">SUMIF($A$9:$A$32,$AE296,B$288:B$311)</f>
        <v>2526</v>
      </c>
      <c r="AG296" s="243">
        <f t="shared" si="4560"/>
        <v>3440</v>
      </c>
      <c r="AH296" s="244">
        <f t="shared" si="4560"/>
        <v>1930</v>
      </c>
      <c r="AI296" s="245">
        <f t="shared" si="4560"/>
        <v>1447</v>
      </c>
      <c r="AJ296" s="242">
        <f t="shared" si="4560"/>
        <v>1248</v>
      </c>
      <c r="AK296" s="246">
        <f t="shared" si="4560"/>
        <v>471</v>
      </c>
      <c r="AL296" s="244">
        <f t="shared" si="4560"/>
        <v>2443</v>
      </c>
      <c r="AM296" s="245">
        <f t="shared" si="4560"/>
        <v>3449</v>
      </c>
      <c r="AN296" s="242">
        <f t="shared" si="4560"/>
        <v>780</v>
      </c>
      <c r="AO296" s="246">
        <f t="shared" si="4560"/>
        <v>349</v>
      </c>
      <c r="AP296" s="244">
        <f t="shared" si="4560"/>
        <v>1487</v>
      </c>
      <c r="AQ296" s="242">
        <f t="shared" si="4560"/>
        <v>1259</v>
      </c>
      <c r="AR296" s="247">
        <f t="shared" si="4560"/>
        <v>2232</v>
      </c>
      <c r="AS296" s="248">
        <f t="shared" si="4560"/>
        <v>2531</v>
      </c>
      <c r="AT296" s="242">
        <f t="shared" si="4560"/>
        <v>1350</v>
      </c>
      <c r="AU296" s="246">
        <f t="shared" si="4560"/>
        <v>1365</v>
      </c>
      <c r="AV296" s="244">
        <f t="shared" ref="AP296:BE298" si="4561">SUMIF($A$9:$A$32,$AE296,R$288:R$311)</f>
        <v>1382</v>
      </c>
      <c r="AW296" s="245">
        <f t="shared" si="4561"/>
        <v>1854</v>
      </c>
      <c r="AX296" s="242">
        <f t="shared" si="4561"/>
        <v>996</v>
      </c>
      <c r="AY296" s="246">
        <f t="shared" si="4561"/>
        <v>412</v>
      </c>
      <c r="AZ296" s="244">
        <f t="shared" si="4561"/>
        <v>1576</v>
      </c>
      <c r="BA296" s="245">
        <f t="shared" si="4561"/>
        <v>1506</v>
      </c>
      <c r="BB296" s="242">
        <f t="shared" si="4561"/>
        <v>2717</v>
      </c>
      <c r="BC296" s="246">
        <f t="shared" si="4561"/>
        <v>690</v>
      </c>
      <c r="BD296" s="23">
        <f t="shared" si="4561"/>
        <v>4609</v>
      </c>
      <c r="BE296" s="249">
        <f t="shared" si="4561"/>
        <v>3994</v>
      </c>
      <c r="BF296" s="250">
        <f>AF296+AH296+AJ296+AL296+AN296+AP296+AR296+AT296+AV296+AX296+AZ296+BB296+BD296</f>
        <v>25276</v>
      </c>
      <c r="BG296" s="251">
        <f>AG296+AI296+AK296+AM296+AO296+AQ296+AS296+AU296+AW296+AY296+BA296+BC296+BE296</f>
        <v>22767</v>
      </c>
      <c r="BI296" s="147" t="s">
        <v>24</v>
      </c>
      <c r="BJ296" s="130">
        <f>B296/B312</f>
        <v>6.0395222291480651E-2</v>
      </c>
      <c r="BK296" s="131">
        <f t="shared" ref="BK296" si="4562">C296/C312</f>
        <v>3.9064576136061652E-2</v>
      </c>
      <c r="BL296" s="132">
        <f t="shared" ref="BL296" si="4563">D296/D312</f>
        <v>6.0502185277230267E-2</v>
      </c>
      <c r="BM296" s="133">
        <f t="shared" ref="BM296" si="4564">E296/E312</f>
        <v>4.7419658745943685E-2</v>
      </c>
      <c r="BN296" s="130">
        <f t="shared" ref="BN296" si="4565">F296/F312</f>
        <v>6.3096720630967204E-2</v>
      </c>
      <c r="BO296" s="131">
        <f t="shared" ref="BO296" si="4566">G296/G312</f>
        <v>5.9356136820925554E-2</v>
      </c>
      <c r="BP296" s="132">
        <f t="shared" ref="BP296" si="4567">H296/H312</f>
        <v>6.1953300079519991E-2</v>
      </c>
      <c r="BQ296" s="133">
        <f t="shared" ref="BQ296" si="4568">I296/I312</f>
        <v>4.8116840894313007E-2</v>
      </c>
      <c r="BR296" s="130">
        <f t="shared" ref="BR296" si="4569">J296/J312</f>
        <v>4.9939831528279181E-2</v>
      </c>
      <c r="BS296" s="131">
        <f t="shared" ref="BS296" si="4570">K296/K312</f>
        <v>7.4518042511122096E-2</v>
      </c>
      <c r="BT296" s="132">
        <f t="shared" ref="BT296" si="4571">L296/L312</f>
        <v>3.6785979995040095E-2</v>
      </c>
      <c r="BU296" s="130">
        <f t="shared" ref="BU296" si="4572">M296/M312</f>
        <v>6.9968291054739659E-2</v>
      </c>
      <c r="BV296" s="134">
        <f t="shared" ref="BV296" si="4573">N296/N312</f>
        <v>4.6197874080130825E-2</v>
      </c>
      <c r="BW296" s="135">
        <f t="shared" ref="BW296" si="4574">O296/O312</f>
        <v>5.6534970355212759E-2</v>
      </c>
      <c r="BX296" s="130">
        <f t="shared" ref="BX296" si="4575">P296/P312</f>
        <v>4.6801600649538942E-2</v>
      </c>
      <c r="BY296" s="131">
        <f t="shared" ref="BY296" si="4576">Q296/Q312</f>
        <v>4.1624129930394431E-2</v>
      </c>
      <c r="BZ296" s="132">
        <f t="shared" ref="BZ296" si="4577">R296/R312</f>
        <v>6.166004164300587E-2</v>
      </c>
      <c r="CA296" s="133">
        <f t="shared" ref="CA296" si="4578">S296/S312</f>
        <v>4.7821690401955004E-2</v>
      </c>
      <c r="CB296" s="130">
        <f t="shared" ref="CB296" si="4579">T296/T312</f>
        <v>4.5040997416601149E-2</v>
      </c>
      <c r="CC296" s="131">
        <f t="shared" ref="CC296" si="4580">U296/U312</f>
        <v>5.8392841001536654E-2</v>
      </c>
      <c r="CD296" s="132">
        <f t="shared" ref="CD296" si="4581">V296/V312</f>
        <v>3.3929597111676375E-2</v>
      </c>
      <c r="CE296" s="133">
        <f t="shared" ref="CE296" si="4582">W296/W312</f>
        <v>6.2617905014065861E-2</v>
      </c>
      <c r="CF296" s="130">
        <f t="shared" ref="CF296" si="4583">X296/X312</f>
        <v>3.9670781893004117E-2</v>
      </c>
      <c r="CG296" s="131">
        <f t="shared" ref="CG296" si="4584">Y296/Y312</f>
        <v>4.7336888537757589E-2</v>
      </c>
      <c r="CH296" s="132">
        <f t="shared" ref="CH296" si="4585">Z296/Z312</f>
        <v>5.4252023754513871E-2</v>
      </c>
      <c r="CI296" s="130">
        <f t="shared" ref="CI296" si="4586">AA296/AA312</f>
        <v>4.798578199052133E-2</v>
      </c>
      <c r="CJ296" s="136">
        <f t="shared" ref="CJ296" si="4587">AB296/AB312</f>
        <v>5.2607910880096267E-2</v>
      </c>
      <c r="CK296" s="137">
        <f t="shared" ref="CK296" si="4588">AC296/AC312</f>
        <v>5.1890662291169454E-2</v>
      </c>
    </row>
    <row r="297" spans="1:89">
      <c r="A297" s="138" t="s">
        <v>25</v>
      </c>
      <c r="B297" s="199">
        <v>3726</v>
      </c>
      <c r="C297" s="183">
        <v>1356</v>
      </c>
      <c r="D297" s="184">
        <v>1449</v>
      </c>
      <c r="E297" s="185">
        <v>715</v>
      </c>
      <c r="F297" s="182">
        <v>812</v>
      </c>
      <c r="G297" s="186">
        <v>505</v>
      </c>
      <c r="H297" s="184">
        <v>1817</v>
      </c>
      <c r="I297" s="185">
        <v>1963</v>
      </c>
      <c r="J297" s="182">
        <v>359</v>
      </c>
      <c r="K297" s="183">
        <v>505</v>
      </c>
      <c r="L297" s="184">
        <v>537</v>
      </c>
      <c r="M297" s="182">
        <v>1504</v>
      </c>
      <c r="N297" s="187">
        <v>1538</v>
      </c>
      <c r="O297" s="200">
        <v>2040</v>
      </c>
      <c r="P297" s="182">
        <v>912</v>
      </c>
      <c r="Q297" s="183">
        <v>1135</v>
      </c>
      <c r="R297" s="184">
        <v>1168</v>
      </c>
      <c r="S297" s="185">
        <v>1173</v>
      </c>
      <c r="T297" s="191">
        <v>350</v>
      </c>
      <c r="U297" s="182">
        <v>595</v>
      </c>
      <c r="V297" s="184">
        <v>1021</v>
      </c>
      <c r="W297" s="201">
        <v>1975</v>
      </c>
      <c r="X297" s="182">
        <v>891</v>
      </c>
      <c r="Y297" s="186">
        <v>766</v>
      </c>
      <c r="Z297" s="184">
        <v>3235</v>
      </c>
      <c r="AA297" s="182">
        <v>2851</v>
      </c>
      <c r="AB297" s="165">
        <f t="shared" si="4451"/>
        <v>17815</v>
      </c>
      <c r="AC297" s="166">
        <f t="shared" si="4368"/>
        <v>17083</v>
      </c>
      <c r="AE297" s="253" t="str">
        <f>$AE$18</f>
        <v>18:00 - 18:59</v>
      </c>
      <c r="AF297" s="242">
        <f t="shared" si="4560"/>
        <v>2578</v>
      </c>
      <c r="AG297" s="254">
        <f t="shared" si="4560"/>
        <v>4325</v>
      </c>
      <c r="AH297" s="255">
        <f t="shared" si="4560"/>
        <v>1895</v>
      </c>
      <c r="AI297" s="256">
        <f t="shared" si="4560"/>
        <v>1769</v>
      </c>
      <c r="AJ297" s="257">
        <f t="shared" si="4560"/>
        <v>944</v>
      </c>
      <c r="AK297" s="258">
        <f t="shared" si="4560"/>
        <v>609</v>
      </c>
      <c r="AL297" s="255">
        <f t="shared" si="4560"/>
        <v>2565</v>
      </c>
      <c r="AM297" s="256">
        <f t="shared" si="4560"/>
        <v>3840</v>
      </c>
      <c r="AN297" s="257">
        <f t="shared" si="4560"/>
        <v>676</v>
      </c>
      <c r="AO297" s="258">
        <f t="shared" si="4560"/>
        <v>297</v>
      </c>
      <c r="AP297" s="255">
        <f t="shared" si="4561"/>
        <v>1527</v>
      </c>
      <c r="AQ297" s="257">
        <f t="shared" si="4561"/>
        <v>1254</v>
      </c>
      <c r="AR297" s="259">
        <f t="shared" si="4561"/>
        <v>2385</v>
      </c>
      <c r="AS297" s="260">
        <f t="shared" si="4561"/>
        <v>2489</v>
      </c>
      <c r="AT297" s="257">
        <f t="shared" si="4561"/>
        <v>1277</v>
      </c>
      <c r="AU297" s="258">
        <f t="shared" si="4561"/>
        <v>1832</v>
      </c>
      <c r="AV297" s="255">
        <f t="shared" si="4561"/>
        <v>1355</v>
      </c>
      <c r="AW297" s="256">
        <f t="shared" si="4561"/>
        <v>2037</v>
      </c>
      <c r="AX297" s="257">
        <f t="shared" si="4561"/>
        <v>938</v>
      </c>
      <c r="AY297" s="258">
        <f t="shared" si="4561"/>
        <v>398</v>
      </c>
      <c r="AZ297" s="255">
        <f t="shared" si="4561"/>
        <v>2314</v>
      </c>
      <c r="BA297" s="256">
        <f t="shared" si="4561"/>
        <v>1614</v>
      </c>
      <c r="BB297" s="257">
        <f t="shared" si="4561"/>
        <v>2519</v>
      </c>
      <c r="BC297" s="258">
        <f t="shared" si="4561"/>
        <v>870</v>
      </c>
      <c r="BD297" s="255">
        <f t="shared" si="4561"/>
        <v>4065</v>
      </c>
      <c r="BE297" s="257">
        <f t="shared" si="4561"/>
        <v>4605</v>
      </c>
      <c r="BF297" s="261">
        <f>SUM(AF297,AH297,AJ297,AL297,AN297,AP297,AR297,AT297,AV297,AX297,AZ297,BB297,BD297)</f>
        <v>25038</v>
      </c>
      <c r="BG297" s="19">
        <f>SUM(AG297,AI297,AK297,AM297,AO297,AQ297,AS297,AU297,AW297,AY297,BA297,BC297,BE297)</f>
        <v>25939</v>
      </c>
      <c r="BI297" s="138" t="s">
        <v>25</v>
      </c>
      <c r="BJ297" s="130">
        <f>B297/B312</f>
        <v>6.2770599235162317E-2</v>
      </c>
      <c r="BK297" s="131">
        <f t="shared" ref="BK297" si="4589">C297/C312</f>
        <v>4.0038975994330761E-2</v>
      </c>
      <c r="BL297" s="132">
        <f t="shared" ref="BL297" si="4590">D297/D312</f>
        <v>6.2087582483503302E-2</v>
      </c>
      <c r="BM297" s="133">
        <f t="shared" ref="BM297" si="4591">E297/E312</f>
        <v>3.7422799120695072E-2</v>
      </c>
      <c r="BN297" s="130">
        <f t="shared" ref="BN297" si="4592">F297/F312</f>
        <v>6.7413864674138652E-2</v>
      </c>
      <c r="BO297" s="131">
        <f t="shared" ref="BO297" si="4593">G297/G312</f>
        <v>6.350603621730383E-2</v>
      </c>
      <c r="BP297" s="132">
        <f t="shared" ref="BP297" si="4594">H297/H312</f>
        <v>6.5676281356177257E-2</v>
      </c>
      <c r="BQ297" s="133">
        <f t="shared" ref="BQ297" si="4595">I297/I312</f>
        <v>4.9092182263792326E-2</v>
      </c>
      <c r="BR297" s="130">
        <f t="shared" ref="BR297" si="4596">J297/J312</f>
        <v>5.4001203369434418E-2</v>
      </c>
      <c r="BS297" s="131">
        <f t="shared" ref="BS297" si="4597">K297/K312</f>
        <v>6.2407315867523482E-2</v>
      </c>
      <c r="BT297" s="132">
        <f t="shared" ref="BT297" si="4598">L297/L312</f>
        <v>4.4391171364801189E-2</v>
      </c>
      <c r="BU297" s="130">
        <f t="shared" ref="BU297" si="4599">M297/M312</f>
        <v>6.2750333778371165E-2</v>
      </c>
      <c r="BV297" s="134">
        <f t="shared" ref="BV297" si="4600">N297/N312</f>
        <v>5.7161971307515054E-2</v>
      </c>
      <c r="BW297" s="135">
        <f t="shared" ref="BW297" si="4601">O297/O312</f>
        <v>5.351802298126869E-2</v>
      </c>
      <c r="BX297" s="130">
        <f t="shared" ref="BX297" si="4602">P297/P312</f>
        <v>5.2891028243345128E-2</v>
      </c>
      <c r="BY297" s="131">
        <f t="shared" ref="BY297" si="4603">Q297/Q312</f>
        <v>5.2668213457076569E-2</v>
      </c>
      <c r="BZ297" s="132">
        <f t="shared" ref="BZ297" si="4604">R297/R312</f>
        <v>5.5271625970092747E-2</v>
      </c>
      <c r="CA297" s="133">
        <f t="shared" ref="CA297" si="4605">S297/S312</f>
        <v>4.9422769023342042E-2</v>
      </c>
      <c r="CB297" s="130">
        <f t="shared" ref="CB297" si="4606">T297/T312</f>
        <v>3.931259126137257E-2</v>
      </c>
      <c r="CC297" s="131">
        <f t="shared" ref="CC297" si="4607">U297/U312</f>
        <v>5.3782879869836389E-2</v>
      </c>
      <c r="CD297" s="132">
        <f t="shared" ref="CD297" si="4608">V297/V312</f>
        <v>4.1888898006072046E-2</v>
      </c>
      <c r="CE297" s="133">
        <f t="shared" ref="CE297" si="4609">W297/W312</f>
        <v>6.5364884990898556E-2</v>
      </c>
      <c r="CF297" s="130">
        <f t="shared" ref="CF297" si="4610">X297/X312</f>
        <v>3.6666666666666667E-2</v>
      </c>
      <c r="CG297" s="131">
        <f t="shared" ref="CG297" si="4611">Y297/Y312</f>
        <v>5.0431233129238265E-2</v>
      </c>
      <c r="CH297" s="132">
        <f t="shared" ref="CH297" si="4612">Z297/Z312</f>
        <v>5.5364446954527566E-2</v>
      </c>
      <c r="CI297" s="130">
        <f t="shared" ref="CI297" si="4613">AA297/AA312</f>
        <v>5.8240725608759598E-2</v>
      </c>
      <c r="CJ297" s="136">
        <f t="shared" ref="CJ297" si="4614">AB297/AB312</f>
        <v>5.5250246555969759E-2</v>
      </c>
      <c r="CK297" s="137">
        <f t="shared" ref="CK297" si="4615">AC297/AC312</f>
        <v>5.3087087311058073E-2</v>
      </c>
    </row>
    <row r="298" spans="1:89" ht="14" thickBot="1">
      <c r="A298" s="147" t="s">
        <v>26</v>
      </c>
      <c r="B298" s="196">
        <v>3415</v>
      </c>
      <c r="C298" s="190">
        <v>1265</v>
      </c>
      <c r="D298" s="191">
        <v>1323</v>
      </c>
      <c r="E298" s="192">
        <v>796</v>
      </c>
      <c r="F298" s="189">
        <v>708</v>
      </c>
      <c r="G298" s="193">
        <v>450</v>
      </c>
      <c r="H298" s="191">
        <v>1931</v>
      </c>
      <c r="I298" s="192">
        <v>2298</v>
      </c>
      <c r="J298" s="189">
        <v>391</v>
      </c>
      <c r="K298" s="190">
        <v>449</v>
      </c>
      <c r="L298" s="191">
        <v>618</v>
      </c>
      <c r="M298" s="189">
        <v>1511</v>
      </c>
      <c r="N298" s="194">
        <v>1476</v>
      </c>
      <c r="O298" s="197">
        <v>2273</v>
      </c>
      <c r="P298" s="189">
        <v>901</v>
      </c>
      <c r="Q298" s="190">
        <v>1117</v>
      </c>
      <c r="R298" s="191">
        <v>1259</v>
      </c>
      <c r="S298" s="192">
        <v>1481</v>
      </c>
      <c r="T298" s="189">
        <v>445</v>
      </c>
      <c r="U298" s="193">
        <v>600</v>
      </c>
      <c r="V298" s="191">
        <v>1028</v>
      </c>
      <c r="W298" s="198">
        <v>2252</v>
      </c>
      <c r="X298" s="189">
        <v>1006</v>
      </c>
      <c r="Y298" s="193">
        <v>884</v>
      </c>
      <c r="Z298" s="191">
        <v>3224</v>
      </c>
      <c r="AA298" s="189">
        <v>2616</v>
      </c>
      <c r="AB298" s="165">
        <f t="shared" si="4451"/>
        <v>17725</v>
      </c>
      <c r="AC298" s="166">
        <f t="shared" si="4368"/>
        <v>17992</v>
      </c>
      <c r="AE298" s="241" t="str">
        <f>$AE$19</f>
        <v>19:00 - 19:59</v>
      </c>
      <c r="AF298" s="242">
        <f t="shared" si="4560"/>
        <v>2691</v>
      </c>
      <c r="AG298" s="262">
        <f t="shared" si="4560"/>
        <v>3921</v>
      </c>
      <c r="AH298" s="263">
        <f t="shared" si="4560"/>
        <v>1335</v>
      </c>
      <c r="AI298" s="264">
        <f t="shared" si="4560"/>
        <v>1741</v>
      </c>
      <c r="AJ298" s="265">
        <f t="shared" si="4560"/>
        <v>734</v>
      </c>
      <c r="AK298" s="266">
        <f t="shared" si="4560"/>
        <v>604</v>
      </c>
      <c r="AL298" s="263">
        <f t="shared" si="4560"/>
        <v>2165</v>
      </c>
      <c r="AM298" s="264">
        <f t="shared" si="4560"/>
        <v>3718</v>
      </c>
      <c r="AN298" s="265">
        <f t="shared" si="4560"/>
        <v>444</v>
      </c>
      <c r="AO298" s="266">
        <f t="shared" si="4560"/>
        <v>262</v>
      </c>
      <c r="AP298" s="263">
        <f t="shared" si="4561"/>
        <v>1231</v>
      </c>
      <c r="AQ298" s="265">
        <f t="shared" si="4561"/>
        <v>979</v>
      </c>
      <c r="AR298" s="267">
        <f t="shared" si="4561"/>
        <v>2108</v>
      </c>
      <c r="AS298" s="268">
        <f t="shared" si="4561"/>
        <v>2372</v>
      </c>
      <c r="AT298" s="265">
        <f t="shared" si="4561"/>
        <v>1225</v>
      </c>
      <c r="AU298" s="266">
        <f t="shared" si="4561"/>
        <v>1725</v>
      </c>
      <c r="AV298" s="263">
        <f t="shared" si="4561"/>
        <v>1203</v>
      </c>
      <c r="AW298" s="264">
        <f t="shared" si="4561"/>
        <v>1935</v>
      </c>
      <c r="AX298" s="265">
        <f t="shared" si="4561"/>
        <v>834</v>
      </c>
      <c r="AY298" s="266">
        <f t="shared" si="4561"/>
        <v>426</v>
      </c>
      <c r="AZ298" s="263">
        <f t="shared" si="4561"/>
        <v>2645</v>
      </c>
      <c r="BA298" s="264">
        <f t="shared" si="4561"/>
        <v>1527</v>
      </c>
      <c r="BB298" s="265">
        <f t="shared" si="4561"/>
        <v>2264</v>
      </c>
      <c r="BC298" s="266">
        <f t="shared" si="4561"/>
        <v>793</v>
      </c>
      <c r="BD298" s="263">
        <f t="shared" si="4561"/>
        <v>3548</v>
      </c>
      <c r="BE298" s="265">
        <f t="shared" si="4561"/>
        <v>4405</v>
      </c>
      <c r="BF298" s="261">
        <f>SUM(AF298,AH298,AJ298,AL298,AN298,AP298,AR298,AT298,AV298,AX298,AZ298,BB298,BD298)</f>
        <v>22427</v>
      </c>
      <c r="BG298" s="19">
        <f>SUM(AG298,AI298,AK298,AM298,AO298,AQ298,AS298,AU298,AW298,AY298,BA298,BC298,BE298)</f>
        <v>24408</v>
      </c>
      <c r="BI298" s="147" t="s">
        <v>26</v>
      </c>
      <c r="BJ298" s="130">
        <f>B298/B312</f>
        <v>5.753129264307013E-2</v>
      </c>
      <c r="BK298" s="131">
        <f t="shared" ref="BK298" si="4616">C298/C312</f>
        <v>3.7351994566982606E-2</v>
      </c>
      <c r="BL298" s="132">
        <f t="shared" ref="BL298" si="4617">D298/D312</f>
        <v>5.6688662267546493E-2</v>
      </c>
      <c r="BM298" s="133">
        <f t="shared" ref="BM298" si="4618">E298/E312</f>
        <v>4.1662305035067515E-2</v>
      </c>
      <c r="BN298" s="130">
        <f t="shared" ref="BN298" si="4619">F298/F312</f>
        <v>5.8779576587795763E-2</v>
      </c>
      <c r="BO298" s="131">
        <f t="shared" ref="BO298" si="4620">G298/G312</f>
        <v>5.6589537223340043E-2</v>
      </c>
      <c r="BP298" s="132">
        <f t="shared" ref="BP298" si="4621">H298/H312</f>
        <v>6.9796862575001811E-2</v>
      </c>
      <c r="BQ298" s="133">
        <f t="shared" ref="BQ298" si="4622">I298/I312</f>
        <v>5.7470114540089032E-2</v>
      </c>
      <c r="BR298" s="130">
        <f t="shared" ref="BR298" si="4623">J298/J312</f>
        <v>5.8814681107099878E-2</v>
      </c>
      <c r="BS298" s="131">
        <f t="shared" ref="BS298" si="4624">K298/K312</f>
        <v>5.5486900642609985E-2</v>
      </c>
      <c r="BT298" s="132">
        <f t="shared" ref="BT298" si="4625">L298/L312</f>
        <v>5.108704637513433E-2</v>
      </c>
      <c r="BU298" s="130">
        <f t="shared" ref="BU298" si="4626">M298/M312</f>
        <v>6.3042389853137523E-2</v>
      </c>
      <c r="BV298" s="134">
        <f t="shared" ref="BV298" si="4627">N298/N312</f>
        <v>5.4857652568200403E-2</v>
      </c>
      <c r="BW298" s="135">
        <f t="shared" ref="BW298" si="4628">O298/O312</f>
        <v>5.9630620704129285E-2</v>
      </c>
      <c r="BX298" s="130">
        <f t="shared" ref="BX298" si="4629">P298/P312</f>
        <v>5.2253088209708289E-2</v>
      </c>
      <c r="BY298" s="131">
        <f t="shared" ref="BY298" si="4630">Q298/Q312</f>
        <v>5.1832946635730862E-2</v>
      </c>
      <c r="BZ298" s="132">
        <f t="shared" ref="BZ298" si="4631">R298/R312</f>
        <v>5.9577891349611965E-2</v>
      </c>
      <c r="CA298" s="133">
        <f t="shared" ref="CA298" si="4632">S298/S312</f>
        <v>6.2399932586163311E-2</v>
      </c>
      <c r="CB298" s="130">
        <f t="shared" ref="CB298" si="4633">T298/T312</f>
        <v>4.998315174660227E-2</v>
      </c>
      <c r="CC298" s="131">
        <f t="shared" ref="CC298" si="4634">U298/U312</f>
        <v>5.4234836843532495E-2</v>
      </c>
      <c r="CD298" s="132">
        <f t="shared" ref="CD298" si="4635">V298/V312</f>
        <v>4.2176089275457455E-2</v>
      </c>
      <c r="CE298" s="133">
        <f t="shared" ref="CE298" si="4636">W298/W312</f>
        <v>7.4532516961773959E-2</v>
      </c>
      <c r="CF298" s="130">
        <f t="shared" ref="CF298" si="4637">X298/X312</f>
        <v>4.1399176954732511E-2</v>
      </c>
      <c r="CG298" s="131">
        <f t="shared" ref="CG298" si="4638">Y298/Y312</f>
        <v>5.8200013167423792E-2</v>
      </c>
      <c r="CH298" s="132">
        <f t="shared" ref="CH298" si="4639">Z298/Z312</f>
        <v>5.5176190720679093E-2</v>
      </c>
      <c r="CI298" s="130">
        <f t="shared" ref="CI298" si="4640">AA298/AA312</f>
        <v>5.3440104592253637E-2</v>
      </c>
      <c r="CJ298" s="136">
        <f t="shared" ref="CJ298" si="4641">AB298/AB312</f>
        <v>5.4971126590208474E-2</v>
      </c>
      <c r="CK298" s="137">
        <f t="shared" ref="CK298" si="4642">AC298/AC312</f>
        <v>5.5911893396976928E-2</v>
      </c>
    </row>
    <row r="299" spans="1:89" ht="15" thickTop="1" thickBot="1">
      <c r="A299" s="138" t="s">
        <v>27</v>
      </c>
      <c r="B299" s="199">
        <v>2793</v>
      </c>
      <c r="C299" s="183">
        <v>1751</v>
      </c>
      <c r="D299" s="184">
        <v>1285</v>
      </c>
      <c r="E299" s="185">
        <v>1095</v>
      </c>
      <c r="F299" s="182">
        <v>738</v>
      </c>
      <c r="G299" s="186">
        <v>450</v>
      </c>
      <c r="H299" s="184">
        <v>2051</v>
      </c>
      <c r="I299" s="185">
        <v>2288</v>
      </c>
      <c r="J299" s="182">
        <v>435</v>
      </c>
      <c r="K299" s="183">
        <v>456</v>
      </c>
      <c r="L299" s="184">
        <v>719</v>
      </c>
      <c r="M299" s="182">
        <v>1360</v>
      </c>
      <c r="N299" s="187">
        <v>1542</v>
      </c>
      <c r="O299" s="200">
        <v>2306</v>
      </c>
      <c r="P299" s="182">
        <v>908</v>
      </c>
      <c r="Q299" s="183">
        <v>1121</v>
      </c>
      <c r="R299" s="184">
        <v>1234</v>
      </c>
      <c r="S299" s="185">
        <v>1261</v>
      </c>
      <c r="T299" s="182">
        <v>492</v>
      </c>
      <c r="U299" s="186">
        <v>486</v>
      </c>
      <c r="V299" s="184">
        <v>1430</v>
      </c>
      <c r="W299" s="201">
        <v>1992</v>
      </c>
      <c r="X299" s="182">
        <v>1209</v>
      </c>
      <c r="Y299" s="186">
        <v>733</v>
      </c>
      <c r="Z299" s="184">
        <v>3390</v>
      </c>
      <c r="AA299" s="182">
        <v>3259</v>
      </c>
      <c r="AB299" s="165">
        <f t="shared" si="4451"/>
        <v>18226</v>
      </c>
      <c r="AC299" s="166">
        <f t="shared" si="4368"/>
        <v>18558</v>
      </c>
      <c r="AE299" s="269" t="s">
        <v>13</v>
      </c>
      <c r="AF299" s="14">
        <f t="shared" ref="AF299:BG299" si="4643">SUM(AF296:AF298)</f>
        <v>7795</v>
      </c>
      <c r="AG299" s="1">
        <f t="shared" si="4643"/>
        <v>11686</v>
      </c>
      <c r="AH299" s="14">
        <f t="shared" si="4643"/>
        <v>5160</v>
      </c>
      <c r="AI299" s="1">
        <f t="shared" si="4643"/>
        <v>4957</v>
      </c>
      <c r="AJ299" s="14">
        <f t="shared" si="4643"/>
        <v>2926</v>
      </c>
      <c r="AK299" s="1">
        <f t="shared" si="4643"/>
        <v>1684</v>
      </c>
      <c r="AL299" s="14">
        <f t="shared" si="4643"/>
        <v>7173</v>
      </c>
      <c r="AM299" s="1">
        <f t="shared" si="4643"/>
        <v>11007</v>
      </c>
      <c r="AN299" s="14">
        <f t="shared" si="4643"/>
        <v>1900</v>
      </c>
      <c r="AO299" s="1">
        <f t="shared" si="4643"/>
        <v>908</v>
      </c>
      <c r="AP299" s="14">
        <f t="shared" si="4643"/>
        <v>4245</v>
      </c>
      <c r="AQ299" s="1">
        <f t="shared" si="4643"/>
        <v>3492</v>
      </c>
      <c r="AR299" s="14">
        <f t="shared" si="4643"/>
        <v>6725</v>
      </c>
      <c r="AS299" s="1">
        <f t="shared" si="4643"/>
        <v>7392</v>
      </c>
      <c r="AT299" s="14">
        <f t="shared" si="4643"/>
        <v>3852</v>
      </c>
      <c r="AU299" s="1">
        <f t="shared" si="4643"/>
        <v>4922</v>
      </c>
      <c r="AV299" s="14">
        <f t="shared" si="4643"/>
        <v>3940</v>
      </c>
      <c r="AW299" s="1">
        <f t="shared" si="4643"/>
        <v>5826</v>
      </c>
      <c r="AX299" s="14">
        <f t="shared" si="4643"/>
        <v>2768</v>
      </c>
      <c r="AY299" s="1">
        <f t="shared" si="4643"/>
        <v>1236</v>
      </c>
      <c r="AZ299" s="14">
        <f t="shared" si="4643"/>
        <v>6535</v>
      </c>
      <c r="BA299" s="1">
        <f t="shared" si="4643"/>
        <v>4647</v>
      </c>
      <c r="BB299" s="14">
        <f t="shared" si="4643"/>
        <v>7500</v>
      </c>
      <c r="BC299" s="1">
        <f t="shared" si="4643"/>
        <v>2353</v>
      </c>
      <c r="BD299" s="14">
        <f t="shared" si="4643"/>
        <v>12222</v>
      </c>
      <c r="BE299" s="1">
        <f t="shared" si="4643"/>
        <v>13004</v>
      </c>
      <c r="BF299" s="54">
        <f t="shared" si="4643"/>
        <v>72741</v>
      </c>
      <c r="BG299" s="50">
        <f t="shared" si="4643"/>
        <v>73114</v>
      </c>
      <c r="BI299" s="138" t="s">
        <v>27</v>
      </c>
      <c r="BJ299" s="130">
        <f>B299/B312</f>
        <v>4.7052679458885763E-2</v>
      </c>
      <c r="BK299" s="131">
        <f t="shared" ref="BK299" si="4644">C299/C312</f>
        <v>5.1702247025127705E-2</v>
      </c>
      <c r="BL299" s="132">
        <f t="shared" ref="BL299" si="4645">D299/D312</f>
        <v>5.5060416488130946E-2</v>
      </c>
      <c r="BM299" s="133">
        <f t="shared" ref="BM299" si="4646">E299/E312</f>
        <v>5.7311839212812729E-2</v>
      </c>
      <c r="BN299" s="130">
        <f t="shared" ref="BN299" si="4647">F299/F312</f>
        <v>6.1270236612702367E-2</v>
      </c>
      <c r="BO299" s="131">
        <f t="shared" ref="BO299" si="4648">G299/G312</f>
        <v>5.6589537223340043E-2</v>
      </c>
      <c r="BP299" s="132">
        <f t="shared" ref="BP299" si="4649">H299/H312</f>
        <v>7.4134316489553959E-2</v>
      </c>
      <c r="BQ299" s="133">
        <f t="shared" ref="BQ299" si="4650">I299/I312</f>
        <v>5.7220027009453306E-2</v>
      </c>
      <c r="BR299" s="130">
        <f t="shared" ref="BR299" si="4651">J299/J312</f>
        <v>6.5433212996389892E-2</v>
      </c>
      <c r="BS299" s="131">
        <f t="shared" ref="BS299" si="4652">K299/K312</f>
        <v>5.6351952545724171E-2</v>
      </c>
      <c r="BT299" s="132">
        <f t="shared" ref="BT299" si="4653">L299/L312</f>
        <v>5.9436223857154663E-2</v>
      </c>
      <c r="BU299" s="130">
        <f t="shared" ref="BU299" si="4654">M299/M312</f>
        <v>5.6742323097463285E-2</v>
      </c>
      <c r="BV299" s="134">
        <f t="shared" ref="BV299" si="4655">N299/N312</f>
        <v>5.7310637032632124E-2</v>
      </c>
      <c r="BW299" s="135">
        <f t="shared" ref="BW299" si="4656">O299/O312</f>
        <v>6.0496353428826276E-2</v>
      </c>
      <c r="BX299" s="130">
        <f t="shared" ref="BX299" si="4657">P299/P312</f>
        <v>5.2659050049295365E-2</v>
      </c>
      <c r="BY299" s="131">
        <f t="shared" ref="BY299" si="4658">Q299/Q312</f>
        <v>5.2018561484918791E-2</v>
      </c>
      <c r="BZ299" s="132">
        <f t="shared" ref="BZ299" si="4659">R299/R312</f>
        <v>5.8394851410183607E-2</v>
      </c>
      <c r="CA299" s="133">
        <f t="shared" ref="CA299" si="4660">S299/S312</f>
        <v>5.3130530041290973E-2</v>
      </c>
      <c r="CB299" s="130">
        <f t="shared" ref="CB299" si="4661">T299/T312</f>
        <v>5.5262271144558013E-2</v>
      </c>
      <c r="CC299" s="131">
        <f t="shared" ref="CC299" si="4662">U299/U312</f>
        <v>4.3930217843261322E-2</v>
      </c>
      <c r="CD299" s="132">
        <f t="shared" ref="CD299" si="4663">V299/V312</f>
        <v>5.8669073603019609E-2</v>
      </c>
      <c r="CE299" s="133">
        <f t="shared" ref="CE299" si="4664">W299/W312</f>
        <v>6.5927519443984769E-2</v>
      </c>
      <c r="CF299" s="130">
        <f t="shared" ref="CF299" si="4665">X299/X312</f>
        <v>4.9753086419753088E-2</v>
      </c>
      <c r="CG299" s="131">
        <f t="shared" ref="CG299" si="4666">Y299/Y312</f>
        <v>4.825860820330502E-2</v>
      </c>
      <c r="CH299" s="132">
        <f t="shared" ref="CH299" si="4667">Z299/Z312</f>
        <v>5.8017148431483291E-2</v>
      </c>
      <c r="CI299" s="130">
        <f t="shared" ref="CI299" si="4668">AA299/AA312</f>
        <v>6.6575420820395484E-2</v>
      </c>
      <c r="CJ299" s="136">
        <f t="shared" ref="CJ299" si="4669">AB299/AB312</f>
        <v>5.6524894399612953E-2</v>
      </c>
      <c r="CK299" s="137">
        <f t="shared" ref="CK299" si="4670">AC299/AC312</f>
        <v>5.7670793556085918E-2</v>
      </c>
    </row>
    <row r="300" spans="1:89" ht="14" thickTop="1">
      <c r="A300" s="147" t="s">
        <v>28</v>
      </c>
      <c r="B300" s="196">
        <v>2227</v>
      </c>
      <c r="C300" s="190">
        <v>1669</v>
      </c>
      <c r="D300" s="191">
        <v>1343</v>
      </c>
      <c r="E300" s="192">
        <v>975</v>
      </c>
      <c r="F300" s="189">
        <v>813</v>
      </c>
      <c r="G300" s="193">
        <v>354</v>
      </c>
      <c r="H300" s="191">
        <v>2085</v>
      </c>
      <c r="I300" s="192">
        <v>2682</v>
      </c>
      <c r="J300" s="189">
        <v>498</v>
      </c>
      <c r="K300" s="190">
        <v>359</v>
      </c>
      <c r="L300" s="191">
        <v>867</v>
      </c>
      <c r="M300" s="189">
        <v>1128</v>
      </c>
      <c r="N300" s="194">
        <v>1684</v>
      </c>
      <c r="O300" s="197">
        <v>2179</v>
      </c>
      <c r="P300" s="189">
        <v>1007</v>
      </c>
      <c r="Q300" s="190">
        <v>1191</v>
      </c>
      <c r="R300" s="191">
        <v>1160</v>
      </c>
      <c r="S300" s="192">
        <v>1455</v>
      </c>
      <c r="T300" s="189">
        <v>638</v>
      </c>
      <c r="U300" s="193">
        <v>480</v>
      </c>
      <c r="V300" s="191">
        <v>1908</v>
      </c>
      <c r="W300" s="198">
        <v>1478</v>
      </c>
      <c r="X300" s="189">
        <v>1585</v>
      </c>
      <c r="Y300" s="193">
        <v>654</v>
      </c>
      <c r="Z300" s="191">
        <v>3355</v>
      </c>
      <c r="AA300" s="189">
        <v>3313</v>
      </c>
      <c r="AB300" s="165">
        <f t="shared" si="4451"/>
        <v>19170</v>
      </c>
      <c r="AC300" s="166">
        <f t="shared" si="4368"/>
        <v>17917</v>
      </c>
      <c r="BI300" s="147" t="s">
        <v>28</v>
      </c>
      <c r="BJ300" s="130">
        <f>B300/B312</f>
        <v>3.7517478394177801E-2</v>
      </c>
      <c r="BK300" s="131">
        <f t="shared" ref="BK300" si="4671">C300/C312</f>
        <v>4.9281011013671126E-2</v>
      </c>
      <c r="BL300" s="132">
        <f t="shared" ref="BL300" si="4672">D300/D312</f>
        <v>5.7545633730396777E-2</v>
      </c>
      <c r="BM300" s="133">
        <f t="shared" ref="BM300" si="4673">E300/E312</f>
        <v>5.1031089710038731E-2</v>
      </c>
      <c r="BN300" s="130">
        <f t="shared" ref="BN300" si="4674">F300/F312</f>
        <v>6.7496886674968865E-2</v>
      </c>
      <c r="BO300" s="131">
        <f t="shared" ref="BO300" si="4675">G300/G312</f>
        <v>4.4517102615694165E-2</v>
      </c>
      <c r="BP300" s="132">
        <f t="shared" ref="BP300" si="4676">H300/H312</f>
        <v>7.5363261765343748E-2</v>
      </c>
      <c r="BQ300" s="133">
        <f t="shared" ref="BQ300" si="4677">I300/I312</f>
        <v>6.7073475716500769E-2</v>
      </c>
      <c r="BR300" s="130">
        <f t="shared" ref="BR300" si="4678">J300/J312</f>
        <v>7.4909747292418769E-2</v>
      </c>
      <c r="BS300" s="131">
        <f t="shared" ref="BS300" si="4679">K300/K312</f>
        <v>4.4364804745427582E-2</v>
      </c>
      <c r="BT300" s="132">
        <f t="shared" ref="BT300" si="4680">L300/L312</f>
        <v>7.167066214763991E-2</v>
      </c>
      <c r="BU300" s="130">
        <f t="shared" ref="BU300" si="4681">M300/M312</f>
        <v>4.7062750333778373E-2</v>
      </c>
      <c r="BV300" s="134">
        <f t="shared" ref="BV300" si="4682">N300/N312</f>
        <v>6.258827027428826E-2</v>
      </c>
      <c r="BW300" s="135">
        <f t="shared" ref="BW300" si="4683">O300/O312</f>
        <v>5.7164594154992393E-2</v>
      </c>
      <c r="BX300" s="130">
        <f t="shared" ref="BX300" si="4684">P300/P312</f>
        <v>5.840051035202691E-2</v>
      </c>
      <c r="BY300" s="131">
        <f t="shared" ref="BY300" si="4685">Q300/Q312</f>
        <v>5.5266821345707658E-2</v>
      </c>
      <c r="BZ300" s="132">
        <f t="shared" ref="BZ300" si="4686">R300/R312</f>
        <v>5.4893053189475675E-2</v>
      </c>
      <c r="CA300" s="133">
        <f t="shared" ref="CA300" si="4687">S300/S312</f>
        <v>6.1304457739951128E-2</v>
      </c>
      <c r="CB300" s="130">
        <f t="shared" ref="CB300" si="4688">T300/T312</f>
        <v>7.1661237785016291E-2</v>
      </c>
      <c r="CC300" s="131">
        <f t="shared" ref="CC300" si="4689">U300/U312</f>
        <v>4.3387869474825994E-2</v>
      </c>
      <c r="CD300" s="132">
        <f t="shared" ref="CD300" si="4690">V300/V312</f>
        <v>7.8280134569623364E-2</v>
      </c>
      <c r="CE300" s="133">
        <f t="shared" ref="CE300" si="4691">W300/W312</f>
        <v>4.8916101274201554E-2</v>
      </c>
      <c r="CF300" s="130">
        <f t="shared" ref="CF300" si="4692">X300/X312</f>
        <v>6.5226337448559671E-2</v>
      </c>
      <c r="CG300" s="131">
        <f t="shared" ref="CG300" si="4693">Y300/Y312</f>
        <v>4.3057475804858782E-2</v>
      </c>
      <c r="CH300" s="132">
        <f t="shared" ref="CH300" si="4694">Z300/Z312</f>
        <v>5.7418151323783605E-2</v>
      </c>
      <c r="CI300" s="130">
        <f t="shared" ref="CI300" si="4695">AA300/AA312</f>
        <v>6.7678542245464948E-2</v>
      </c>
      <c r="CJ300" s="136">
        <f t="shared" ref="CJ300" si="4696">AB300/AB312</f>
        <v>5.9452552707153536E-2</v>
      </c>
      <c r="CK300" s="137">
        <f t="shared" ref="CK300" si="4697">AC300/AC312</f>
        <v>5.5678823587907718E-2</v>
      </c>
    </row>
    <row r="301" spans="1:89">
      <c r="A301" s="138" t="s">
        <v>29</v>
      </c>
      <c r="B301" s="199">
        <v>2326</v>
      </c>
      <c r="C301" s="183">
        <v>2886</v>
      </c>
      <c r="D301" s="184">
        <v>1481</v>
      </c>
      <c r="E301" s="185">
        <v>1385</v>
      </c>
      <c r="F301" s="182">
        <v>994</v>
      </c>
      <c r="G301" s="186">
        <v>474</v>
      </c>
      <c r="H301" s="184">
        <v>2059</v>
      </c>
      <c r="I301" s="185">
        <v>3143</v>
      </c>
      <c r="J301" s="182">
        <v>533</v>
      </c>
      <c r="K301" s="183">
        <v>354</v>
      </c>
      <c r="L301" s="184">
        <v>989</v>
      </c>
      <c r="M301" s="182">
        <v>1231</v>
      </c>
      <c r="N301" s="187">
        <v>2032</v>
      </c>
      <c r="O301" s="200">
        <v>2043</v>
      </c>
      <c r="P301" s="182">
        <v>1035</v>
      </c>
      <c r="Q301" s="183">
        <v>1117</v>
      </c>
      <c r="R301" s="184">
        <v>1317</v>
      </c>
      <c r="S301" s="185">
        <v>1677</v>
      </c>
      <c r="T301" s="182">
        <v>830</v>
      </c>
      <c r="U301" s="186">
        <v>370</v>
      </c>
      <c r="V301" s="184">
        <v>2137</v>
      </c>
      <c r="W301" s="201">
        <v>1490</v>
      </c>
      <c r="X301" s="182">
        <v>2202</v>
      </c>
      <c r="Y301" s="186">
        <v>620</v>
      </c>
      <c r="Z301" s="184">
        <v>4131</v>
      </c>
      <c r="AA301" s="182">
        <v>3219</v>
      </c>
      <c r="AB301" s="165">
        <f t="shared" si="4451"/>
        <v>22066</v>
      </c>
      <c r="AC301" s="166">
        <f t="shared" si="4368"/>
        <v>20009</v>
      </c>
      <c r="BI301" s="138" t="s">
        <v>29</v>
      </c>
      <c r="BJ301" s="130">
        <f>B301/B312</f>
        <v>3.9185296248252163E-2</v>
      </c>
      <c r="BK301" s="131">
        <f t="shared" ref="BK301" si="4698">C301/C312</f>
        <v>8.5215696695898666E-2</v>
      </c>
      <c r="BL301" s="132">
        <f t="shared" ref="BL301" si="4699">D301/D312</f>
        <v>6.3458736824063763E-2</v>
      </c>
      <c r="BM301" s="133">
        <f t="shared" ref="BM301" si="4700">E301/E312</f>
        <v>7.2490317177849886E-2</v>
      </c>
      <c r="BN301" s="130">
        <f t="shared" ref="BN301" si="4701">F301/F312</f>
        <v>8.2523868825238683E-2</v>
      </c>
      <c r="BO301" s="131">
        <f t="shared" ref="BO301" si="4702">G301/G312</f>
        <v>5.9607645875251511E-2</v>
      </c>
      <c r="BP301" s="132">
        <f t="shared" ref="BP301" si="4703">H301/H312</f>
        <v>7.4423480083857449E-2</v>
      </c>
      <c r="BQ301" s="133">
        <f t="shared" ref="BQ301" si="4704">I301/I312</f>
        <v>7.8602510878807583E-2</v>
      </c>
      <c r="BR301" s="130">
        <f t="shared" ref="BR301" si="4705">J301/J312</f>
        <v>8.0174488567990379E-2</v>
      </c>
      <c r="BS301" s="131">
        <f t="shared" ref="BS301" si="4706">K301/K312</f>
        <v>4.3746910528917451E-2</v>
      </c>
      <c r="BT301" s="132">
        <f t="shared" ref="BT301" si="4707">L301/L312</f>
        <v>8.1755807224931795E-2</v>
      </c>
      <c r="BU301" s="130">
        <f t="shared" ref="BU301" si="4708">M301/M312</f>
        <v>5.1360146862483309E-2</v>
      </c>
      <c r="BV301" s="134">
        <f t="shared" ref="BV301" si="4709">N301/N312</f>
        <v>7.5522188359473719E-2</v>
      </c>
      <c r="BW301" s="135">
        <f t="shared" ref="BW301" si="4710">O301/O312</f>
        <v>5.3596725956241147E-2</v>
      </c>
      <c r="BX301" s="130">
        <f t="shared" ref="BX301" si="4711">P301/P312</f>
        <v>6.0024357710375224E-2</v>
      </c>
      <c r="BY301" s="131">
        <f t="shared" ref="BY301" si="4712">Q301/Q312</f>
        <v>5.1832946635730862E-2</v>
      </c>
      <c r="BZ301" s="132">
        <f t="shared" ref="BZ301" si="4713">R301/R312</f>
        <v>6.2322544009085747E-2</v>
      </c>
      <c r="CA301" s="133">
        <f t="shared" ref="CA301" si="4714">S301/S312</f>
        <v>7.0658127580685931E-2</v>
      </c>
      <c r="CB301" s="130">
        <f t="shared" ref="CB301" si="4715">T301/T312</f>
        <v>9.32270021341121E-2</v>
      </c>
      <c r="CC301" s="131">
        <f t="shared" ref="CC301" si="4716">U301/U312</f>
        <v>3.3444816053511704E-2</v>
      </c>
      <c r="CD301" s="132">
        <f t="shared" ref="CD301" si="4717">V301/V312</f>
        <v>8.7675391810946093E-2</v>
      </c>
      <c r="CE301" s="133">
        <f t="shared" ref="CE301" si="4718">W301/W312</f>
        <v>4.9313255005791826E-2</v>
      </c>
      <c r="CF301" s="130">
        <f t="shared" ref="CF301" si="4719">X301/X312</f>
        <v>9.0617283950617286E-2</v>
      </c>
      <c r="CG301" s="131">
        <f t="shared" ref="CG301" si="4720">Y301/Y312</f>
        <v>4.0819013759957862E-2</v>
      </c>
      <c r="CH301" s="132">
        <f t="shared" ref="CH301" si="4721">Z301/Z312</f>
        <v>7.0698772911639368E-2</v>
      </c>
      <c r="CI301" s="130">
        <f t="shared" ref="CI301" si="4722">AA301/AA312</f>
        <v>6.5758293838862558E-2</v>
      </c>
      <c r="CJ301" s="136">
        <f t="shared" ref="CJ301" si="4723">AB301/AB312</f>
        <v>6.8434012938761085E-2</v>
      </c>
      <c r="CK301" s="137">
        <f t="shared" ref="CK301" si="4724">AC301/AC312</f>
        <v>6.2179917462211617E-2</v>
      </c>
    </row>
    <row r="302" spans="1:89">
      <c r="A302" s="147" t="s">
        <v>30</v>
      </c>
      <c r="B302" s="196">
        <v>2526</v>
      </c>
      <c r="C302" s="190">
        <v>3440</v>
      </c>
      <c r="D302" s="191">
        <v>1930</v>
      </c>
      <c r="E302" s="192">
        <v>1447</v>
      </c>
      <c r="F302" s="189">
        <v>1248</v>
      </c>
      <c r="G302" s="193">
        <v>471</v>
      </c>
      <c r="H302" s="191">
        <v>2443</v>
      </c>
      <c r="I302" s="192">
        <v>3449</v>
      </c>
      <c r="J302" s="189">
        <v>780</v>
      </c>
      <c r="K302" s="190">
        <v>349</v>
      </c>
      <c r="L302" s="191">
        <v>1487</v>
      </c>
      <c r="M302" s="189">
        <v>1259</v>
      </c>
      <c r="N302" s="194">
        <v>2232</v>
      </c>
      <c r="O302" s="197">
        <v>2531</v>
      </c>
      <c r="P302" s="189">
        <v>1350</v>
      </c>
      <c r="Q302" s="190">
        <v>1365</v>
      </c>
      <c r="R302" s="191">
        <v>1382</v>
      </c>
      <c r="S302" s="192">
        <v>1854</v>
      </c>
      <c r="T302" s="189">
        <v>996</v>
      </c>
      <c r="U302" s="193">
        <v>412</v>
      </c>
      <c r="V302" s="191">
        <v>1576</v>
      </c>
      <c r="W302" s="198">
        <v>1506</v>
      </c>
      <c r="X302" s="189">
        <v>2717</v>
      </c>
      <c r="Y302" s="193">
        <v>690</v>
      </c>
      <c r="Z302" s="191">
        <v>4609</v>
      </c>
      <c r="AA302" s="189">
        <v>3994</v>
      </c>
      <c r="AB302" s="165">
        <f t="shared" si="4451"/>
        <v>25276</v>
      </c>
      <c r="AC302" s="166">
        <f t="shared" si="4368"/>
        <v>22767</v>
      </c>
      <c r="BI302" s="147" t="s">
        <v>30</v>
      </c>
      <c r="BJ302" s="130">
        <f>B302/B312</f>
        <v>4.2554625246382184E-2</v>
      </c>
      <c r="BK302" s="131">
        <f t="shared" ref="BK302" si="4725">C302/C312</f>
        <v>0.10157380340744677</v>
      </c>
      <c r="BL302" s="132">
        <f t="shared" ref="BL302" si="4726">D302/D312</f>
        <v>8.269774616505271E-2</v>
      </c>
      <c r="BM302" s="133">
        <f t="shared" ref="BM302" si="4727">E302/E312</f>
        <v>7.5735371087616452E-2</v>
      </c>
      <c r="BN302" s="130">
        <f t="shared" ref="BN302" si="4728">F302/F312</f>
        <v>0.10361145703611457</v>
      </c>
      <c r="BO302" s="131">
        <f t="shared" ref="BO302" si="4729">G302/G312</f>
        <v>5.9230382293762575E-2</v>
      </c>
      <c r="BP302" s="132">
        <f t="shared" ref="BP302" si="4730">H302/H312</f>
        <v>8.8303332610424348E-2</v>
      </c>
      <c r="BQ302" s="133">
        <f t="shared" ref="BQ302" si="4731">I302/I312</f>
        <v>8.6255189316260694E-2</v>
      </c>
      <c r="BR302" s="130">
        <f t="shared" ref="BR302" si="4732">J302/J312</f>
        <v>0.11732851985559567</v>
      </c>
      <c r="BS302" s="131">
        <f t="shared" ref="BS302" si="4733">K302/K312</f>
        <v>4.3129016312407314E-2</v>
      </c>
      <c r="BT302" s="132">
        <f t="shared" ref="BT302" si="4734">L302/L312</f>
        <v>0.12292303876994295</v>
      </c>
      <c r="BU302" s="130">
        <f t="shared" ref="BU302" si="4735">M302/M312</f>
        <v>5.252837116154873E-2</v>
      </c>
      <c r="BV302" s="134">
        <f t="shared" ref="BV302" si="4736">N302/N312</f>
        <v>8.2955474615327443E-2</v>
      </c>
      <c r="BW302" s="135">
        <f t="shared" ref="BW302" si="4737">O302/O312</f>
        <v>6.6399076551760319E-2</v>
      </c>
      <c r="BX302" s="130">
        <f t="shared" ref="BX302" si="4738">P302/P312</f>
        <v>7.8292640491793769E-2</v>
      </c>
      <c r="BY302" s="131">
        <f t="shared" ref="BY302" si="4739">Q302/Q312</f>
        <v>6.3341067285382829E-2</v>
      </c>
      <c r="BZ302" s="132">
        <f t="shared" ref="BZ302" si="4740">R302/R312</f>
        <v>6.539844785159947E-2</v>
      </c>
      <c r="CA302" s="133">
        <f t="shared" ref="CA302" si="4741">S302/S312</f>
        <v>7.8115783264515043E-2</v>
      </c>
      <c r="CB302" s="130">
        <f t="shared" ref="CB302" si="4742">T302/T312</f>
        <v>0.11187240256093452</v>
      </c>
      <c r="CC302" s="131">
        <f t="shared" ref="CC302" si="4743">U302/U312</f>
        <v>3.7241254632558979E-2</v>
      </c>
      <c r="CD302" s="132">
        <f t="shared" ref="CD302" si="4744">V302/V312</f>
        <v>6.4659062935915321E-2</v>
      </c>
      <c r="CE302" s="133">
        <f t="shared" ref="CE302" si="4745">W302/W312</f>
        <v>4.9842793314578852E-2</v>
      </c>
      <c r="CF302" s="130">
        <f t="shared" ref="CF302" si="4746">X302/X312</f>
        <v>0.11181069958847736</v>
      </c>
      <c r="CG302" s="131">
        <f t="shared" ref="CG302" si="4747">Y302/Y312</f>
        <v>4.5427612087695045E-2</v>
      </c>
      <c r="CH302" s="132">
        <f t="shared" ref="CH302" si="4748">Z302/Z312</f>
        <v>7.8879361982509291E-2</v>
      </c>
      <c r="CI302" s="130">
        <f t="shared" ref="CI302" si="4749">AA302/AA312</f>
        <v>8.1590129106063086E-2</v>
      </c>
      <c r="CJ302" s="136">
        <f t="shared" ref="CJ302" si="4750">AB302/AB312</f>
        <v>7.8389291717580217E-2</v>
      </c>
      <c r="CK302" s="137">
        <f t="shared" ref="CK302" si="4751">AC302/AC312</f>
        <v>7.0750671241050125E-2</v>
      </c>
    </row>
    <row r="303" spans="1:89">
      <c r="A303" s="138" t="s">
        <v>31</v>
      </c>
      <c r="B303" s="199">
        <v>2578</v>
      </c>
      <c r="C303" s="183">
        <v>4325</v>
      </c>
      <c r="D303" s="184">
        <v>1895</v>
      </c>
      <c r="E303" s="185">
        <v>1769</v>
      </c>
      <c r="F303" s="182">
        <v>944</v>
      </c>
      <c r="G303" s="186">
        <v>609</v>
      </c>
      <c r="H303" s="184">
        <v>2565</v>
      </c>
      <c r="I303" s="185">
        <v>3840</v>
      </c>
      <c r="J303" s="182">
        <v>676</v>
      </c>
      <c r="K303" s="183">
        <v>297</v>
      </c>
      <c r="L303" s="184">
        <v>1527</v>
      </c>
      <c r="M303" s="182">
        <v>1254</v>
      </c>
      <c r="N303" s="187">
        <v>2385</v>
      </c>
      <c r="O303" s="200">
        <v>2489</v>
      </c>
      <c r="P303" s="182">
        <v>1277</v>
      </c>
      <c r="Q303" s="183">
        <v>1832</v>
      </c>
      <c r="R303" s="184">
        <v>1355</v>
      </c>
      <c r="S303" s="185">
        <v>2037</v>
      </c>
      <c r="T303" s="182">
        <v>938</v>
      </c>
      <c r="U303" s="186">
        <v>398</v>
      </c>
      <c r="V303" s="184">
        <v>2314</v>
      </c>
      <c r="W303" s="201">
        <v>1614</v>
      </c>
      <c r="X303" s="182">
        <v>2519</v>
      </c>
      <c r="Y303" s="186">
        <v>870</v>
      </c>
      <c r="Z303" s="184">
        <v>4065</v>
      </c>
      <c r="AA303" s="182">
        <v>4605</v>
      </c>
      <c r="AB303" s="165">
        <f t="shared" si="4451"/>
        <v>25038</v>
      </c>
      <c r="AC303" s="166">
        <f t="shared" si="4368"/>
        <v>25939</v>
      </c>
      <c r="BI303" s="138" t="s">
        <v>31</v>
      </c>
      <c r="BJ303" s="130">
        <f>B303/B312</f>
        <v>4.3430650785895988E-2</v>
      </c>
      <c r="BK303" s="131">
        <f t="shared" ref="BK303" si="4752">C303/C312</f>
        <v>0.12770543597011841</v>
      </c>
      <c r="BL303" s="132">
        <f t="shared" ref="BL303" si="4753">D303/D312</f>
        <v>8.1198046105064703E-2</v>
      </c>
      <c r="BM303" s="133">
        <f t="shared" ref="BM303" si="4754">E303/E312</f>
        <v>9.2588715586726683E-2</v>
      </c>
      <c r="BN303" s="130">
        <f t="shared" ref="BN303" si="4755">F303/F312</f>
        <v>7.8372768783727689E-2</v>
      </c>
      <c r="BO303" s="131">
        <f t="shared" ref="BO303" si="4756">G303/G312</f>
        <v>7.6584507042253516E-2</v>
      </c>
      <c r="BP303" s="132">
        <f t="shared" ref="BP303" si="4757">H303/H312</f>
        <v>9.2713077423552379E-2</v>
      </c>
      <c r="BQ303" s="133">
        <f t="shared" ref="BQ303" si="4758">I303/I312</f>
        <v>9.6033611764117441E-2</v>
      </c>
      <c r="BR303" s="130">
        <f t="shared" ref="BR303" si="4759">J303/J312</f>
        <v>0.10168471720818291</v>
      </c>
      <c r="BS303" s="131">
        <f t="shared" ref="BS303" si="4760">K303/K312</f>
        <v>3.670291646070193E-2</v>
      </c>
      <c r="BT303" s="132">
        <f t="shared" ref="BT303" si="4761">L303/L312</f>
        <v>0.12622964371331735</v>
      </c>
      <c r="BU303" s="130">
        <f t="shared" ref="BU303" si="4762">M303/M312</f>
        <v>5.2319759679572767E-2</v>
      </c>
      <c r="BV303" s="134">
        <f t="shared" ref="BV303" si="4763">N303/N312</f>
        <v>8.8641938601055528E-2</v>
      </c>
      <c r="BW303" s="135">
        <f t="shared" ref="BW303" si="4764">O303/O312</f>
        <v>6.5297234902145965E-2</v>
      </c>
      <c r="BX303" s="130">
        <f t="shared" ref="BX303" si="4765">P303/P312</f>
        <v>7.4059038450385667E-2</v>
      </c>
      <c r="BY303" s="131">
        <f t="shared" ref="BY303" si="4766">Q303/Q312</f>
        <v>8.5011600928074249E-2</v>
      </c>
      <c r="BZ303" s="132">
        <f t="shared" ref="BZ303" si="4767">R303/R312</f>
        <v>6.4120764717016845E-2</v>
      </c>
      <c r="CA303" s="133">
        <f t="shared" ref="CA303" si="4768">S303/S312</f>
        <v>8.5826240835931572E-2</v>
      </c>
      <c r="CB303" s="130">
        <f t="shared" ref="CB303" si="4769">T303/T312</f>
        <v>0.10535774458047849</v>
      </c>
      <c r="CC303" s="131">
        <f t="shared" ref="CC303" si="4770">U303/U312</f>
        <v>3.597577510620989E-2</v>
      </c>
      <c r="CD303" s="132">
        <f t="shared" ref="CD303" si="4771">V303/V312</f>
        <v>9.4937228193977194E-2</v>
      </c>
      <c r="CE303" s="133">
        <f t="shared" ref="CE303" si="4772">W303/W312</f>
        <v>5.3417176898891278E-2</v>
      </c>
      <c r="CF303" s="130">
        <f t="shared" ref="CF303" si="4773">X303/X312</f>
        <v>0.10366255144032922</v>
      </c>
      <c r="CG303" s="131">
        <f t="shared" ref="CG303" si="4774">Y303/Y312</f>
        <v>5.7278293501876361E-2</v>
      </c>
      <c r="CH303" s="132">
        <f t="shared" ref="CH303" si="4775">Z303/Z312</f>
        <v>6.9569235508548544E-2</v>
      </c>
      <c r="CI303" s="130">
        <f t="shared" ref="CI303" si="4776">AA303/AA312</f>
        <v>9.4071743748978587E-2</v>
      </c>
      <c r="CJ303" s="136">
        <f t="shared" ref="CJ303" si="4777">AB303/AB312</f>
        <v>7.7651174474789267E-2</v>
      </c>
      <c r="CK303" s="137">
        <f t="shared" ref="CK303" si="4778">AC303/AC312</f>
        <v>8.0607970365950674E-2</v>
      </c>
    </row>
    <row r="304" spans="1:89">
      <c r="A304" s="147" t="s">
        <v>32</v>
      </c>
      <c r="B304" s="196">
        <v>2691</v>
      </c>
      <c r="C304" s="190">
        <v>3921</v>
      </c>
      <c r="D304" s="191">
        <v>1335</v>
      </c>
      <c r="E304" s="192">
        <v>1741</v>
      </c>
      <c r="F304" s="189">
        <v>734</v>
      </c>
      <c r="G304" s="193">
        <v>604</v>
      </c>
      <c r="H304" s="191">
        <v>2165</v>
      </c>
      <c r="I304" s="192">
        <v>3718</v>
      </c>
      <c r="J304" s="189">
        <v>444</v>
      </c>
      <c r="K304" s="190">
        <v>262</v>
      </c>
      <c r="L304" s="191">
        <v>1231</v>
      </c>
      <c r="M304" s="189">
        <v>979</v>
      </c>
      <c r="N304" s="194">
        <v>2108</v>
      </c>
      <c r="O304" s="197">
        <v>2372</v>
      </c>
      <c r="P304" s="189">
        <v>1225</v>
      </c>
      <c r="Q304" s="190">
        <v>1725</v>
      </c>
      <c r="R304" s="191">
        <v>1203</v>
      </c>
      <c r="S304" s="192">
        <v>1935</v>
      </c>
      <c r="T304" s="189">
        <v>834</v>
      </c>
      <c r="U304" s="193">
        <v>426</v>
      </c>
      <c r="V304" s="191">
        <v>2645</v>
      </c>
      <c r="W304" s="198">
        <v>1527</v>
      </c>
      <c r="X304" s="189">
        <v>2264</v>
      </c>
      <c r="Y304" s="193">
        <v>793</v>
      </c>
      <c r="Z304" s="191">
        <v>3548</v>
      </c>
      <c r="AA304" s="189">
        <v>4405</v>
      </c>
      <c r="AB304" s="165">
        <f t="shared" si="4451"/>
        <v>22427</v>
      </c>
      <c r="AC304" s="166">
        <f t="shared" si="4368"/>
        <v>24408</v>
      </c>
      <c r="BI304" s="147" t="s">
        <v>32</v>
      </c>
      <c r="BJ304" s="130">
        <f>B304/B312</f>
        <v>4.5334321669839452E-2</v>
      </c>
      <c r="BK304" s="131">
        <f t="shared" ref="BK304" si="4779">C304/C312</f>
        <v>0.11577641952342989</v>
      </c>
      <c r="BL304" s="132">
        <f t="shared" ref="BL304" si="4780">D304/D312</f>
        <v>5.7202845145256663E-2</v>
      </c>
      <c r="BM304" s="133">
        <f t="shared" ref="BM304" si="4781">E304/E312</f>
        <v>9.1123207369412748E-2</v>
      </c>
      <c r="BN304" s="130">
        <f t="shared" ref="BN304" si="4782">F304/F312</f>
        <v>6.0938148609381487E-2</v>
      </c>
      <c r="BO304" s="131">
        <f t="shared" ref="BO304" si="4783">G304/G312</f>
        <v>7.595573440643863E-2</v>
      </c>
      <c r="BP304" s="132">
        <f t="shared" ref="BP304" si="4784">H304/H312</f>
        <v>7.8254897708378512E-2</v>
      </c>
      <c r="BQ304" s="133">
        <f t="shared" ref="BQ304" si="4785">I304/I312</f>
        <v>9.2982543890361632E-2</v>
      </c>
      <c r="BR304" s="130">
        <f t="shared" ref="BR304" si="4786">J304/J312</f>
        <v>6.6787003610108309E-2</v>
      </c>
      <c r="BS304" s="131">
        <f t="shared" ref="BS304" si="4787">K304/K312</f>
        <v>3.2377656945130992E-2</v>
      </c>
      <c r="BT304" s="132">
        <f t="shared" ref="BT304" si="4788">L304/L312</f>
        <v>0.10176076713234686</v>
      </c>
      <c r="BU304" s="130">
        <f t="shared" ref="BU304" si="4789">M304/M312</f>
        <v>4.0846128170894523E-2</v>
      </c>
      <c r="BV304" s="134">
        <f t="shared" ref="BV304" si="4790">N304/N312</f>
        <v>7.8346837136698128E-2</v>
      </c>
      <c r="BW304" s="135">
        <f t="shared" ref="BW304" si="4791">O304/O312</f>
        <v>6.2227818878220265E-2</v>
      </c>
      <c r="BX304" s="130">
        <f t="shared" ref="BX304" si="4792">P304/P312</f>
        <v>7.1043321927738795E-2</v>
      </c>
      <c r="BY304" s="131">
        <f t="shared" ref="BY304" si="4793">Q304/Q312</f>
        <v>8.0046403712296987E-2</v>
      </c>
      <c r="BZ304" s="132">
        <f t="shared" ref="BZ304" si="4794">R304/R312</f>
        <v>5.692788188529245E-2</v>
      </c>
      <c r="CA304" s="133">
        <f t="shared" ref="CA304" si="4795">S304/S312</f>
        <v>8.1528608746945314E-2</v>
      </c>
      <c r="CB304" s="130">
        <f t="shared" ref="CB304" si="4796">T304/T312</f>
        <v>9.3676288891384921E-2</v>
      </c>
      <c r="CC304" s="131">
        <f t="shared" ref="CC304" si="4797">U304/U312</f>
        <v>3.8506734158908075E-2</v>
      </c>
      <c r="CD304" s="132">
        <f t="shared" ref="CD304" si="4798">V304/V312</f>
        <v>0.10851727250348732</v>
      </c>
      <c r="CE304" s="133">
        <f t="shared" ref="CE304" si="4799">W304/W312</f>
        <v>5.0537812344861821E-2</v>
      </c>
      <c r="CF304" s="130">
        <f t="shared" ref="CF304" si="4800">X304/X312</f>
        <v>9.3168724279835385E-2</v>
      </c>
      <c r="CG304" s="131">
        <f t="shared" ref="CG304" si="4801">Y304/Y312</f>
        <v>5.2208835341365459E-2</v>
      </c>
      <c r="CH304" s="132">
        <f t="shared" ref="CH304" si="4802">Z304/Z312</f>
        <v>6.0721192517670414E-2</v>
      </c>
      <c r="CI304" s="130">
        <f t="shared" ref="CI304" si="4803">AA304/AA312</f>
        <v>8.9986108841313944E-2</v>
      </c>
      <c r="CJ304" s="136">
        <f t="shared" ref="CJ304" si="4804">AB304/AB312</f>
        <v>6.9553594134759117E-2</v>
      </c>
      <c r="CK304" s="137">
        <f t="shared" ref="CK304" si="4805">AC304/AC312</f>
        <v>7.585023866348449E-2</v>
      </c>
    </row>
    <row r="305" spans="1:89">
      <c r="A305" s="138" t="s">
        <v>33</v>
      </c>
      <c r="B305" s="199">
        <v>2484</v>
      </c>
      <c r="C305" s="183">
        <v>3633</v>
      </c>
      <c r="D305" s="184">
        <v>940</v>
      </c>
      <c r="E305" s="185">
        <v>1713</v>
      </c>
      <c r="F305" s="182">
        <v>422</v>
      </c>
      <c r="G305" s="186">
        <v>470</v>
      </c>
      <c r="H305" s="184">
        <v>1714</v>
      </c>
      <c r="I305" s="185">
        <v>3142</v>
      </c>
      <c r="J305" s="182">
        <v>255</v>
      </c>
      <c r="K305" s="183">
        <v>256</v>
      </c>
      <c r="L305" s="184">
        <v>869</v>
      </c>
      <c r="M305" s="182">
        <v>1073</v>
      </c>
      <c r="N305" s="187">
        <v>1841</v>
      </c>
      <c r="O305" s="200">
        <v>2099</v>
      </c>
      <c r="P305" s="182">
        <v>921</v>
      </c>
      <c r="Q305" s="183">
        <v>1672</v>
      </c>
      <c r="R305" s="184">
        <v>1048</v>
      </c>
      <c r="S305" s="185">
        <v>1703</v>
      </c>
      <c r="T305" s="182">
        <v>745</v>
      </c>
      <c r="U305" s="186">
        <v>437</v>
      </c>
      <c r="V305" s="184">
        <v>2517</v>
      </c>
      <c r="W305" s="201">
        <v>1528</v>
      </c>
      <c r="X305" s="182">
        <v>1757</v>
      </c>
      <c r="Y305" s="186">
        <v>823</v>
      </c>
      <c r="Z305" s="184">
        <v>3079</v>
      </c>
      <c r="AA305" s="182">
        <v>3775</v>
      </c>
      <c r="AB305" s="165">
        <f t="shared" si="4451"/>
        <v>18592</v>
      </c>
      <c r="AC305" s="166">
        <f t="shared" si="4368"/>
        <v>22324</v>
      </c>
      <c r="BI305" s="138" t="s">
        <v>33</v>
      </c>
      <c r="BJ305" s="130">
        <f>B305/B312</f>
        <v>4.184706615677488E-2</v>
      </c>
      <c r="BK305" s="131">
        <f t="shared" ref="BK305" si="4806">C305/C312</f>
        <v>0.10727256621489946</v>
      </c>
      <c r="BL305" s="132">
        <f t="shared" ref="BL305" si="4807">D305/D312</f>
        <v>4.027765875396349E-2</v>
      </c>
      <c r="BM305" s="133">
        <f t="shared" ref="BM305" si="4808">E305/E312</f>
        <v>8.9657699152098813E-2</v>
      </c>
      <c r="BN305" s="130">
        <f t="shared" ref="BN305" si="4809">F305/F312</f>
        <v>3.5035284350352844E-2</v>
      </c>
      <c r="BO305" s="131">
        <f t="shared" ref="BO305" si="4810">G305/G312</f>
        <v>5.9104627766599596E-2</v>
      </c>
      <c r="BP305" s="132">
        <f t="shared" ref="BP305" si="4811">H305/H312</f>
        <v>6.1953300079519991E-2</v>
      </c>
      <c r="BQ305" s="133">
        <f t="shared" ref="BQ305" si="4812">I305/I312</f>
        <v>7.8577502125744006E-2</v>
      </c>
      <c r="BR305" s="130">
        <f t="shared" ref="BR305" si="4813">J305/J312</f>
        <v>3.8357400722021658E-2</v>
      </c>
      <c r="BS305" s="131">
        <f t="shared" ref="BS305" si="4814">K305/K312</f>
        <v>3.163618388531883E-2</v>
      </c>
      <c r="BT305" s="132">
        <f t="shared" ref="BT305" si="4815">L305/L312</f>
        <v>7.1835992394808632E-2</v>
      </c>
      <c r="BU305" s="130">
        <f t="shared" ref="BU305" si="4816">M305/M312</f>
        <v>4.4768024032042726E-2</v>
      </c>
      <c r="BV305" s="134">
        <f t="shared" ref="BV305" si="4817">N305/N312</f>
        <v>6.8423399985133429E-2</v>
      </c>
      <c r="BW305" s="135">
        <f t="shared" ref="BW305" si="4818">O305/O312</f>
        <v>5.5065848155726953E-2</v>
      </c>
      <c r="BX305" s="130">
        <f t="shared" ref="BX305" si="4819">P305/P312</f>
        <v>5.3412979179957083E-2</v>
      </c>
      <c r="BY305" s="131">
        <f t="shared" ref="BY305" si="4820">Q305/Q312</f>
        <v>7.7587006960556842E-2</v>
      </c>
      <c r="BZ305" s="132">
        <f t="shared" ref="BZ305" si="4821">R305/R312</f>
        <v>4.9593034260836645E-2</v>
      </c>
      <c r="CA305" s="133">
        <f t="shared" ref="CA305" si="4822">S305/S312</f>
        <v>7.1753602426898128E-2</v>
      </c>
      <c r="CB305" s="130">
        <f t="shared" ref="CB305" si="4823">T305/T312</f>
        <v>8.3679658542064467E-2</v>
      </c>
      <c r="CC305" s="131">
        <f t="shared" ref="CC305" si="4824">U305/U312</f>
        <v>3.9501039501039503E-2</v>
      </c>
      <c r="CD305" s="132">
        <f t="shared" ref="CD305" si="4825">V305/V312</f>
        <v>0.1032657750061541</v>
      </c>
      <c r="CE305" s="133">
        <f t="shared" ref="CE305" si="4826">W305/W312</f>
        <v>5.0570908489161015E-2</v>
      </c>
      <c r="CF305" s="130">
        <f t="shared" ref="CF305" si="4827">X305/X312</f>
        <v>7.2304526748971198E-2</v>
      </c>
      <c r="CG305" s="131">
        <f t="shared" ref="CG305" si="4828">Y305/Y312</f>
        <v>5.4183948910395678E-2</v>
      </c>
      <c r="CH305" s="132">
        <f t="shared" ref="CH305" si="4829">Z305/Z312</f>
        <v>5.2694631274494703E-2</v>
      </c>
      <c r="CI305" s="130">
        <f t="shared" ref="CI305" si="4830">AA305/AA312</f>
        <v>7.7116358882170291E-2</v>
      </c>
      <c r="CJ305" s="136">
        <f t="shared" ref="CJ305" si="4831">AB305/AB312</f>
        <v>5.7659982260375511E-2</v>
      </c>
      <c r="CK305" s="137">
        <f t="shared" ref="CK305" si="4832">AC305/AC312</f>
        <v>6.9374005568814637E-2</v>
      </c>
    </row>
    <row r="306" spans="1:89">
      <c r="A306" s="147" t="s">
        <v>34</v>
      </c>
      <c r="B306" s="196">
        <v>208</v>
      </c>
      <c r="C306" s="190">
        <v>2163</v>
      </c>
      <c r="D306" s="191">
        <v>170</v>
      </c>
      <c r="E306" s="192">
        <v>1102</v>
      </c>
      <c r="F306" s="189">
        <v>113</v>
      </c>
      <c r="G306" s="193">
        <v>350</v>
      </c>
      <c r="H306" s="191">
        <v>468</v>
      </c>
      <c r="I306" s="192">
        <v>2150</v>
      </c>
      <c r="J306" s="189">
        <v>119</v>
      </c>
      <c r="K306" s="190">
        <v>162</v>
      </c>
      <c r="L306" s="191">
        <v>439</v>
      </c>
      <c r="M306" s="189">
        <v>519</v>
      </c>
      <c r="N306" s="194">
        <v>1000</v>
      </c>
      <c r="O306" s="197">
        <v>1388</v>
      </c>
      <c r="P306" s="189">
        <v>591</v>
      </c>
      <c r="Q306" s="190">
        <v>1199</v>
      </c>
      <c r="R306" s="191">
        <v>714</v>
      </c>
      <c r="S306" s="192">
        <v>1166</v>
      </c>
      <c r="T306" s="189">
        <v>595</v>
      </c>
      <c r="U306" s="193">
        <v>278</v>
      </c>
      <c r="V306" s="191">
        <v>2347</v>
      </c>
      <c r="W306" s="198">
        <v>1076</v>
      </c>
      <c r="X306" s="189">
        <v>1102</v>
      </c>
      <c r="Y306" s="193">
        <v>735</v>
      </c>
      <c r="Z306" s="191">
        <v>2138</v>
      </c>
      <c r="AA306" s="189">
        <v>2827</v>
      </c>
      <c r="AB306" s="165">
        <f t="shared" si="4451"/>
        <v>10004</v>
      </c>
      <c r="AC306" s="166">
        <f t="shared" si="4368"/>
        <v>15115</v>
      </c>
      <c r="BI306" s="147" t="s">
        <v>34</v>
      </c>
      <c r="BJ306" s="130">
        <f>B306/B312</f>
        <v>3.5041021580552232E-3</v>
      </c>
      <c r="BK306" s="131">
        <f t="shared" ref="BK306" si="4833">C306/C312</f>
        <v>6.3867481619275399E-2</v>
      </c>
      <c r="BL306" s="132">
        <f t="shared" ref="BL306" si="4834">D306/D312</f>
        <v>7.2842574342274402E-3</v>
      </c>
      <c r="BM306" s="133">
        <f t="shared" ref="BM306" si="4835">E306/E312</f>
        <v>5.7678216267141209E-2</v>
      </c>
      <c r="BN306" s="130">
        <f t="shared" ref="BN306" si="4836">F306/F312</f>
        <v>9.3814860938148618E-3</v>
      </c>
      <c r="BO306" s="131">
        <f t="shared" ref="BO306" si="4837">G306/G312</f>
        <v>4.401408450704225E-2</v>
      </c>
      <c r="BP306" s="132">
        <f t="shared" ref="BP306" si="4838">H306/H312</f>
        <v>1.6916070266753416E-2</v>
      </c>
      <c r="BQ306" s="133">
        <f t="shared" ref="BQ306" si="4839">I306/I312</f>
        <v>5.3768819086680339E-2</v>
      </c>
      <c r="BR306" s="130">
        <f t="shared" ref="BR306" si="4840">J306/J312</f>
        <v>1.790012033694344E-2</v>
      </c>
      <c r="BS306" s="131">
        <f t="shared" ref="BS306" si="4841">K306/K312</f>
        <v>2.0019772614928325E-2</v>
      </c>
      <c r="BT306" s="132">
        <f t="shared" ref="BT306" si="4842">L306/L312</f>
        <v>3.6289989253533932E-2</v>
      </c>
      <c r="BU306" s="130">
        <f t="shared" ref="BU306" si="4843">M306/M312</f>
        <v>2.1653871829105473E-2</v>
      </c>
      <c r="BV306" s="134">
        <f t="shared" ref="BV306" si="4844">N306/N312</f>
        <v>3.7166431279268566E-2</v>
      </c>
      <c r="BW306" s="135">
        <f t="shared" ref="BW306" si="4845">O306/O312</f>
        <v>3.6413243087255368E-2</v>
      </c>
      <c r="BX306" s="130">
        <f t="shared" ref="BX306" si="4846">P306/P312</f>
        <v>3.4274778170851943E-2</v>
      </c>
      <c r="BY306" s="131">
        <f t="shared" ref="BY306" si="4847">Q306/Q312</f>
        <v>5.5638051044083529E-2</v>
      </c>
      <c r="BZ306" s="132">
        <f t="shared" ref="BZ306" si="4848">R306/R312</f>
        <v>3.378762067007382E-2</v>
      </c>
      <c r="CA306" s="133">
        <f t="shared" ref="CA306" si="4849">S306/S312</f>
        <v>4.9127833487823375E-2</v>
      </c>
      <c r="CB306" s="130">
        <f t="shared" ref="CB306" si="4850">T306/T312</f>
        <v>6.6831405144333375E-2</v>
      </c>
      <c r="CC306" s="131">
        <f t="shared" ref="CC306" si="4851">U306/U312</f>
        <v>2.5128807737503391E-2</v>
      </c>
      <c r="CD306" s="132">
        <f t="shared" ref="CD306" si="4852">V306/V312</f>
        <v>9.6291129892508417E-2</v>
      </c>
      <c r="CE306" s="133">
        <f t="shared" ref="CE306" si="4853">W306/W312</f>
        <v>3.5611451265927518E-2</v>
      </c>
      <c r="CF306" s="130">
        <f t="shared" ref="CF306" si="4854">X306/X312</f>
        <v>4.5349794238683128E-2</v>
      </c>
      <c r="CG306" s="131">
        <f t="shared" ref="CG306" si="4855">Y306/Y312</f>
        <v>4.839028244124037E-2</v>
      </c>
      <c r="CH306" s="132">
        <f t="shared" ref="CH306" si="4856">Z306/Z312</f>
        <v>3.6590166178911879E-2</v>
      </c>
      <c r="CI306" s="130">
        <f t="shared" ref="CI306" si="4857">AA306/AA312</f>
        <v>5.7750449419839846E-2</v>
      </c>
      <c r="CJ306" s="136">
        <f t="shared" ref="CJ306" si="4858">AB306/AB312</f>
        <v>3.1025734860843191E-2</v>
      </c>
      <c r="CK306" s="137">
        <f t="shared" ref="CK306" si="4859">AC306/AC312</f>
        <v>4.6971335521081944E-2</v>
      </c>
    </row>
    <row r="307" spans="1:89">
      <c r="A307" s="138" t="s">
        <v>35</v>
      </c>
      <c r="B307" s="199">
        <v>0</v>
      </c>
      <c r="C307" s="183">
        <v>1549</v>
      </c>
      <c r="D307" s="184">
        <v>10</v>
      </c>
      <c r="E307" s="185">
        <v>579</v>
      </c>
      <c r="F307" s="182">
        <v>9</v>
      </c>
      <c r="G307" s="186">
        <v>219</v>
      </c>
      <c r="H307" s="184">
        <v>36</v>
      </c>
      <c r="I307" s="185">
        <v>1187</v>
      </c>
      <c r="J307" s="182">
        <v>61</v>
      </c>
      <c r="K307" s="183">
        <v>82</v>
      </c>
      <c r="L307" s="184">
        <v>103</v>
      </c>
      <c r="M307" s="182">
        <v>119</v>
      </c>
      <c r="N307" s="187">
        <v>231</v>
      </c>
      <c r="O307" s="200">
        <v>424</v>
      </c>
      <c r="P307" s="182">
        <v>201</v>
      </c>
      <c r="Q307" s="183">
        <v>331</v>
      </c>
      <c r="R307" s="184">
        <v>195</v>
      </c>
      <c r="S307" s="185">
        <v>174</v>
      </c>
      <c r="T307" s="182">
        <v>116</v>
      </c>
      <c r="U307" s="186">
        <v>16</v>
      </c>
      <c r="V307" s="184">
        <v>375</v>
      </c>
      <c r="W307" s="201">
        <v>42</v>
      </c>
      <c r="X307" s="182">
        <v>165</v>
      </c>
      <c r="Y307" s="186">
        <v>33</v>
      </c>
      <c r="Z307" s="184">
        <v>94</v>
      </c>
      <c r="AA307" s="182">
        <v>330</v>
      </c>
      <c r="AB307" s="165">
        <f t="shared" si="4451"/>
        <v>1596</v>
      </c>
      <c r="AC307" s="166">
        <f t="shared" si="4368"/>
        <v>5085</v>
      </c>
      <c r="BI307" s="138" t="s">
        <v>35</v>
      </c>
      <c r="BJ307" s="130">
        <f>B307/B312</f>
        <v>0</v>
      </c>
      <c r="BK307" s="131">
        <f t="shared" ref="BK307" si="4860">C307/C312</f>
        <v>4.5737738801783445E-2</v>
      </c>
      <c r="BL307" s="132">
        <f t="shared" ref="BL307" si="4861">D307/D312</f>
        <v>4.2848573142514353E-4</v>
      </c>
      <c r="BM307" s="133">
        <f t="shared" ref="BM307" si="4862">E307/E312</f>
        <v>3.030461635088454E-2</v>
      </c>
      <c r="BN307" s="130">
        <f t="shared" ref="BN307" si="4863">F307/F312</f>
        <v>7.4719800747198009E-4</v>
      </c>
      <c r="BO307" s="131">
        <f t="shared" ref="BO307" si="4864">G307/G312</f>
        <v>2.7540241448692153E-2</v>
      </c>
      <c r="BP307" s="132">
        <f t="shared" ref="BP307" si="4865">H307/H312</f>
        <v>1.3012361743656475E-3</v>
      </c>
      <c r="BQ307" s="133">
        <f t="shared" ref="BQ307" si="4866">I307/I312</f>
        <v>2.9685389886460262E-2</v>
      </c>
      <c r="BR307" s="130">
        <f t="shared" ref="BR307" si="4867">J307/J312</f>
        <v>9.1756919374247885E-3</v>
      </c>
      <c r="BS307" s="131">
        <f t="shared" ref="BS307" si="4868">K307/K312</f>
        <v>1.0133465150766189E-2</v>
      </c>
      <c r="BT307" s="132">
        <f t="shared" ref="BT307" si="4869">L307/L312</f>
        <v>8.5145077291890556E-3</v>
      </c>
      <c r="BU307" s="130">
        <f t="shared" ref="BU307" si="4870">M307/M312</f>
        <v>4.9649532710280371E-3</v>
      </c>
      <c r="BV307" s="134">
        <f t="shared" ref="BV307" si="4871">N307/N312</f>
        <v>8.5854456255110376E-3</v>
      </c>
      <c r="BW307" s="135">
        <f t="shared" ref="BW307" si="4872">O307/O312</f>
        <v>1.1123353796106825E-2</v>
      </c>
      <c r="BX307" s="130">
        <f t="shared" ref="BX307" si="4873">P307/P312</f>
        <v>1.1656904251000405E-2</v>
      </c>
      <c r="BY307" s="131">
        <f t="shared" ref="BY307" si="4874">Q307/Q312</f>
        <v>1.5359628770301625E-2</v>
      </c>
      <c r="BZ307" s="132">
        <f t="shared" ref="BZ307" si="4875">R307/R312</f>
        <v>9.22771152754117E-3</v>
      </c>
      <c r="CA307" s="133">
        <f t="shared" ref="CA307" si="4876">S307/S312</f>
        <v>7.3312547400353921E-3</v>
      </c>
      <c r="CB307" s="130">
        <f t="shared" ref="CB307" si="4877">T307/T312</f>
        <v>1.3029315960912053E-2</v>
      </c>
      <c r="CC307" s="131">
        <f t="shared" ref="CC307" si="4878">U307/U312</f>
        <v>1.4462623158275332E-3</v>
      </c>
      <c r="CD307" s="132">
        <f t="shared" ref="CD307" si="4879">V307/V312</f>
        <v>1.538524657421843E-2</v>
      </c>
      <c r="CE307" s="133">
        <f t="shared" ref="CE307" si="4880">W307/W312</f>
        <v>1.3900380605659441E-3</v>
      </c>
      <c r="CF307" s="130">
        <f t="shared" ref="CF307" si="4881">X307/X312</f>
        <v>6.7901234567901234E-3</v>
      </c>
      <c r="CG307" s="131">
        <f t="shared" ref="CG307" si="4882">Y307/Y312</f>
        <v>2.1726249259332413E-3</v>
      </c>
      <c r="CH307" s="132">
        <f t="shared" ref="CH307" si="4883">Z307/Z312</f>
        <v>1.608735089250569E-3</v>
      </c>
      <c r="CI307" s="130">
        <f t="shared" ref="CI307" si="4884">AA307/AA312</f>
        <v>6.7412975976466746E-3</v>
      </c>
      <c r="CJ307" s="136">
        <f t="shared" ref="CJ307" si="4885">AB307/AB312</f>
        <v>4.9497273928334395E-3</v>
      </c>
      <c r="CK307" s="137">
        <f t="shared" ref="CK307" si="4886">AC307/AC312</f>
        <v>1.58021330548926E-2</v>
      </c>
    </row>
    <row r="308" spans="1:89">
      <c r="A308" s="147" t="s">
        <v>36</v>
      </c>
      <c r="B308" s="196">
        <v>0</v>
      </c>
      <c r="C308" s="190">
        <v>125</v>
      </c>
      <c r="D308" s="191">
        <v>0</v>
      </c>
      <c r="E308" s="192">
        <v>73</v>
      </c>
      <c r="F308" s="189">
        <v>0</v>
      </c>
      <c r="G308" s="193">
        <v>1</v>
      </c>
      <c r="H308" s="191">
        <v>0</v>
      </c>
      <c r="I308" s="192">
        <v>0</v>
      </c>
      <c r="J308" s="189">
        <v>0</v>
      </c>
      <c r="K308" s="193">
        <v>0</v>
      </c>
      <c r="L308" s="191">
        <v>0</v>
      </c>
      <c r="M308" s="189">
        <v>0</v>
      </c>
      <c r="N308" s="194">
        <v>0</v>
      </c>
      <c r="O308" s="197">
        <v>0</v>
      </c>
      <c r="P308" s="189">
        <v>0</v>
      </c>
      <c r="Q308" s="193">
        <v>0</v>
      </c>
      <c r="R308" s="191">
        <v>0</v>
      </c>
      <c r="S308" s="192">
        <v>0</v>
      </c>
      <c r="T308" s="189">
        <v>0</v>
      </c>
      <c r="U308" s="193">
        <v>0</v>
      </c>
      <c r="V308" s="191">
        <v>0</v>
      </c>
      <c r="W308" s="192">
        <v>0</v>
      </c>
      <c r="X308" s="189">
        <v>0</v>
      </c>
      <c r="Y308" s="193">
        <v>0</v>
      </c>
      <c r="Z308" s="191">
        <v>0</v>
      </c>
      <c r="AA308" s="189">
        <v>0</v>
      </c>
      <c r="AB308" s="165">
        <f t="shared" si="4451"/>
        <v>0</v>
      </c>
      <c r="AC308" s="166">
        <f t="shared" si="4368"/>
        <v>199</v>
      </c>
      <c r="BI308" s="147" t="s">
        <v>36</v>
      </c>
      <c r="BJ308" s="130">
        <f>B308/B312</f>
        <v>0</v>
      </c>
      <c r="BK308" s="131">
        <f t="shared" ref="BK308" si="4887">C308/C312</f>
        <v>3.6909085540496648E-3</v>
      </c>
      <c r="BL308" s="132">
        <f t="shared" ref="BL308" si="4888">D308/D312</f>
        <v>0</v>
      </c>
      <c r="BM308" s="133">
        <f t="shared" ref="BM308" si="4889">E308/E312</f>
        <v>3.8207892808541821E-3</v>
      </c>
      <c r="BN308" s="130">
        <f t="shared" ref="BN308" si="4890">F308/F312</f>
        <v>0</v>
      </c>
      <c r="BO308" s="131">
        <f t="shared" ref="BO308" si="4891">G308/G312</f>
        <v>1.2575452716297788E-4</v>
      </c>
      <c r="BP308" s="132">
        <f t="shared" ref="BP308" si="4892">H308/H312</f>
        <v>0</v>
      </c>
      <c r="BQ308" s="133">
        <f t="shared" ref="BQ308" si="4893">I308/I312</f>
        <v>0</v>
      </c>
      <c r="BR308" s="130">
        <f t="shared" ref="BR308" si="4894">J308/J312</f>
        <v>0</v>
      </c>
      <c r="BS308" s="131">
        <f t="shared" ref="BS308" si="4895">K308/K312</f>
        <v>0</v>
      </c>
      <c r="BT308" s="132">
        <f t="shared" ref="BT308" si="4896">L308/L312</f>
        <v>0</v>
      </c>
      <c r="BU308" s="130">
        <f t="shared" ref="BU308" si="4897">M308/M312</f>
        <v>0</v>
      </c>
      <c r="BV308" s="134">
        <f t="shared" ref="BV308" si="4898">N308/N312</f>
        <v>0</v>
      </c>
      <c r="BW308" s="135">
        <f t="shared" ref="BW308" si="4899">O308/O312</f>
        <v>0</v>
      </c>
      <c r="BX308" s="130">
        <f t="shared" ref="BX308" si="4900">P308/P312</f>
        <v>0</v>
      </c>
      <c r="BY308" s="131">
        <f t="shared" ref="BY308" si="4901">Q308/Q312</f>
        <v>0</v>
      </c>
      <c r="BZ308" s="132">
        <f t="shared" ref="BZ308" si="4902">R308/R312</f>
        <v>0</v>
      </c>
      <c r="CA308" s="133">
        <f t="shared" ref="CA308" si="4903">S308/S312</f>
        <v>0</v>
      </c>
      <c r="CB308" s="130">
        <f t="shared" ref="CB308" si="4904">T308/T312</f>
        <v>0</v>
      </c>
      <c r="CC308" s="131">
        <f t="shared" ref="CC308" si="4905">U308/U312</f>
        <v>0</v>
      </c>
      <c r="CD308" s="132">
        <f t="shared" ref="CD308" si="4906">V308/V312</f>
        <v>0</v>
      </c>
      <c r="CE308" s="133">
        <f t="shared" ref="CE308" si="4907">W308/W312</f>
        <v>0</v>
      </c>
      <c r="CF308" s="130">
        <f t="shared" ref="CF308" si="4908">X308/X312</f>
        <v>0</v>
      </c>
      <c r="CG308" s="131">
        <f t="shared" ref="CG308" si="4909">Y308/Y312</f>
        <v>0</v>
      </c>
      <c r="CH308" s="132">
        <f t="shared" ref="CH308" si="4910">Z308/Z312</f>
        <v>0</v>
      </c>
      <c r="CI308" s="130">
        <f t="shared" ref="CI308" si="4911">AA308/AA312</f>
        <v>0</v>
      </c>
      <c r="CJ308" s="136">
        <f t="shared" ref="CJ308" si="4912">AB308/AB312</f>
        <v>0</v>
      </c>
      <c r="CK308" s="137">
        <f t="shared" ref="CK308" si="4913">AC308/AC312</f>
        <v>6.1841189339697697E-4</v>
      </c>
    </row>
    <row r="309" spans="1:89">
      <c r="A309" s="138" t="s">
        <v>37</v>
      </c>
      <c r="B309" s="60"/>
      <c r="C309" s="61"/>
      <c r="D309" s="140"/>
      <c r="E309" s="141"/>
      <c r="F309" s="139"/>
      <c r="G309" s="142"/>
      <c r="H309" s="140"/>
      <c r="I309" s="141"/>
      <c r="J309" s="139"/>
      <c r="K309" s="142"/>
      <c r="L309" s="140"/>
      <c r="M309" s="139"/>
      <c r="N309" s="143"/>
      <c r="O309" s="144"/>
      <c r="P309" s="139"/>
      <c r="Q309" s="142"/>
      <c r="R309" s="140"/>
      <c r="S309" s="141"/>
      <c r="T309" s="139"/>
      <c r="U309" s="142"/>
      <c r="V309" s="140"/>
      <c r="W309" s="141"/>
      <c r="X309" s="139"/>
      <c r="Y309" s="142"/>
      <c r="Z309" s="145"/>
      <c r="AA309" s="146"/>
      <c r="AB309" s="165"/>
      <c r="AC309" s="166">
        <f t="shared" si="4368"/>
        <v>0</v>
      </c>
      <c r="BI309" s="138" t="s">
        <v>37</v>
      </c>
      <c r="BJ309" s="130">
        <f>B309/B312</f>
        <v>0</v>
      </c>
      <c r="BK309" s="131">
        <f t="shared" ref="BK309" si="4914">C309/C312</f>
        <v>0</v>
      </c>
      <c r="BL309" s="132">
        <f t="shared" ref="BL309" si="4915">D309/D312</f>
        <v>0</v>
      </c>
      <c r="BM309" s="133">
        <f t="shared" ref="BM309" si="4916">E309/E312</f>
        <v>0</v>
      </c>
      <c r="BN309" s="130">
        <f t="shared" ref="BN309" si="4917">F309/F312</f>
        <v>0</v>
      </c>
      <c r="BO309" s="131">
        <f t="shared" ref="BO309" si="4918">G309/G312</f>
        <v>0</v>
      </c>
      <c r="BP309" s="132">
        <f t="shared" ref="BP309" si="4919">H309/H312</f>
        <v>0</v>
      </c>
      <c r="BQ309" s="133">
        <f t="shared" ref="BQ309" si="4920">I309/I312</f>
        <v>0</v>
      </c>
      <c r="BR309" s="130">
        <f t="shared" ref="BR309" si="4921">J309/J312</f>
        <v>0</v>
      </c>
      <c r="BS309" s="131">
        <f t="shared" ref="BS309" si="4922">K309/K312</f>
        <v>0</v>
      </c>
      <c r="BT309" s="132">
        <f t="shared" ref="BT309" si="4923">L309/L312</f>
        <v>0</v>
      </c>
      <c r="BU309" s="130">
        <f t="shared" ref="BU309" si="4924">M309/M312</f>
        <v>0</v>
      </c>
      <c r="BV309" s="134">
        <f t="shared" ref="BV309" si="4925">N309/N312</f>
        <v>0</v>
      </c>
      <c r="BW309" s="135">
        <f t="shared" ref="BW309" si="4926">O309/O312</f>
        <v>0</v>
      </c>
      <c r="BX309" s="130">
        <f t="shared" ref="BX309" si="4927">P309/P312</f>
        <v>0</v>
      </c>
      <c r="BY309" s="131">
        <f t="shared" ref="BY309" si="4928">Q309/Q312</f>
        <v>0</v>
      </c>
      <c r="BZ309" s="132">
        <f t="shared" ref="BZ309" si="4929">R309/R312</f>
        <v>0</v>
      </c>
      <c r="CA309" s="133">
        <f t="shared" ref="CA309" si="4930">S309/S312</f>
        <v>0</v>
      </c>
      <c r="CB309" s="130">
        <f t="shared" ref="CB309" si="4931">T309/T312</f>
        <v>0</v>
      </c>
      <c r="CC309" s="131">
        <f t="shared" ref="CC309" si="4932">U309/U312</f>
        <v>0</v>
      </c>
      <c r="CD309" s="132">
        <f t="shared" ref="CD309" si="4933">V309/V312</f>
        <v>0</v>
      </c>
      <c r="CE309" s="133">
        <f t="shared" ref="CE309" si="4934">W309/W312</f>
        <v>0</v>
      </c>
      <c r="CF309" s="130">
        <f t="shared" ref="CF309" si="4935">X309/X312</f>
        <v>0</v>
      </c>
      <c r="CG309" s="131">
        <f t="shared" ref="CG309" si="4936">Y309/Y312</f>
        <v>0</v>
      </c>
      <c r="CH309" s="132">
        <f t="shared" ref="CH309" si="4937">Z309/Z312</f>
        <v>0</v>
      </c>
      <c r="CI309" s="130">
        <f t="shared" ref="CI309" si="4938">AA309/AA312</f>
        <v>0</v>
      </c>
      <c r="CJ309" s="136">
        <f t="shared" ref="CJ309" si="4939">AB309/AB312</f>
        <v>0</v>
      </c>
      <c r="CK309" s="137">
        <f t="shared" ref="CK309" si="4940">AC309/AC312</f>
        <v>0</v>
      </c>
    </row>
    <row r="310" spans="1:89">
      <c r="A310" s="147" t="s">
        <v>38</v>
      </c>
      <c r="B310" s="58"/>
      <c r="C310" s="59"/>
      <c r="D310" s="153"/>
      <c r="E310" s="150"/>
      <c r="F310" s="151"/>
      <c r="G310" s="152"/>
      <c r="H310" s="153"/>
      <c r="I310" s="150"/>
      <c r="J310" s="151"/>
      <c r="K310" s="152"/>
      <c r="L310" s="153"/>
      <c r="M310" s="151"/>
      <c r="N310" s="155"/>
      <c r="O310" s="154"/>
      <c r="P310" s="151"/>
      <c r="Q310" s="152"/>
      <c r="R310" s="153"/>
      <c r="S310" s="150"/>
      <c r="T310" s="151"/>
      <c r="U310" s="152"/>
      <c r="V310" s="153"/>
      <c r="W310" s="150"/>
      <c r="X310" s="151"/>
      <c r="Y310" s="152"/>
      <c r="Z310" s="149"/>
      <c r="AA310" s="148"/>
      <c r="AB310" s="165"/>
      <c r="AC310" s="166"/>
      <c r="BI310" s="147" t="s">
        <v>38</v>
      </c>
      <c r="BJ310" s="130">
        <f>B310/B312</f>
        <v>0</v>
      </c>
      <c r="BK310" s="131">
        <f t="shared" ref="BK310" si="4941">C310/C312</f>
        <v>0</v>
      </c>
      <c r="BL310" s="132">
        <f t="shared" ref="BL310" si="4942">D310/D312</f>
        <v>0</v>
      </c>
      <c r="BM310" s="133">
        <f t="shared" ref="BM310" si="4943">E310/E312</f>
        <v>0</v>
      </c>
      <c r="BN310" s="130">
        <f t="shared" ref="BN310" si="4944">F310/F312</f>
        <v>0</v>
      </c>
      <c r="BO310" s="131">
        <f t="shared" ref="BO310" si="4945">G310/G312</f>
        <v>0</v>
      </c>
      <c r="BP310" s="132">
        <f t="shared" ref="BP310" si="4946">H310/H312</f>
        <v>0</v>
      </c>
      <c r="BQ310" s="133">
        <f t="shared" ref="BQ310" si="4947">I310/I312</f>
        <v>0</v>
      </c>
      <c r="BR310" s="130">
        <f t="shared" ref="BR310" si="4948">J310/J312</f>
        <v>0</v>
      </c>
      <c r="BS310" s="131">
        <f t="shared" ref="BS310" si="4949">K310/K312</f>
        <v>0</v>
      </c>
      <c r="BT310" s="132">
        <f t="shared" ref="BT310" si="4950">L310/L312</f>
        <v>0</v>
      </c>
      <c r="BU310" s="130">
        <f t="shared" ref="BU310" si="4951">M310/M312</f>
        <v>0</v>
      </c>
      <c r="BV310" s="134">
        <f t="shared" ref="BV310" si="4952">N310/N312</f>
        <v>0</v>
      </c>
      <c r="BW310" s="135">
        <f t="shared" ref="BW310" si="4953">O310/O312</f>
        <v>0</v>
      </c>
      <c r="BX310" s="130">
        <f t="shared" ref="BX310" si="4954">P310/P312</f>
        <v>0</v>
      </c>
      <c r="BY310" s="131">
        <f t="shared" ref="BY310" si="4955">Q310/Q312</f>
        <v>0</v>
      </c>
      <c r="BZ310" s="132">
        <f t="shared" ref="BZ310" si="4956">R310/R312</f>
        <v>0</v>
      </c>
      <c r="CA310" s="133">
        <f t="shared" ref="CA310" si="4957">S310/S312</f>
        <v>0</v>
      </c>
      <c r="CB310" s="130">
        <f t="shared" ref="CB310" si="4958">T310/T312</f>
        <v>0</v>
      </c>
      <c r="CC310" s="131">
        <f t="shared" ref="CC310" si="4959">U310/U312</f>
        <v>0</v>
      </c>
      <c r="CD310" s="132">
        <f t="shared" ref="CD310" si="4960">V310/V312</f>
        <v>0</v>
      </c>
      <c r="CE310" s="133">
        <f t="shared" ref="CE310" si="4961">W310/W312</f>
        <v>0</v>
      </c>
      <c r="CF310" s="130">
        <f t="shared" ref="CF310" si="4962">X310/X312</f>
        <v>0</v>
      </c>
      <c r="CG310" s="131">
        <f t="shared" ref="CG310" si="4963">Y310/Y312</f>
        <v>0</v>
      </c>
      <c r="CH310" s="132">
        <f t="shared" ref="CH310" si="4964">Z310/Z312</f>
        <v>0</v>
      </c>
      <c r="CI310" s="130">
        <f t="shared" ref="CI310" si="4965">AA310/AA312</f>
        <v>0</v>
      </c>
      <c r="CJ310" s="136">
        <f t="shared" ref="CJ310" si="4966">AB310/AB312</f>
        <v>0</v>
      </c>
      <c r="CK310" s="137">
        <f t="shared" ref="CK310" si="4967">AC310/AC312</f>
        <v>0</v>
      </c>
    </row>
    <row r="311" spans="1:89" ht="14" thickBot="1">
      <c r="A311" s="138" t="s">
        <v>39</v>
      </c>
      <c r="B311" s="60"/>
      <c r="C311" s="61"/>
      <c r="D311" s="140"/>
      <c r="E311" s="141"/>
      <c r="F311" s="139"/>
      <c r="G311" s="142"/>
      <c r="H311" s="140"/>
      <c r="I311" s="141"/>
      <c r="J311" s="139"/>
      <c r="K311" s="142"/>
      <c r="L311" s="140"/>
      <c r="M311" s="139"/>
      <c r="N311" s="143"/>
      <c r="O311" s="144"/>
      <c r="P311" s="139"/>
      <c r="Q311" s="142"/>
      <c r="R311" s="140"/>
      <c r="S311" s="141"/>
      <c r="T311" s="139"/>
      <c r="U311" s="142"/>
      <c r="V311" s="140"/>
      <c r="W311" s="141"/>
      <c r="X311" s="139"/>
      <c r="Y311" s="142"/>
      <c r="Z311" s="145"/>
      <c r="AA311" s="146"/>
      <c r="AB311" s="165"/>
      <c r="AC311" s="166"/>
      <c r="BI311" s="138" t="s">
        <v>39</v>
      </c>
      <c r="BJ311" s="130">
        <f>B311/B312</f>
        <v>0</v>
      </c>
      <c r="BK311" s="131">
        <f t="shared" ref="BK311" si="4968">C311/C312</f>
        <v>0</v>
      </c>
      <c r="BL311" s="132">
        <f t="shared" ref="BL311" si="4969">D311/D312</f>
        <v>0</v>
      </c>
      <c r="BM311" s="133">
        <f t="shared" ref="BM311" si="4970">E311/E312</f>
        <v>0</v>
      </c>
      <c r="BN311" s="130">
        <f t="shared" ref="BN311" si="4971">F311/F312</f>
        <v>0</v>
      </c>
      <c r="BO311" s="131">
        <f t="shared" ref="BO311" si="4972">G311/G312</f>
        <v>0</v>
      </c>
      <c r="BP311" s="132">
        <f t="shared" ref="BP311" si="4973">H311/H312</f>
        <v>0</v>
      </c>
      <c r="BQ311" s="133">
        <f t="shared" ref="BQ311" si="4974">I311/I312</f>
        <v>0</v>
      </c>
      <c r="BR311" s="130">
        <f t="shared" ref="BR311" si="4975">J311/J312</f>
        <v>0</v>
      </c>
      <c r="BS311" s="131">
        <f t="shared" ref="BS311" si="4976">K311/K312</f>
        <v>0</v>
      </c>
      <c r="BT311" s="132">
        <f t="shared" ref="BT311" si="4977">L311/L312</f>
        <v>0</v>
      </c>
      <c r="BU311" s="130">
        <f t="shared" ref="BU311" si="4978">M311/M312</f>
        <v>0</v>
      </c>
      <c r="BV311" s="134">
        <f t="shared" ref="BV311" si="4979">N311/N312</f>
        <v>0</v>
      </c>
      <c r="BW311" s="135">
        <f t="shared" ref="BW311" si="4980">O311/O312</f>
        <v>0</v>
      </c>
      <c r="BX311" s="130">
        <f t="shared" ref="BX311" si="4981">P311/P312</f>
        <v>0</v>
      </c>
      <c r="BY311" s="131">
        <f t="shared" ref="BY311" si="4982">Q311/Q312</f>
        <v>0</v>
      </c>
      <c r="BZ311" s="132">
        <f t="shared" ref="BZ311" si="4983">R311/R312</f>
        <v>0</v>
      </c>
      <c r="CA311" s="133">
        <f t="shared" ref="CA311" si="4984">S311/S312</f>
        <v>0</v>
      </c>
      <c r="CB311" s="130">
        <f t="shared" ref="CB311" si="4985">T311/T312</f>
        <v>0</v>
      </c>
      <c r="CC311" s="131">
        <f t="shared" ref="CC311" si="4986">U311/U312</f>
        <v>0</v>
      </c>
      <c r="CD311" s="132">
        <f t="shared" ref="CD311" si="4987">V311/V312</f>
        <v>0</v>
      </c>
      <c r="CE311" s="133">
        <f t="shared" ref="CE311" si="4988">W311/W312</f>
        <v>0</v>
      </c>
      <c r="CF311" s="130">
        <f t="shared" ref="CF311" si="4989">X311/X312</f>
        <v>0</v>
      </c>
      <c r="CG311" s="131">
        <f t="shared" ref="CG311" si="4990">Y311/Y312</f>
        <v>0</v>
      </c>
      <c r="CH311" s="132">
        <f t="shared" ref="CH311" si="4991">Z311/Z312</f>
        <v>0</v>
      </c>
      <c r="CI311" s="130">
        <f t="shared" ref="CI311" si="4992">AA311/AA312</f>
        <v>0</v>
      </c>
      <c r="CJ311" s="136">
        <f t="shared" ref="CJ311" si="4993">AB311/AB312</f>
        <v>0</v>
      </c>
      <c r="CK311" s="137">
        <f t="shared" ref="CK311" si="4994">AC311/AC312</f>
        <v>0</v>
      </c>
    </row>
    <row r="312" spans="1:89" ht="15" thickTop="1" thickBot="1">
      <c r="A312" s="225" t="s">
        <v>13</v>
      </c>
      <c r="B312" s="20">
        <f t="shared" ref="B312:AA312" si="4995">SUM(B289:B311)</f>
        <v>59359</v>
      </c>
      <c r="C312" s="20">
        <f t="shared" si="4995"/>
        <v>33867</v>
      </c>
      <c r="D312" s="20">
        <f t="shared" si="4995"/>
        <v>23338</v>
      </c>
      <c r="E312" s="20">
        <f t="shared" si="4995"/>
        <v>19106</v>
      </c>
      <c r="F312" s="20">
        <f t="shared" si="4995"/>
        <v>12045</v>
      </c>
      <c r="G312" s="20">
        <f t="shared" si="4995"/>
        <v>7952</v>
      </c>
      <c r="H312" s="20">
        <f t="shared" si="4995"/>
        <v>27666</v>
      </c>
      <c r="I312" s="20">
        <f t="shared" si="4995"/>
        <v>39986</v>
      </c>
      <c r="J312" s="20">
        <f t="shared" si="4995"/>
        <v>6648</v>
      </c>
      <c r="K312" s="20">
        <f t="shared" si="4995"/>
        <v>8092</v>
      </c>
      <c r="L312" s="20">
        <f t="shared" si="4995"/>
        <v>12097</v>
      </c>
      <c r="M312" s="20">
        <f t="shared" si="4995"/>
        <v>23968</v>
      </c>
      <c r="N312" s="20">
        <f t="shared" si="4995"/>
        <v>26906</v>
      </c>
      <c r="O312" s="20">
        <f t="shared" si="4995"/>
        <v>38118</v>
      </c>
      <c r="P312" s="20">
        <f t="shared" si="4995"/>
        <v>17243</v>
      </c>
      <c r="Q312" s="20">
        <f t="shared" si="4995"/>
        <v>21550</v>
      </c>
      <c r="R312" s="20">
        <f t="shared" si="4995"/>
        <v>21132</v>
      </c>
      <c r="S312" s="20">
        <f t="shared" si="4995"/>
        <v>23734</v>
      </c>
      <c r="T312" s="20">
        <f t="shared" si="4995"/>
        <v>8903</v>
      </c>
      <c r="U312" s="20">
        <f t="shared" si="4995"/>
        <v>11063</v>
      </c>
      <c r="V312" s="20">
        <f t="shared" si="4995"/>
        <v>24374</v>
      </c>
      <c r="W312" s="20">
        <f t="shared" si="4995"/>
        <v>30215</v>
      </c>
      <c r="X312" s="20">
        <f t="shared" si="4995"/>
        <v>24300</v>
      </c>
      <c r="Y312" s="20">
        <f t="shared" si="4995"/>
        <v>15189</v>
      </c>
      <c r="Z312" s="20">
        <f t="shared" si="4995"/>
        <v>58431</v>
      </c>
      <c r="AA312" s="20">
        <f t="shared" si="4995"/>
        <v>48952</v>
      </c>
      <c r="AB312" s="167">
        <f t="shared" ref="AB312:AC312" si="4996">SUM(AB288:AB311)</f>
        <v>322442</v>
      </c>
      <c r="AC312" s="168">
        <f t="shared" si="4996"/>
        <v>321792</v>
      </c>
      <c r="BI312" s="227" t="s">
        <v>13</v>
      </c>
      <c r="BJ312" s="156">
        <f>SUM(BJ288:BJ311)</f>
        <v>1</v>
      </c>
      <c r="BK312" s="157">
        <f t="shared" ref="BK312:CK312" si="4997">SUM(BK288:BK311)</f>
        <v>0.99999999999999989</v>
      </c>
      <c r="BL312" s="156">
        <f t="shared" si="4997"/>
        <v>1</v>
      </c>
      <c r="BM312" s="157">
        <f t="shared" si="4997"/>
        <v>0.99999999999999989</v>
      </c>
      <c r="BN312" s="156">
        <f t="shared" si="4997"/>
        <v>1</v>
      </c>
      <c r="BO312" s="157">
        <f t="shared" si="4997"/>
        <v>1</v>
      </c>
      <c r="BP312" s="156">
        <f t="shared" si="4997"/>
        <v>1</v>
      </c>
      <c r="BQ312" s="157">
        <f t="shared" si="4997"/>
        <v>1</v>
      </c>
      <c r="BR312" s="156">
        <f t="shared" si="4997"/>
        <v>0.99999999999999989</v>
      </c>
      <c r="BS312" s="157">
        <f t="shared" si="4997"/>
        <v>0.99999999999999989</v>
      </c>
      <c r="BT312" s="156">
        <f t="shared" si="4997"/>
        <v>0.99999999999999989</v>
      </c>
      <c r="BU312" s="157">
        <f t="shared" si="4997"/>
        <v>1</v>
      </c>
      <c r="BV312" s="156">
        <f t="shared" si="4997"/>
        <v>0.99999999999999989</v>
      </c>
      <c r="BW312" s="157">
        <f t="shared" si="4997"/>
        <v>1</v>
      </c>
      <c r="BX312" s="156">
        <f t="shared" si="4997"/>
        <v>0.99999999999999978</v>
      </c>
      <c r="BY312" s="157">
        <f t="shared" si="4997"/>
        <v>1</v>
      </c>
      <c r="BZ312" s="156">
        <f t="shared" si="4997"/>
        <v>1</v>
      </c>
      <c r="CA312" s="157">
        <f t="shared" si="4997"/>
        <v>1</v>
      </c>
      <c r="CB312" s="156">
        <f t="shared" si="4997"/>
        <v>1</v>
      </c>
      <c r="CC312" s="157">
        <f t="shared" si="4997"/>
        <v>1</v>
      </c>
      <c r="CD312" s="156">
        <f t="shared" si="4997"/>
        <v>1</v>
      </c>
      <c r="CE312" s="157">
        <f t="shared" si="4997"/>
        <v>1.0000000000000002</v>
      </c>
      <c r="CF312" s="156">
        <f t="shared" si="4997"/>
        <v>0.99999999999999989</v>
      </c>
      <c r="CG312" s="157">
        <f t="shared" si="4997"/>
        <v>1</v>
      </c>
      <c r="CH312" s="156">
        <f t="shared" si="4997"/>
        <v>1</v>
      </c>
      <c r="CI312" s="157">
        <f t="shared" si="4997"/>
        <v>1.0000000000000002</v>
      </c>
      <c r="CJ312" s="156">
        <f t="shared" si="4997"/>
        <v>1</v>
      </c>
      <c r="CK312" s="157">
        <f t="shared" si="4997"/>
        <v>1.0000000000000002</v>
      </c>
    </row>
    <row r="313" spans="1:89" ht="14" thickTop="1">
      <c r="A313" s="180"/>
    </row>
    <row r="315" spans="1:89">
      <c r="A315" s="325">
        <f>+A284+1</f>
        <v>43810</v>
      </c>
      <c r="B315" s="325"/>
      <c r="C315" s="325"/>
      <c r="D315" s="325"/>
      <c r="BI315" s="320">
        <f>+BI284+1</f>
        <v>43810</v>
      </c>
      <c r="BJ315" s="320"/>
      <c r="BK315" s="320"/>
      <c r="BL315" s="320"/>
    </row>
    <row r="316" spans="1:89" ht="14" thickBot="1">
      <c r="AE316" t="s">
        <v>87</v>
      </c>
    </row>
    <row r="317" spans="1:89" ht="15" thickTop="1" thickBot="1">
      <c r="A317" s="321" t="s">
        <v>0</v>
      </c>
      <c r="B317" s="316" t="s">
        <v>1</v>
      </c>
      <c r="C317" s="317"/>
      <c r="D317" s="316" t="s">
        <v>2</v>
      </c>
      <c r="E317" s="317"/>
      <c r="F317" s="316" t="s">
        <v>3</v>
      </c>
      <c r="G317" s="317"/>
      <c r="H317" s="316" t="s">
        <v>4</v>
      </c>
      <c r="I317" s="317"/>
      <c r="J317" s="316" t="s">
        <v>5</v>
      </c>
      <c r="K317" s="317"/>
      <c r="L317" s="316" t="s">
        <v>6</v>
      </c>
      <c r="M317" s="317"/>
      <c r="N317" s="316" t="s">
        <v>7</v>
      </c>
      <c r="O317" s="317"/>
      <c r="P317" s="316" t="s">
        <v>8</v>
      </c>
      <c r="Q317" s="317"/>
      <c r="R317" s="316" t="s">
        <v>9</v>
      </c>
      <c r="S317" s="317"/>
      <c r="T317" s="316" t="s">
        <v>10</v>
      </c>
      <c r="U317" s="317"/>
      <c r="V317" s="316" t="s">
        <v>11</v>
      </c>
      <c r="W317" s="317"/>
      <c r="X317" s="316" t="s">
        <v>12</v>
      </c>
      <c r="Y317" s="317"/>
      <c r="Z317" s="318" t="s">
        <v>40</v>
      </c>
      <c r="AA317" s="319"/>
      <c r="AB317" s="323" t="s">
        <v>41</v>
      </c>
      <c r="AC317" s="324"/>
      <c r="AE317" s="314" t="s">
        <v>0</v>
      </c>
      <c r="AF317" s="308" t="s">
        <v>1</v>
      </c>
      <c r="AG317" s="309"/>
      <c r="AH317" s="308" t="s">
        <v>2</v>
      </c>
      <c r="AI317" s="309"/>
      <c r="AJ317" s="308" t="s">
        <v>3</v>
      </c>
      <c r="AK317" s="309"/>
      <c r="AL317" s="308" t="s">
        <v>4</v>
      </c>
      <c r="AM317" s="309"/>
      <c r="AN317" s="308" t="s">
        <v>5</v>
      </c>
      <c r="AO317" s="309"/>
      <c r="AP317" s="308" t="s">
        <v>6</v>
      </c>
      <c r="AQ317" s="309"/>
      <c r="AR317" s="308" t="s">
        <v>7</v>
      </c>
      <c r="AS317" s="309"/>
      <c r="AT317" s="308" t="s">
        <v>8</v>
      </c>
      <c r="AU317" s="309"/>
      <c r="AV317" s="308" t="s">
        <v>9</v>
      </c>
      <c r="AW317" s="309"/>
      <c r="AX317" s="308" t="s">
        <v>10</v>
      </c>
      <c r="AY317" s="309"/>
      <c r="AZ317" s="308" t="s">
        <v>11</v>
      </c>
      <c r="BA317" s="309"/>
      <c r="BB317" s="308" t="s">
        <v>12</v>
      </c>
      <c r="BC317" s="309"/>
      <c r="BD317" s="310" t="s">
        <v>40</v>
      </c>
      <c r="BE317" s="311"/>
      <c r="BF317" s="312" t="s">
        <v>41</v>
      </c>
      <c r="BG317" s="313"/>
      <c r="BI317" s="321" t="s">
        <v>0</v>
      </c>
      <c r="BJ317" s="316" t="s">
        <v>1</v>
      </c>
      <c r="BK317" s="317"/>
      <c r="BL317" s="316" t="s">
        <v>2</v>
      </c>
      <c r="BM317" s="317"/>
      <c r="BN317" s="316" t="s">
        <v>3</v>
      </c>
      <c r="BO317" s="317"/>
      <c r="BP317" s="316" t="s">
        <v>4</v>
      </c>
      <c r="BQ317" s="317"/>
      <c r="BR317" s="316" t="s">
        <v>5</v>
      </c>
      <c r="BS317" s="317"/>
      <c r="BT317" s="316" t="s">
        <v>6</v>
      </c>
      <c r="BU317" s="317"/>
      <c r="BV317" s="316" t="s">
        <v>7</v>
      </c>
      <c r="BW317" s="317"/>
      <c r="BX317" s="316" t="s">
        <v>8</v>
      </c>
      <c r="BY317" s="317"/>
      <c r="BZ317" s="316" t="s">
        <v>9</v>
      </c>
      <c r="CA317" s="317"/>
      <c r="CB317" s="316" t="s">
        <v>10</v>
      </c>
      <c r="CC317" s="317"/>
      <c r="CD317" s="316" t="s">
        <v>11</v>
      </c>
      <c r="CE317" s="317"/>
      <c r="CF317" s="316" t="s">
        <v>12</v>
      </c>
      <c r="CG317" s="317"/>
      <c r="CH317" s="318" t="s">
        <v>40</v>
      </c>
      <c r="CI317" s="319"/>
      <c r="CJ317" s="316" t="s">
        <v>41</v>
      </c>
      <c r="CK317" s="317"/>
    </row>
    <row r="318" spans="1:89" ht="15" thickTop="1" thickBot="1">
      <c r="A318" s="322"/>
      <c r="B318" s="117" t="s">
        <v>14</v>
      </c>
      <c r="C318" s="118" t="s">
        <v>15</v>
      </c>
      <c r="D318" s="119" t="s">
        <v>14</v>
      </c>
      <c r="E318" s="120" t="s">
        <v>15</v>
      </c>
      <c r="F318" s="117" t="s">
        <v>14</v>
      </c>
      <c r="G318" s="118" t="s">
        <v>15</v>
      </c>
      <c r="H318" s="119" t="s">
        <v>14</v>
      </c>
      <c r="I318" s="120" t="s">
        <v>15</v>
      </c>
      <c r="J318" s="117" t="s">
        <v>14</v>
      </c>
      <c r="K318" s="118" t="s">
        <v>15</v>
      </c>
      <c r="L318" s="119" t="s">
        <v>14</v>
      </c>
      <c r="M318" s="117" t="s">
        <v>15</v>
      </c>
      <c r="N318" s="121" t="s">
        <v>14</v>
      </c>
      <c r="O318" s="122" t="s">
        <v>15</v>
      </c>
      <c r="P318" s="117" t="s">
        <v>14</v>
      </c>
      <c r="Q318" s="118" t="s">
        <v>15</v>
      </c>
      <c r="R318" s="119" t="s">
        <v>14</v>
      </c>
      <c r="S318" s="120" t="s">
        <v>15</v>
      </c>
      <c r="T318" s="117" t="s">
        <v>14</v>
      </c>
      <c r="U318" s="118" t="s">
        <v>15</v>
      </c>
      <c r="V318" s="119" t="s">
        <v>14</v>
      </c>
      <c r="W318" s="120" t="s">
        <v>15</v>
      </c>
      <c r="X318" s="117" t="s">
        <v>14</v>
      </c>
      <c r="Y318" s="118" t="s">
        <v>15</v>
      </c>
      <c r="Z318" s="28" t="s">
        <v>14</v>
      </c>
      <c r="AA318" s="123" t="s">
        <v>15</v>
      </c>
      <c r="AB318" s="169" t="s">
        <v>14</v>
      </c>
      <c r="AC318" s="170" t="s">
        <v>15</v>
      </c>
      <c r="AE318" s="315"/>
      <c r="AF318" s="230" t="s">
        <v>14</v>
      </c>
      <c r="AG318" s="231" t="s">
        <v>15</v>
      </c>
      <c r="AH318" s="232" t="s">
        <v>14</v>
      </c>
      <c r="AI318" s="233" t="s">
        <v>15</v>
      </c>
      <c r="AJ318" s="230" t="s">
        <v>14</v>
      </c>
      <c r="AK318" s="231" t="s">
        <v>15</v>
      </c>
      <c r="AL318" s="232" t="s">
        <v>14</v>
      </c>
      <c r="AM318" s="233" t="s">
        <v>15</v>
      </c>
      <c r="AN318" s="230" t="s">
        <v>14</v>
      </c>
      <c r="AO318" s="231" t="s">
        <v>15</v>
      </c>
      <c r="AP318" s="232" t="s">
        <v>14</v>
      </c>
      <c r="AQ318" s="230" t="s">
        <v>15</v>
      </c>
      <c r="AR318" s="234" t="s">
        <v>14</v>
      </c>
      <c r="AS318" s="235" t="s">
        <v>15</v>
      </c>
      <c r="AT318" s="230" t="s">
        <v>14</v>
      </c>
      <c r="AU318" s="231" t="s">
        <v>15</v>
      </c>
      <c r="AV318" s="232" t="s">
        <v>14</v>
      </c>
      <c r="AW318" s="233" t="s">
        <v>15</v>
      </c>
      <c r="AX318" s="230" t="s">
        <v>14</v>
      </c>
      <c r="AY318" s="231" t="s">
        <v>15</v>
      </c>
      <c r="AZ318" s="232" t="s">
        <v>14</v>
      </c>
      <c r="BA318" s="233" t="s">
        <v>15</v>
      </c>
      <c r="BB318" s="230" t="s">
        <v>14</v>
      </c>
      <c r="BC318" s="231" t="s">
        <v>15</v>
      </c>
      <c r="BD318" s="236" t="s">
        <v>14</v>
      </c>
      <c r="BE318" s="237" t="s">
        <v>15</v>
      </c>
      <c r="BF318" s="238" t="s">
        <v>14</v>
      </c>
      <c r="BG318" s="239" t="s">
        <v>15</v>
      </c>
      <c r="BI318" s="322"/>
      <c r="BJ318" s="117" t="s">
        <v>14</v>
      </c>
      <c r="BK318" s="118" t="s">
        <v>15</v>
      </c>
      <c r="BL318" s="119" t="s">
        <v>14</v>
      </c>
      <c r="BM318" s="120" t="s">
        <v>15</v>
      </c>
      <c r="BN318" s="117" t="s">
        <v>14</v>
      </c>
      <c r="BO318" s="118" t="s">
        <v>15</v>
      </c>
      <c r="BP318" s="119" t="s">
        <v>14</v>
      </c>
      <c r="BQ318" s="120" t="s">
        <v>15</v>
      </c>
      <c r="BR318" s="117" t="s">
        <v>14</v>
      </c>
      <c r="BS318" s="118" t="s">
        <v>15</v>
      </c>
      <c r="BT318" s="119" t="s">
        <v>14</v>
      </c>
      <c r="BU318" s="117" t="s">
        <v>15</v>
      </c>
      <c r="BV318" s="121" t="s">
        <v>14</v>
      </c>
      <c r="BW318" s="122" t="s">
        <v>15</v>
      </c>
      <c r="BX318" s="117" t="s">
        <v>14</v>
      </c>
      <c r="BY318" s="118" t="s">
        <v>15</v>
      </c>
      <c r="BZ318" s="119" t="s">
        <v>14</v>
      </c>
      <c r="CA318" s="120" t="s">
        <v>15</v>
      </c>
      <c r="CB318" s="117" t="s">
        <v>14</v>
      </c>
      <c r="CC318" s="118" t="s">
        <v>15</v>
      </c>
      <c r="CD318" s="119" t="s">
        <v>14</v>
      </c>
      <c r="CE318" s="120" t="s">
        <v>15</v>
      </c>
      <c r="CF318" s="117" t="s">
        <v>14</v>
      </c>
      <c r="CG318" s="118" t="s">
        <v>15</v>
      </c>
      <c r="CH318" s="28" t="s">
        <v>14</v>
      </c>
      <c r="CI318" s="123" t="s">
        <v>15</v>
      </c>
      <c r="CJ318" s="121" t="s">
        <v>14</v>
      </c>
      <c r="CK318" s="122" t="s">
        <v>15</v>
      </c>
    </row>
    <row r="319" spans="1:89" ht="14" thickTop="1">
      <c r="A319" s="126" t="s">
        <v>16</v>
      </c>
      <c r="B319" s="127"/>
      <c r="C319" s="179"/>
      <c r="D319" s="128"/>
      <c r="E319" s="173"/>
      <c r="F319" s="127"/>
      <c r="G319" s="129"/>
      <c r="H319" s="128"/>
      <c r="I319" s="173"/>
      <c r="J319" s="127"/>
      <c r="K319" s="129"/>
      <c r="L319" s="128"/>
      <c r="M319" s="127"/>
      <c r="N319" s="172"/>
      <c r="O319" s="174"/>
      <c r="P319" s="127"/>
      <c r="Q319" s="129"/>
      <c r="R319" s="128"/>
      <c r="S319" s="173"/>
      <c r="T319" s="127"/>
      <c r="U319" s="129"/>
      <c r="V319" s="128"/>
      <c r="W319" s="173"/>
      <c r="X319" s="127"/>
      <c r="Y319" s="129"/>
      <c r="Z319" s="177"/>
      <c r="AA319" s="178"/>
      <c r="AB319" s="163">
        <f>B319+D319+F319+H319+J319+L319+N319+P319+R319+T319+V319+X319+Z319</f>
        <v>0</v>
      </c>
      <c r="AC319" s="164">
        <f>C319+E319+G319+I319+K319+M319+O319+Q319+S319+U319+W319+Y319+AA319</f>
        <v>0</v>
      </c>
      <c r="AE319" s="241" t="str">
        <f>$AE$9</f>
        <v>07:00 - 07:59</v>
      </c>
      <c r="AF319" s="242">
        <f>SUMIF($A$9:$A$32,$AE319,B$319:B$342)</f>
        <v>7100</v>
      </c>
      <c r="AG319" s="243">
        <f t="shared" ref="AG319:AV321" si="4998">SUMIF($A$9:$A$32,$AE319,C$319:C$342)</f>
        <v>1138</v>
      </c>
      <c r="AH319" s="244">
        <f t="shared" si="4998"/>
        <v>1656</v>
      </c>
      <c r="AI319" s="245">
        <f t="shared" si="4998"/>
        <v>1249</v>
      </c>
      <c r="AJ319" s="242">
        <f t="shared" si="4998"/>
        <v>607</v>
      </c>
      <c r="AK319" s="246">
        <f t="shared" si="4998"/>
        <v>602</v>
      </c>
      <c r="AL319" s="244">
        <f t="shared" si="4998"/>
        <v>1083</v>
      </c>
      <c r="AM319" s="245">
        <f t="shared" si="4998"/>
        <v>1622</v>
      </c>
      <c r="AN319" s="242">
        <f t="shared" si="4998"/>
        <v>390</v>
      </c>
      <c r="AO319" s="246">
        <f t="shared" si="4998"/>
        <v>828</v>
      </c>
      <c r="AP319" s="244">
        <f t="shared" si="4998"/>
        <v>448</v>
      </c>
      <c r="AQ319" s="242">
        <f t="shared" si="4998"/>
        <v>1937</v>
      </c>
      <c r="AR319" s="247">
        <f t="shared" si="4998"/>
        <v>1735</v>
      </c>
      <c r="AS319" s="248">
        <f t="shared" si="4998"/>
        <v>2655</v>
      </c>
      <c r="AT319" s="242">
        <f t="shared" si="4998"/>
        <v>1536</v>
      </c>
      <c r="AU319" s="246">
        <f t="shared" si="4998"/>
        <v>1293</v>
      </c>
      <c r="AV319" s="244">
        <f t="shared" si="4998"/>
        <v>1728</v>
      </c>
      <c r="AW319" s="245">
        <f t="shared" ref="AW319:BE321" si="4999">SUMIF($A$9:$A$32,$AE319,S$319:S$342)</f>
        <v>1518</v>
      </c>
      <c r="AX319" s="242">
        <f t="shared" si="4999"/>
        <v>300</v>
      </c>
      <c r="AY319" s="246">
        <f t="shared" si="4999"/>
        <v>1599</v>
      </c>
      <c r="AZ319" s="244">
        <f t="shared" si="4999"/>
        <v>1026</v>
      </c>
      <c r="BA319" s="245">
        <f t="shared" si="4999"/>
        <v>2227</v>
      </c>
      <c r="BB319" s="242">
        <f t="shared" si="4999"/>
        <v>1329</v>
      </c>
      <c r="BC319" s="246">
        <f t="shared" si="4999"/>
        <v>1425</v>
      </c>
      <c r="BD319" s="23">
        <f t="shared" si="4999"/>
        <v>4479</v>
      </c>
      <c r="BE319" s="249">
        <f t="shared" si="4999"/>
        <v>2269</v>
      </c>
      <c r="BF319" s="250">
        <f>AF319+AH319+AJ319+AL319+AN319+AP319+AR319+AT319+AV319+AX319+AZ319+BB319+BD319</f>
        <v>23417</v>
      </c>
      <c r="BG319" s="251">
        <f>AG319+AI319+AK319+AM319+AO319+AQ319+AS319+AU319+AW319+AY319+BA319+BC319+BE319</f>
        <v>20362</v>
      </c>
      <c r="BI319" s="126" t="s">
        <v>16</v>
      </c>
      <c r="BJ319" s="130">
        <f>B319/B343</f>
        <v>0</v>
      </c>
      <c r="BK319" s="131">
        <f t="shared" ref="BK319" si="5000">C319/C343</f>
        <v>0</v>
      </c>
      <c r="BL319" s="132">
        <f t="shared" ref="BL319" si="5001">D319/D343</f>
        <v>0</v>
      </c>
      <c r="BM319" s="133">
        <f t="shared" ref="BM319" si="5002">E319/E343</f>
        <v>0</v>
      </c>
      <c r="BN319" s="130">
        <f t="shared" ref="BN319" si="5003">F319/F343</f>
        <v>0</v>
      </c>
      <c r="BO319" s="131">
        <f t="shared" ref="BO319" si="5004">G319/G343</f>
        <v>0</v>
      </c>
      <c r="BP319" s="132">
        <f t="shared" ref="BP319" si="5005">H319/H343</f>
        <v>0</v>
      </c>
      <c r="BQ319" s="133">
        <f t="shared" ref="BQ319" si="5006">I319/I343</f>
        <v>0</v>
      </c>
      <c r="BR319" s="130">
        <f t="shared" ref="BR319" si="5007">J319/J343</f>
        <v>0</v>
      </c>
      <c r="BS319" s="131">
        <f t="shared" ref="BS319" si="5008">K319/K343</f>
        <v>0</v>
      </c>
      <c r="BT319" s="132">
        <f t="shared" ref="BT319" si="5009">L319/L343</f>
        <v>0</v>
      </c>
      <c r="BU319" s="130">
        <f t="shared" ref="BU319" si="5010">M319/M343</f>
        <v>0</v>
      </c>
      <c r="BV319" s="134">
        <f t="shared" ref="BV319" si="5011">N319/N343</f>
        <v>0</v>
      </c>
      <c r="BW319" s="135">
        <f t="shared" ref="BW319" si="5012">O319/O343</f>
        <v>0</v>
      </c>
      <c r="BX319" s="130">
        <f t="shared" ref="BX319" si="5013">P319/P343</f>
        <v>0</v>
      </c>
      <c r="BY319" s="131">
        <f t="shared" ref="BY319" si="5014">Q319/Q343</f>
        <v>0</v>
      </c>
      <c r="BZ319" s="132">
        <f t="shared" ref="BZ319" si="5015">R319/R343</f>
        <v>0</v>
      </c>
      <c r="CA319" s="133">
        <f t="shared" ref="CA319" si="5016">S319/S343</f>
        <v>0</v>
      </c>
      <c r="CB319" s="130">
        <f t="shared" ref="CB319" si="5017">T319/T343</f>
        <v>0</v>
      </c>
      <c r="CC319" s="131">
        <f t="shared" ref="CC319" si="5018">U319/U343</f>
        <v>0</v>
      </c>
      <c r="CD319" s="132">
        <f t="shared" ref="CD319" si="5019">V319/V343</f>
        <v>0</v>
      </c>
      <c r="CE319" s="133">
        <f t="shared" ref="CE319" si="5020">W319/W343</f>
        <v>0</v>
      </c>
      <c r="CF319" s="130">
        <f t="shared" ref="CF319" si="5021">X319/X343</f>
        <v>0</v>
      </c>
      <c r="CG319" s="131">
        <f t="shared" ref="CG319" si="5022">Y319/Y343</f>
        <v>0</v>
      </c>
      <c r="CH319" s="132">
        <f t="shared" ref="CH319" si="5023">Z319/Z343</f>
        <v>0</v>
      </c>
      <c r="CI319" s="130">
        <f t="shared" ref="CI319" si="5024">AA319/AA343</f>
        <v>0</v>
      </c>
      <c r="CJ319" s="136">
        <f t="shared" ref="CJ319" si="5025">AB319/AB343</f>
        <v>0</v>
      </c>
      <c r="CK319" s="137">
        <f t="shared" ref="CK319" si="5026">AC319/AC343</f>
        <v>0</v>
      </c>
    </row>
    <row r="320" spans="1:89">
      <c r="A320" s="138" t="s">
        <v>17</v>
      </c>
      <c r="B320" s="182">
        <v>536</v>
      </c>
      <c r="C320" s="183">
        <v>0</v>
      </c>
      <c r="D320" s="184">
        <v>146</v>
      </c>
      <c r="E320" s="185">
        <v>0</v>
      </c>
      <c r="F320" s="182">
        <v>44</v>
      </c>
      <c r="G320" s="186">
        <v>0</v>
      </c>
      <c r="H320" s="184">
        <v>230</v>
      </c>
      <c r="I320" s="185">
        <v>4</v>
      </c>
      <c r="J320" s="182">
        <v>7</v>
      </c>
      <c r="K320" s="186">
        <v>2</v>
      </c>
      <c r="L320" s="184">
        <v>2</v>
      </c>
      <c r="M320" s="182">
        <v>0</v>
      </c>
      <c r="N320" s="187">
        <v>33</v>
      </c>
      <c r="O320" s="188">
        <v>0</v>
      </c>
      <c r="P320" s="182">
        <v>8</v>
      </c>
      <c r="Q320" s="186">
        <v>0</v>
      </c>
      <c r="R320" s="184">
        <v>0</v>
      </c>
      <c r="S320" s="185">
        <v>0</v>
      </c>
      <c r="T320" s="182">
        <v>0</v>
      </c>
      <c r="U320" s="186">
        <v>0</v>
      </c>
      <c r="V320" s="184">
        <v>0</v>
      </c>
      <c r="W320" s="185">
        <v>0</v>
      </c>
      <c r="X320" s="182">
        <v>0</v>
      </c>
      <c r="Y320" s="186">
        <v>0</v>
      </c>
      <c r="Z320" s="184">
        <v>0</v>
      </c>
      <c r="AA320" s="182">
        <v>0</v>
      </c>
      <c r="AB320" s="163">
        <f t="shared" ref="AB320:AB340" si="5027">B320+D320+F320+H320+J320+L320+N320+P320+R320+T320+V320+X320+Z320</f>
        <v>1006</v>
      </c>
      <c r="AC320" s="164">
        <f t="shared" ref="AC320:AC341" si="5028">C320+E320+G320+I320+K320+M320+O320+Q320+S320+U320+W320+Y320+AA320</f>
        <v>6</v>
      </c>
      <c r="AE320" s="253" t="str">
        <f>$AE$10</f>
        <v>08:00 - 08:59</v>
      </c>
      <c r="AF320" s="242">
        <f>SUMIF($A$9:$A$32,$AE320,B$319:B$342)</f>
        <v>5309</v>
      </c>
      <c r="AG320" s="254">
        <f t="shared" si="4998"/>
        <v>1124</v>
      </c>
      <c r="AH320" s="255">
        <f t="shared" si="4998"/>
        <v>1443</v>
      </c>
      <c r="AI320" s="256">
        <f t="shared" si="4998"/>
        <v>1323</v>
      </c>
      <c r="AJ320" s="257">
        <f t="shared" si="4998"/>
        <v>604</v>
      </c>
      <c r="AK320" s="258">
        <f t="shared" si="4998"/>
        <v>613</v>
      </c>
      <c r="AL320" s="255">
        <f t="shared" si="4998"/>
        <v>941</v>
      </c>
      <c r="AM320" s="256">
        <f t="shared" si="4998"/>
        <v>1991</v>
      </c>
      <c r="AN320" s="257">
        <f t="shared" si="4998"/>
        <v>373</v>
      </c>
      <c r="AO320" s="258">
        <f t="shared" si="4998"/>
        <v>1006</v>
      </c>
      <c r="AP320" s="255">
        <f t="shared" si="4998"/>
        <v>464</v>
      </c>
      <c r="AQ320" s="257">
        <f t="shared" si="4998"/>
        <v>2530</v>
      </c>
      <c r="AR320" s="259">
        <f t="shared" si="4998"/>
        <v>1471</v>
      </c>
      <c r="AS320" s="260">
        <f t="shared" si="4998"/>
        <v>2911</v>
      </c>
      <c r="AT320" s="257">
        <f t="shared" si="4998"/>
        <v>1241</v>
      </c>
      <c r="AU320" s="258">
        <f t="shared" si="4998"/>
        <v>1671</v>
      </c>
      <c r="AV320" s="255">
        <f t="shared" si="4998"/>
        <v>1683</v>
      </c>
      <c r="AW320" s="256">
        <f t="shared" si="4999"/>
        <v>1285</v>
      </c>
      <c r="AX320" s="257">
        <f t="shared" si="4999"/>
        <v>296</v>
      </c>
      <c r="AY320" s="258">
        <f t="shared" si="4999"/>
        <v>1513</v>
      </c>
      <c r="AZ320" s="255">
        <f t="shared" si="4999"/>
        <v>891</v>
      </c>
      <c r="BA320" s="256">
        <f t="shared" si="4999"/>
        <v>2325</v>
      </c>
      <c r="BB320" s="257">
        <f t="shared" si="4999"/>
        <v>1225</v>
      </c>
      <c r="BC320" s="258">
        <f t="shared" si="4999"/>
        <v>1623</v>
      </c>
      <c r="BD320" s="255">
        <f t="shared" si="4999"/>
        <v>4267</v>
      </c>
      <c r="BE320" s="257">
        <f t="shared" si="4999"/>
        <v>2651</v>
      </c>
      <c r="BF320" s="261">
        <f>SUM(AF320,AH320,AJ320,AL320,AN320,AP320,AR320,AT320,AV320,AX320,AZ320,BB320,BD320)</f>
        <v>20208</v>
      </c>
      <c r="BG320" s="19">
        <f>SUM(AG320,AI320,AK320,AM320,AO320,AQ320,AS320,AU320,AW320,AY320,BA320,BC320,BE320)</f>
        <v>22566</v>
      </c>
      <c r="BI320" s="138" t="s">
        <v>17</v>
      </c>
      <c r="BJ320" s="130" t="e">
        <f>#REF!/B343</f>
        <v>#REF!</v>
      </c>
      <c r="BK320" s="131">
        <f t="shared" ref="BK320" si="5029">C320/C343</f>
        <v>0</v>
      </c>
      <c r="BL320" s="132">
        <f t="shared" ref="BL320" si="5030">D320/D343</f>
        <v>6.068667387147726E-3</v>
      </c>
      <c r="BM320" s="133">
        <f t="shared" ref="BM320" si="5031">E320/E343</f>
        <v>0</v>
      </c>
      <c r="BN320" s="130">
        <f t="shared" ref="BN320" si="5032">F320/F343</f>
        <v>3.8161318300086729E-3</v>
      </c>
      <c r="BO320" s="131">
        <f t="shared" ref="BO320" si="5033">G320/G343</f>
        <v>0</v>
      </c>
      <c r="BP320" s="132">
        <f t="shared" ref="BP320" si="5034">H320/H343</f>
        <v>7.9794615598112687E-3</v>
      </c>
      <c r="BQ320" s="133">
        <f t="shared" ref="BQ320" si="5035">I320/I343</f>
        <v>9.8166736201438145E-5</v>
      </c>
      <c r="BR320" s="130">
        <f t="shared" ref="BR320" si="5036">J320/J343</f>
        <v>1.0370370370370371E-3</v>
      </c>
      <c r="BS320" s="131">
        <f t="shared" ref="BS320" si="5037">K320/K343</f>
        <v>2.3733238400379733E-4</v>
      </c>
      <c r="BT320" s="132">
        <f t="shared" ref="BT320" si="5038">L320/L343</f>
        <v>1.5108022359873092E-4</v>
      </c>
      <c r="BU320" s="130">
        <f t="shared" ref="BU320" si="5039">M320/M343</f>
        <v>0</v>
      </c>
      <c r="BV320" s="134">
        <f t="shared" ref="BV320" si="5040">N320/N343</f>
        <v>1.1920673337427303E-3</v>
      </c>
      <c r="BW320" s="135">
        <f t="shared" ref="BW320" si="5041">O320/O343</f>
        <v>0</v>
      </c>
      <c r="BX320" s="130">
        <f t="shared" ref="BX320" si="5042">P320/P343</f>
        <v>4.56490727532097E-4</v>
      </c>
      <c r="BY320" s="131">
        <f t="shared" ref="BY320" si="5043">Q320/Q343</f>
        <v>0</v>
      </c>
      <c r="BZ320" s="132">
        <f t="shared" ref="BZ320" si="5044">R320/R343</f>
        <v>0</v>
      </c>
      <c r="CA320" s="133">
        <f t="shared" ref="CA320" si="5045">S320/S343</f>
        <v>0</v>
      </c>
      <c r="CB320" s="130">
        <f t="shared" ref="CB320" si="5046">T320/T343</f>
        <v>0</v>
      </c>
      <c r="CC320" s="131">
        <f t="shared" ref="CC320" si="5047">U320/U343</f>
        <v>0</v>
      </c>
      <c r="CD320" s="132">
        <f t="shared" ref="CD320" si="5048">V320/V343</f>
        <v>0</v>
      </c>
      <c r="CE320" s="133">
        <f t="shared" ref="CE320" si="5049">W320/W343</f>
        <v>0</v>
      </c>
      <c r="CF320" s="130">
        <f t="shared" ref="CF320" si="5050">X320/X343</f>
        <v>0</v>
      </c>
      <c r="CG320" s="131">
        <f t="shared" ref="CG320" si="5051">Y320/Y343</f>
        <v>0</v>
      </c>
      <c r="CH320" s="132">
        <f t="shared" ref="CH320" si="5052">Z320/Z343</f>
        <v>0</v>
      </c>
      <c r="CI320" s="130">
        <f t="shared" ref="CI320" si="5053">AA320/AA343</f>
        <v>0</v>
      </c>
      <c r="CJ320" s="136">
        <f t="shared" ref="CJ320" si="5054">AB320/AB343</f>
        <v>3.0117866840707621E-3</v>
      </c>
      <c r="CK320" s="137">
        <f t="shared" ref="CK320" si="5055">AC320/AC343</f>
        <v>1.7995105331349874E-5</v>
      </c>
    </row>
    <row r="321" spans="1:89" ht="14" thickBot="1">
      <c r="A321" s="147" t="s">
        <v>18</v>
      </c>
      <c r="B321" s="189">
        <v>3141</v>
      </c>
      <c r="C321" s="190">
        <v>0</v>
      </c>
      <c r="D321" s="191">
        <v>1075</v>
      </c>
      <c r="E321" s="192">
        <v>0</v>
      </c>
      <c r="F321" s="189">
        <v>312</v>
      </c>
      <c r="G321" s="193">
        <v>3</v>
      </c>
      <c r="H321" s="191">
        <v>1154</v>
      </c>
      <c r="I321" s="192">
        <v>99</v>
      </c>
      <c r="J321" s="189">
        <v>75</v>
      </c>
      <c r="K321" s="193">
        <v>46</v>
      </c>
      <c r="L321" s="191">
        <v>66</v>
      </c>
      <c r="M321" s="189">
        <v>379</v>
      </c>
      <c r="N321" s="194">
        <v>430</v>
      </c>
      <c r="O321" s="195">
        <v>586</v>
      </c>
      <c r="P321" s="189">
        <v>216</v>
      </c>
      <c r="Q321" s="193">
        <v>317</v>
      </c>
      <c r="R321" s="191">
        <v>307</v>
      </c>
      <c r="S321" s="192">
        <v>323</v>
      </c>
      <c r="T321" s="189">
        <v>49</v>
      </c>
      <c r="U321" s="193">
        <v>253</v>
      </c>
      <c r="V321" s="191">
        <v>144</v>
      </c>
      <c r="W321" s="192">
        <v>484</v>
      </c>
      <c r="X321" s="189">
        <v>262</v>
      </c>
      <c r="Y321" s="193">
        <v>365</v>
      </c>
      <c r="Z321" s="191">
        <v>973</v>
      </c>
      <c r="AA321" s="189">
        <v>476</v>
      </c>
      <c r="AB321" s="163">
        <f t="shared" si="5027"/>
        <v>8204</v>
      </c>
      <c r="AC321" s="164">
        <f t="shared" si="5028"/>
        <v>3331</v>
      </c>
      <c r="AE321" s="241" t="str">
        <f>$AE$11</f>
        <v>09:00 - 09:59</v>
      </c>
      <c r="AF321" s="242">
        <f>SUMIF($A$9:$A$32,$AE321,B$319:B$342)</f>
        <v>4917</v>
      </c>
      <c r="AG321" s="262">
        <f t="shared" si="4998"/>
        <v>904</v>
      </c>
      <c r="AH321" s="263">
        <f t="shared" si="4998"/>
        <v>1431</v>
      </c>
      <c r="AI321" s="264">
        <f t="shared" si="4998"/>
        <v>888</v>
      </c>
      <c r="AJ321" s="265">
        <f t="shared" si="4998"/>
        <v>590</v>
      </c>
      <c r="AK321" s="266">
        <f t="shared" si="4998"/>
        <v>502</v>
      </c>
      <c r="AL321" s="263">
        <f t="shared" si="4998"/>
        <v>1376</v>
      </c>
      <c r="AM321" s="264">
        <f t="shared" si="4998"/>
        <v>1636</v>
      </c>
      <c r="AN321" s="265">
        <f t="shared" si="4998"/>
        <v>311</v>
      </c>
      <c r="AO321" s="266">
        <f t="shared" si="4998"/>
        <v>827</v>
      </c>
      <c r="AP321" s="263">
        <f t="shared" si="4998"/>
        <v>463</v>
      </c>
      <c r="AQ321" s="265">
        <f t="shared" si="4998"/>
        <v>2248</v>
      </c>
      <c r="AR321" s="267">
        <f t="shared" si="4998"/>
        <v>1583</v>
      </c>
      <c r="AS321" s="268">
        <f t="shared" si="4998"/>
        <v>2794</v>
      </c>
      <c r="AT321" s="265">
        <f t="shared" si="4998"/>
        <v>965</v>
      </c>
      <c r="AU321" s="266">
        <f t="shared" si="4998"/>
        <v>1295</v>
      </c>
      <c r="AV321" s="263">
        <f t="shared" si="4998"/>
        <v>1526</v>
      </c>
      <c r="AW321" s="264">
        <f t="shared" si="4999"/>
        <v>1362</v>
      </c>
      <c r="AX321" s="265">
        <f t="shared" si="4999"/>
        <v>296</v>
      </c>
      <c r="AY321" s="266">
        <f t="shared" si="4999"/>
        <v>959</v>
      </c>
      <c r="AZ321" s="263">
        <f t="shared" si="4999"/>
        <v>781</v>
      </c>
      <c r="BA321" s="264">
        <f t="shared" si="4999"/>
        <v>2236</v>
      </c>
      <c r="BB321" s="265">
        <f t="shared" si="4999"/>
        <v>1097</v>
      </c>
      <c r="BC321" s="266">
        <f t="shared" si="4999"/>
        <v>1320</v>
      </c>
      <c r="BD321" s="263">
        <f t="shared" si="4999"/>
        <v>4018</v>
      </c>
      <c r="BE321" s="265">
        <f t="shared" si="4999"/>
        <v>2566</v>
      </c>
      <c r="BF321" s="261">
        <f>SUM(AF321,AH321,AJ321,AL321,AN321,AP321,AR321,AT321,AV321,AX321,AZ321,BB321,BD321)</f>
        <v>19354</v>
      </c>
      <c r="BG321" s="19">
        <f>SUM(AG321,AI321,AK321,AM321,AO321,AQ321,AS321,AU321,AW321,AY321,BA321,BC321,BE321)</f>
        <v>19537</v>
      </c>
      <c r="BI321" s="147" t="s">
        <v>18</v>
      </c>
      <c r="BJ321" s="130">
        <f>B320/B343</f>
        <v>9.0643126511423394E-3</v>
      </c>
      <c r="BK321" s="131">
        <f t="shared" ref="BK321" si="5056">C321/C343</f>
        <v>0</v>
      </c>
      <c r="BL321" s="132">
        <f t="shared" ref="BL321" si="5057">D321/D343</f>
        <v>4.4683681103998667E-2</v>
      </c>
      <c r="BM321" s="133">
        <f t="shared" ref="BM321" si="5058">E321/E343</f>
        <v>0</v>
      </c>
      <c r="BN321" s="130">
        <f t="shared" ref="BN321" si="5059">F321/F343</f>
        <v>2.7059843885516046E-2</v>
      </c>
      <c r="BO321" s="131">
        <f t="shared" ref="BO321" si="5060">G321/G343</f>
        <v>3.6249395843402607E-4</v>
      </c>
      <c r="BP321" s="132">
        <f t="shared" ref="BP321" si="5061">H321/H343</f>
        <v>4.0036081043574798E-2</v>
      </c>
      <c r="BQ321" s="133">
        <f t="shared" ref="BQ321" si="5062">I321/I343</f>
        <v>2.429626720985594E-3</v>
      </c>
      <c r="BR321" s="130">
        <f t="shared" ref="BR321" si="5063">J321/J343</f>
        <v>1.1111111111111112E-2</v>
      </c>
      <c r="BS321" s="131">
        <f t="shared" ref="BS321" si="5064">K321/K343</f>
        <v>5.4586448320873386E-3</v>
      </c>
      <c r="BT321" s="132">
        <f t="shared" ref="BT321" si="5065">L321/L343</f>
        <v>4.9856473787581205E-3</v>
      </c>
      <c r="BU321" s="130">
        <f t="shared" ref="BU321" si="5066">M321/M343</f>
        <v>1.5805496476083241E-2</v>
      </c>
      <c r="BV321" s="134">
        <f t="shared" ref="BV321" si="5067">N321/N343</f>
        <v>1.5532998591193151E-2</v>
      </c>
      <c r="BW321" s="135">
        <f t="shared" ref="BW321" si="5068">O321/O343</f>
        <v>1.5405646984594352E-2</v>
      </c>
      <c r="BX321" s="130">
        <f t="shared" ref="BX321" si="5069">P321/P343</f>
        <v>1.2325249643366619E-2</v>
      </c>
      <c r="BY321" s="131">
        <f t="shared" ref="BY321" si="5070">Q321/Q343</f>
        <v>1.4226730096041649E-2</v>
      </c>
      <c r="BZ321" s="132">
        <f t="shared" ref="BZ321" si="5071">R321/R343</f>
        <v>1.3740936353057023E-2</v>
      </c>
      <c r="CA321" s="133">
        <f t="shared" ref="CA321" si="5072">S321/S343</f>
        <v>1.2881869665789263E-2</v>
      </c>
      <c r="CB321" s="130">
        <f t="shared" ref="CB321" si="5073">T321/T343</f>
        <v>5.2910052910052907E-3</v>
      </c>
      <c r="CC321" s="131">
        <f t="shared" ref="CC321" si="5074">U321/U343</f>
        <v>2.2224174279690794E-2</v>
      </c>
      <c r="CD321" s="132">
        <f t="shared" ref="CD321" si="5075">V321/V343</f>
        <v>5.4444402434874663E-3</v>
      </c>
      <c r="CE321" s="133">
        <f t="shared" ref="CE321" si="5076">W321/W343</f>
        <v>1.5574218875695852E-2</v>
      </c>
      <c r="CF321" s="130">
        <f t="shared" ref="CF321" si="5077">X321/X343</f>
        <v>9.8730074989637102E-3</v>
      </c>
      <c r="CG321" s="131">
        <f t="shared" ref="CG321" si="5078">Y321/Y343</f>
        <v>2.3569675836239184E-2</v>
      </c>
      <c r="CH321" s="132">
        <f t="shared" ref="CH321" si="5079">Z321/Z343</f>
        <v>1.6032031108401575E-2</v>
      </c>
      <c r="CI321" s="130">
        <f t="shared" ref="CI321" si="5080">AA321/AA343</f>
        <v>9.4936077703982932E-3</v>
      </c>
      <c r="CJ321" s="136">
        <f t="shared" ref="CJ321" si="5081">AB321/AB343</f>
        <v>2.4561329976258976E-2</v>
      </c>
      <c r="CK321" s="137">
        <f t="shared" ref="CK321" si="5082">AC321/AC343</f>
        <v>9.9902826431210717E-3</v>
      </c>
    </row>
    <row r="322" spans="1:89" ht="15" thickTop="1" thickBot="1">
      <c r="A322" s="138" t="s">
        <v>19</v>
      </c>
      <c r="B322" s="182">
        <v>5339</v>
      </c>
      <c r="C322" s="183">
        <v>255</v>
      </c>
      <c r="D322" s="184">
        <v>1731</v>
      </c>
      <c r="E322" s="185">
        <v>461</v>
      </c>
      <c r="F322" s="182">
        <v>718</v>
      </c>
      <c r="G322" s="186">
        <v>251</v>
      </c>
      <c r="H322" s="184">
        <v>1179</v>
      </c>
      <c r="I322" s="185">
        <v>852</v>
      </c>
      <c r="J322" s="182">
        <v>245</v>
      </c>
      <c r="K322" s="186">
        <v>385</v>
      </c>
      <c r="L322" s="184">
        <v>277</v>
      </c>
      <c r="M322" s="182">
        <v>1088</v>
      </c>
      <c r="N322" s="187">
        <v>1108</v>
      </c>
      <c r="O322" s="188">
        <v>1682</v>
      </c>
      <c r="P322" s="182">
        <v>1019</v>
      </c>
      <c r="Q322" s="186">
        <v>877</v>
      </c>
      <c r="R322" s="184">
        <v>1236</v>
      </c>
      <c r="S322" s="185">
        <v>874</v>
      </c>
      <c r="T322" s="182">
        <v>248</v>
      </c>
      <c r="U322" s="186">
        <v>847</v>
      </c>
      <c r="V322" s="184">
        <v>761</v>
      </c>
      <c r="W322" s="185">
        <v>1867</v>
      </c>
      <c r="X322" s="182">
        <v>1020</v>
      </c>
      <c r="Y322" s="186">
        <v>1187</v>
      </c>
      <c r="Z322" s="184">
        <v>2849</v>
      </c>
      <c r="AA322" s="182">
        <v>1456</v>
      </c>
      <c r="AB322" s="163">
        <f t="shared" si="5027"/>
        <v>17730</v>
      </c>
      <c r="AC322" s="164">
        <f t="shared" si="5028"/>
        <v>12082</v>
      </c>
      <c r="AE322" s="269" t="s">
        <v>13</v>
      </c>
      <c r="AF322" s="14">
        <f t="shared" ref="AF322:BG322" si="5083">SUM(AF319:AF321)</f>
        <v>17326</v>
      </c>
      <c r="AG322" s="1">
        <f t="shared" si="5083"/>
        <v>3166</v>
      </c>
      <c r="AH322" s="14">
        <f t="shared" si="5083"/>
        <v>4530</v>
      </c>
      <c r="AI322" s="1">
        <f t="shared" si="5083"/>
        <v>3460</v>
      </c>
      <c r="AJ322" s="14">
        <f t="shared" si="5083"/>
        <v>1801</v>
      </c>
      <c r="AK322" s="1">
        <f t="shared" si="5083"/>
        <v>1717</v>
      </c>
      <c r="AL322" s="14">
        <f t="shared" si="5083"/>
        <v>3400</v>
      </c>
      <c r="AM322" s="1">
        <f t="shared" si="5083"/>
        <v>5249</v>
      </c>
      <c r="AN322" s="14">
        <f t="shared" si="5083"/>
        <v>1074</v>
      </c>
      <c r="AO322" s="1">
        <f t="shared" si="5083"/>
        <v>2661</v>
      </c>
      <c r="AP322" s="14">
        <f t="shared" si="5083"/>
        <v>1375</v>
      </c>
      <c r="AQ322" s="1">
        <f t="shared" si="5083"/>
        <v>6715</v>
      </c>
      <c r="AR322" s="14">
        <f t="shared" si="5083"/>
        <v>4789</v>
      </c>
      <c r="AS322" s="1">
        <f t="shared" si="5083"/>
        <v>8360</v>
      </c>
      <c r="AT322" s="14">
        <f t="shared" si="5083"/>
        <v>3742</v>
      </c>
      <c r="AU322" s="1">
        <f t="shared" si="5083"/>
        <v>4259</v>
      </c>
      <c r="AV322" s="14">
        <f t="shared" si="5083"/>
        <v>4937</v>
      </c>
      <c r="AW322" s="1">
        <f t="shared" si="5083"/>
        <v>4165</v>
      </c>
      <c r="AX322" s="14">
        <f t="shared" si="5083"/>
        <v>892</v>
      </c>
      <c r="AY322" s="1">
        <f t="shared" si="5083"/>
        <v>4071</v>
      </c>
      <c r="AZ322" s="14">
        <f t="shared" si="5083"/>
        <v>2698</v>
      </c>
      <c r="BA322" s="1">
        <f t="shared" si="5083"/>
        <v>6788</v>
      </c>
      <c r="BB322" s="14">
        <f t="shared" si="5083"/>
        <v>3651</v>
      </c>
      <c r="BC322" s="1">
        <f t="shared" si="5083"/>
        <v>4368</v>
      </c>
      <c r="BD322" s="14">
        <f t="shared" si="5083"/>
        <v>12764</v>
      </c>
      <c r="BE322" s="1">
        <f t="shared" si="5083"/>
        <v>7486</v>
      </c>
      <c r="BF322" s="54">
        <f t="shared" si="5083"/>
        <v>62979</v>
      </c>
      <c r="BG322" s="50">
        <f t="shared" si="5083"/>
        <v>62465</v>
      </c>
      <c r="BI322" s="138" t="s">
        <v>19</v>
      </c>
      <c r="BJ322" s="130">
        <f>B322/B343</f>
        <v>9.0287994859046553E-2</v>
      </c>
      <c r="BK322" s="131">
        <f t="shared" ref="BK322" si="5084">C322/C343</f>
        <v>6.6987154228071557E-3</v>
      </c>
      <c r="BL322" s="132">
        <f t="shared" ref="BL322" si="5085">D322/D343</f>
        <v>7.1951118131182976E-2</v>
      </c>
      <c r="BM322" s="133">
        <f t="shared" ref="BM322" si="5086">E322/E343</f>
        <v>2.2544992175273865E-2</v>
      </c>
      <c r="BN322" s="130">
        <f t="shared" ref="BN322" si="5087">F322/F343</f>
        <v>6.2272333044232436E-2</v>
      </c>
      <c r="BO322" s="131">
        <f t="shared" ref="BO322" si="5088">G322/G343</f>
        <v>3.0328661188980182E-2</v>
      </c>
      <c r="BP322" s="132">
        <f t="shared" ref="BP322" si="5089">H322/H343</f>
        <v>4.0903413821815157E-2</v>
      </c>
      <c r="BQ322" s="133">
        <f t="shared" ref="BQ322" si="5090">I322/I343</f>
        <v>2.0909514810906325E-2</v>
      </c>
      <c r="BR322" s="130">
        <f t="shared" ref="BR322" si="5091">J322/J343</f>
        <v>3.6296296296296299E-2</v>
      </c>
      <c r="BS322" s="131">
        <f t="shared" ref="BS322" si="5092">K322/K343</f>
        <v>4.5686483920730984E-2</v>
      </c>
      <c r="BT322" s="132">
        <f t="shared" ref="BT322" si="5093">L322/L343</f>
        <v>2.0924610968424233E-2</v>
      </c>
      <c r="BU322" s="130">
        <f t="shared" ref="BU322" si="5094">M322/M343</f>
        <v>4.5373034738729723E-2</v>
      </c>
      <c r="BV322" s="134">
        <f t="shared" ref="BV322" si="5095">N322/N343</f>
        <v>4.0024563811725609E-2</v>
      </c>
      <c r="BW322" s="135">
        <f t="shared" ref="BW322" si="5096">O322/O343</f>
        <v>4.4218938955781058E-2</v>
      </c>
      <c r="BX322" s="130">
        <f t="shared" ref="BX322" si="5097">P322/P343</f>
        <v>5.8145506419400854E-2</v>
      </c>
      <c r="BY322" s="131">
        <f t="shared" ref="BY322" si="5098">Q322/Q343</f>
        <v>3.9359123956556864E-2</v>
      </c>
      <c r="BZ322" s="132">
        <f t="shared" ref="BZ322" si="5099">R322/R343</f>
        <v>5.5321815414913614E-2</v>
      </c>
      <c r="CA322" s="133">
        <f t="shared" ref="CA322" si="5100">S322/S343</f>
        <v>3.4856823801547421E-2</v>
      </c>
      <c r="CB322" s="130">
        <f t="shared" ref="CB322" si="5101">T322/T343</f>
        <v>2.6778965554475759E-2</v>
      </c>
      <c r="CC322" s="131">
        <f t="shared" ref="CC322" si="5102">U322/U343</f>
        <v>7.4402670414617011E-2</v>
      </c>
      <c r="CD322" s="132">
        <f t="shared" ref="CD322" si="5103">V322/V343</f>
        <v>2.877235434231918E-2</v>
      </c>
      <c r="CE322" s="133">
        <f t="shared" ref="CE322" si="5104">W322/W343</f>
        <v>6.0076583968851564E-2</v>
      </c>
      <c r="CF322" s="130">
        <f t="shared" ref="CF322" si="5105">X322/X343</f>
        <v>3.8436899423446511E-2</v>
      </c>
      <c r="CG322" s="131">
        <f t="shared" ref="CG322" si="5106">Y322/Y343</f>
        <v>7.6649877308536743E-2</v>
      </c>
      <c r="CH322" s="132">
        <f t="shared" ref="CH322" si="5107">Z322/Z343</f>
        <v>4.6942709792226193E-2</v>
      </c>
      <c r="CI322" s="130">
        <f t="shared" ref="CI322" si="5108">AA322/AA343</f>
        <v>2.9039270827100661E-2</v>
      </c>
      <c r="CJ322" s="136">
        <f t="shared" ref="CJ322" si="5109">AB322/AB343</f>
        <v>5.3080494938940966E-2</v>
      </c>
      <c r="CK322" s="137">
        <f t="shared" ref="CK322" si="5110">AC322/AC343</f>
        <v>3.6236143768894863E-2</v>
      </c>
    </row>
    <row r="323" spans="1:89" ht="14" thickTop="1">
      <c r="A323" s="147" t="s">
        <v>20</v>
      </c>
      <c r="B323" s="189">
        <v>7100</v>
      </c>
      <c r="C323" s="190">
        <v>1138</v>
      </c>
      <c r="D323" s="191">
        <v>1656</v>
      </c>
      <c r="E323" s="192">
        <v>1249</v>
      </c>
      <c r="F323" s="189">
        <v>607</v>
      </c>
      <c r="G323" s="193">
        <v>602</v>
      </c>
      <c r="H323" s="191">
        <v>1083</v>
      </c>
      <c r="I323" s="192">
        <v>1622</v>
      </c>
      <c r="J323" s="189">
        <v>390</v>
      </c>
      <c r="K323" s="193">
        <v>828</v>
      </c>
      <c r="L323" s="191">
        <v>448</v>
      </c>
      <c r="M323" s="189">
        <v>1937</v>
      </c>
      <c r="N323" s="194">
        <v>1735</v>
      </c>
      <c r="O323" s="195">
        <v>2655</v>
      </c>
      <c r="P323" s="189">
        <v>1536</v>
      </c>
      <c r="Q323" s="193">
        <v>1293</v>
      </c>
      <c r="R323" s="191">
        <v>1728</v>
      </c>
      <c r="S323" s="192">
        <v>1518</v>
      </c>
      <c r="T323" s="189">
        <v>300</v>
      </c>
      <c r="U323" s="193">
        <v>1599</v>
      </c>
      <c r="V323" s="191">
        <v>1026</v>
      </c>
      <c r="W323" s="192">
        <v>2227</v>
      </c>
      <c r="X323" s="189">
        <v>1329</v>
      </c>
      <c r="Y323" s="193">
        <v>1425</v>
      </c>
      <c r="Z323" s="191">
        <v>4479</v>
      </c>
      <c r="AA323" s="189">
        <v>2269</v>
      </c>
      <c r="AB323" s="163">
        <f t="shared" si="5027"/>
        <v>23417</v>
      </c>
      <c r="AC323" s="164">
        <f t="shared" si="5028"/>
        <v>20362</v>
      </c>
      <c r="BI323" s="147" t="s">
        <v>20</v>
      </c>
      <c r="BJ323" s="130">
        <f>B323/B343</f>
        <v>0.12006832056550489</v>
      </c>
      <c r="BK323" s="131">
        <f t="shared" ref="BK323" si="5111">C323/C343</f>
        <v>2.9894659416292328E-2</v>
      </c>
      <c r="BL323" s="132">
        <f t="shared" ref="BL323" si="5112">D323/D343</f>
        <v>6.8833652007648183E-2</v>
      </c>
      <c r="BM323" s="133">
        <f t="shared" ref="BM323" si="5113">E323/E343</f>
        <v>6.1081768388106417E-2</v>
      </c>
      <c r="BN323" s="130">
        <f t="shared" ref="BN323" si="5114">F323/F343</f>
        <v>5.2645273200346919E-2</v>
      </c>
      <c r="BO323" s="131">
        <f t="shared" ref="BO323" si="5115">G323/G343</f>
        <v>7.2740454325761233E-2</v>
      </c>
      <c r="BP323" s="132">
        <f t="shared" ref="BP323" si="5116">H323/H343</f>
        <v>3.7572855953372189E-2</v>
      </c>
      <c r="BQ323" s="133">
        <f t="shared" ref="BQ323" si="5117">I323/I343</f>
        <v>3.9806611529683164E-2</v>
      </c>
      <c r="BR323" s="130">
        <f t="shared" ref="BR323" si="5118">J323/J343</f>
        <v>5.7777777777777775E-2</v>
      </c>
      <c r="BS323" s="131">
        <f t="shared" ref="BS323" si="5119">K323/K343</f>
        <v>9.8255606977572088E-2</v>
      </c>
      <c r="BT323" s="132">
        <f t="shared" ref="BT323" si="5120">L323/L343</f>
        <v>3.3841970086115725E-2</v>
      </c>
      <c r="BU323" s="130">
        <f t="shared" ref="BU323" si="5121">M323/M343</f>
        <v>8.0779014971433333E-2</v>
      </c>
      <c r="BV323" s="134">
        <f t="shared" ref="BV323" si="5122">N323/N343</f>
        <v>6.2673843152837486E-2</v>
      </c>
      <c r="BW323" s="135">
        <f t="shared" ref="BW323" si="5123">O323/O343</f>
        <v>6.9798622430201379E-2</v>
      </c>
      <c r="BX323" s="130">
        <f t="shared" ref="BX323" si="5124">P323/P343</f>
        <v>8.7646219686162624E-2</v>
      </c>
      <c r="BY323" s="131">
        <f t="shared" ref="BY323" si="5125">Q323/Q343</f>
        <v>5.8028902252939593E-2</v>
      </c>
      <c r="BZ323" s="132">
        <f t="shared" ref="BZ323" si="5126">R323/R343</f>
        <v>7.7343120580073407E-2</v>
      </c>
      <c r="CA323" s="133">
        <f t="shared" ref="CA323" si="5127">S323/S343</f>
        <v>6.0540799234266571E-2</v>
      </c>
      <c r="CB323" s="130">
        <f t="shared" ref="CB323" si="5128">T323/T343</f>
        <v>3.2393909944930355E-2</v>
      </c>
      <c r="CC323" s="131">
        <f t="shared" ref="CC323" si="5129">U323/U343</f>
        <v>0.14046029515108924</v>
      </c>
      <c r="CD323" s="132">
        <f t="shared" ref="CD323" si="5130">V323/V343</f>
        <v>3.8791636734848201E-2</v>
      </c>
      <c r="CE323" s="133">
        <f t="shared" ref="CE323" si="5131">W323/W343</f>
        <v>7.1660713711104676E-2</v>
      </c>
      <c r="CF323" s="130">
        <f t="shared" ref="CF323" si="5132">X323/X343</f>
        <v>5.0081018954667066E-2</v>
      </c>
      <c r="CG323" s="131">
        <f t="shared" ref="CG323" si="5133">Y323/Y343</f>
        <v>9.201859744285161E-2</v>
      </c>
      <c r="CH323" s="132">
        <f t="shared" ref="CH323" si="5134">Z323/Z343</f>
        <v>7.3800069203011978E-2</v>
      </c>
      <c r="CI323" s="130">
        <f t="shared" ref="CI323" si="5135">AA323/AA343</f>
        <v>4.5254193342507826E-2</v>
      </c>
      <c r="CJ323" s="136">
        <f t="shared" ref="CJ323" si="5136">AB323/AB343</f>
        <v>7.0106370557539793E-2</v>
      </c>
      <c r="CK323" s="137">
        <f t="shared" ref="CK323" si="5137">AC323/AC343</f>
        <v>6.1069389126157683E-2</v>
      </c>
    </row>
    <row r="324" spans="1:89" ht="14" thickBot="1">
      <c r="A324" s="138" t="s">
        <v>21</v>
      </c>
      <c r="B324" s="182">
        <v>5309</v>
      </c>
      <c r="C324" s="183">
        <v>1124</v>
      </c>
      <c r="D324" s="184">
        <v>1443</v>
      </c>
      <c r="E324" s="185">
        <v>1323</v>
      </c>
      <c r="F324" s="182">
        <v>604</v>
      </c>
      <c r="G324" s="186">
        <v>613</v>
      </c>
      <c r="H324" s="184">
        <v>941</v>
      </c>
      <c r="I324" s="185">
        <v>1991</v>
      </c>
      <c r="J324" s="182">
        <v>373</v>
      </c>
      <c r="K324" s="186">
        <v>1006</v>
      </c>
      <c r="L324" s="184">
        <v>464</v>
      </c>
      <c r="M324" s="182">
        <v>2530</v>
      </c>
      <c r="N324" s="187">
        <v>1471</v>
      </c>
      <c r="O324" s="188">
        <v>2911</v>
      </c>
      <c r="P324" s="182">
        <v>1241</v>
      </c>
      <c r="Q324" s="186">
        <v>1671</v>
      </c>
      <c r="R324" s="184">
        <v>1683</v>
      </c>
      <c r="S324" s="185">
        <v>1285</v>
      </c>
      <c r="T324" s="182">
        <v>296</v>
      </c>
      <c r="U324" s="186">
        <v>1513</v>
      </c>
      <c r="V324" s="184">
        <v>891</v>
      </c>
      <c r="W324" s="185">
        <v>2325</v>
      </c>
      <c r="X324" s="182">
        <v>1225</v>
      </c>
      <c r="Y324" s="186">
        <v>1623</v>
      </c>
      <c r="Z324" s="184">
        <v>4267</v>
      </c>
      <c r="AA324" s="182">
        <v>2651</v>
      </c>
      <c r="AB324" s="163">
        <f t="shared" si="5027"/>
        <v>20208</v>
      </c>
      <c r="AC324" s="164">
        <f t="shared" si="5028"/>
        <v>22566</v>
      </c>
      <c r="AE324" t="s">
        <v>88</v>
      </c>
      <c r="BI324" s="138" t="s">
        <v>21</v>
      </c>
      <c r="BJ324" s="130">
        <f>B324/B343</f>
        <v>8.9780663927079632E-2</v>
      </c>
      <c r="BK324" s="131">
        <f t="shared" ref="BK324" si="5138">C324/C343</f>
        <v>2.9526886804844089E-2</v>
      </c>
      <c r="BL324" s="132">
        <f t="shared" ref="BL324" si="5139">D324/D343</f>
        <v>5.9980048216809377E-2</v>
      </c>
      <c r="BM324" s="133">
        <f t="shared" ref="BM324" si="5140">E324/E343</f>
        <v>6.470070422535211E-2</v>
      </c>
      <c r="BN324" s="130">
        <f t="shared" ref="BN324" si="5141">F324/F343</f>
        <v>5.2385082393755424E-2</v>
      </c>
      <c r="BO324" s="131">
        <f t="shared" ref="BO324" si="5142">G324/G343</f>
        <v>7.4069598840019332E-2</v>
      </c>
      <c r="BP324" s="132">
        <f t="shared" ref="BP324" si="5143">H324/H343</f>
        <v>3.2646405772966972E-2</v>
      </c>
      <c r="BQ324" s="133">
        <f t="shared" ref="BQ324" si="5144">I324/I343</f>
        <v>4.8862492944265833E-2</v>
      </c>
      <c r="BR324" s="130">
        <f t="shared" ref="BR324" si="5145">J324/J343</f>
        <v>5.5259259259259258E-2</v>
      </c>
      <c r="BS324" s="131">
        <f t="shared" ref="BS324" si="5146">K324/K343</f>
        <v>0.11937818915391005</v>
      </c>
      <c r="BT324" s="132">
        <f t="shared" ref="BT324" si="5147">L324/L343</f>
        <v>3.5050611874905574E-2</v>
      </c>
      <c r="BU324" s="130">
        <f t="shared" ref="BU324" si="5148">M324/M343</f>
        <v>0.10550898703031819</v>
      </c>
      <c r="BV324" s="134">
        <f t="shared" ref="BV324" si="5149">N324/N343</f>
        <v>5.3137304482895636E-2</v>
      </c>
      <c r="BW324" s="135">
        <f t="shared" ref="BW324" si="5150">O324/O343</f>
        <v>7.6528734423471259E-2</v>
      </c>
      <c r="BX324" s="130">
        <f t="shared" ref="BX324" si="5151">P324/P343</f>
        <v>7.0813124108416545E-2</v>
      </c>
      <c r="BY324" s="131">
        <f t="shared" ref="BY324" si="5152">Q324/Q343</f>
        <v>7.4993268108787356E-2</v>
      </c>
      <c r="BZ324" s="132">
        <f t="shared" ref="BZ324" si="5153">R324/R343</f>
        <v>7.5328976814967322E-2</v>
      </c>
      <c r="CA324" s="133">
        <f t="shared" ref="CA324" si="5154">S324/S343</f>
        <v>5.1248305017149241E-2</v>
      </c>
      <c r="CB324" s="130">
        <f t="shared" ref="CB324" si="5155">T324/T343</f>
        <v>3.1961991145664614E-2</v>
      </c>
      <c r="CC324" s="131">
        <f t="shared" ref="CC324" si="5156">U324/U343</f>
        <v>0.13290583274771609</v>
      </c>
      <c r="CD324" s="132">
        <f t="shared" ref="CD324" si="5157">V324/V343</f>
        <v>3.3687474006578698E-2</v>
      </c>
      <c r="CE324" s="133">
        <f t="shared" ref="CE324" si="5158">W324/W343</f>
        <v>7.4814171252051351E-2</v>
      </c>
      <c r="CF324" s="130">
        <f t="shared" ref="CF324" si="5159">X324/X343</f>
        <v>4.6161962542864678E-2</v>
      </c>
      <c r="CG324" s="131">
        <f t="shared" ref="CG324" si="5160">Y324/Y343</f>
        <v>0.10480433940333204</v>
      </c>
      <c r="CH324" s="132">
        <f t="shared" ref="CH324" si="5161">Z324/Z343</f>
        <v>7.0306964788848431E-2</v>
      </c>
      <c r="CI324" s="130">
        <f t="shared" ref="CI324" si="5162">AA324/AA343</f>
        <v>5.2873013023793852E-2</v>
      </c>
      <c r="CJ324" s="136">
        <f t="shared" ref="CJ324" si="5163">AB324/AB343</f>
        <v>6.049919017067789E-2</v>
      </c>
      <c r="CK324" s="137">
        <f t="shared" ref="CK324" si="5164">AC324/AC343</f>
        <v>6.7679591151206878E-2</v>
      </c>
    </row>
    <row r="325" spans="1:89" ht="15" thickTop="1" thickBot="1">
      <c r="A325" s="147" t="s">
        <v>22</v>
      </c>
      <c r="B325" s="189">
        <v>4917</v>
      </c>
      <c r="C325" s="190">
        <v>904</v>
      </c>
      <c r="D325" s="191">
        <v>1431</v>
      </c>
      <c r="E325" s="192">
        <v>888</v>
      </c>
      <c r="F325" s="189">
        <v>590</v>
      </c>
      <c r="G325" s="193">
        <v>502</v>
      </c>
      <c r="H325" s="191">
        <v>1376</v>
      </c>
      <c r="I325" s="192">
        <v>1636</v>
      </c>
      <c r="J325" s="189">
        <v>311</v>
      </c>
      <c r="K325" s="193">
        <v>827</v>
      </c>
      <c r="L325" s="191">
        <v>463</v>
      </c>
      <c r="M325" s="189">
        <v>2248</v>
      </c>
      <c r="N325" s="194">
        <v>1583</v>
      </c>
      <c r="O325" s="195">
        <v>2794</v>
      </c>
      <c r="P325" s="189">
        <v>965</v>
      </c>
      <c r="Q325" s="193">
        <v>1295</v>
      </c>
      <c r="R325" s="191">
        <v>1526</v>
      </c>
      <c r="S325" s="192">
        <v>1362</v>
      </c>
      <c r="T325" s="189">
        <v>296</v>
      </c>
      <c r="U325" s="193">
        <v>959</v>
      </c>
      <c r="V325" s="191">
        <v>781</v>
      </c>
      <c r="W325" s="192">
        <v>2236</v>
      </c>
      <c r="X325" s="189">
        <v>1097</v>
      </c>
      <c r="Y325" s="193">
        <v>1320</v>
      </c>
      <c r="Z325" s="191">
        <v>4018</v>
      </c>
      <c r="AA325" s="189">
        <v>2566</v>
      </c>
      <c r="AB325" s="163">
        <f t="shared" si="5027"/>
        <v>19354</v>
      </c>
      <c r="AC325" s="164">
        <f t="shared" si="5028"/>
        <v>19537</v>
      </c>
      <c r="AE325" s="314" t="s">
        <v>0</v>
      </c>
      <c r="AF325" s="308" t="s">
        <v>1</v>
      </c>
      <c r="AG325" s="309"/>
      <c r="AH325" s="308" t="s">
        <v>2</v>
      </c>
      <c r="AI325" s="309"/>
      <c r="AJ325" s="308" t="s">
        <v>3</v>
      </c>
      <c r="AK325" s="309"/>
      <c r="AL325" s="308" t="s">
        <v>4</v>
      </c>
      <c r="AM325" s="309"/>
      <c r="AN325" s="308" t="s">
        <v>5</v>
      </c>
      <c r="AO325" s="309"/>
      <c r="AP325" s="308" t="s">
        <v>6</v>
      </c>
      <c r="AQ325" s="309"/>
      <c r="AR325" s="308" t="s">
        <v>7</v>
      </c>
      <c r="AS325" s="309"/>
      <c r="AT325" s="308" t="s">
        <v>8</v>
      </c>
      <c r="AU325" s="309"/>
      <c r="AV325" s="308" t="s">
        <v>9</v>
      </c>
      <c r="AW325" s="309"/>
      <c r="AX325" s="308" t="s">
        <v>10</v>
      </c>
      <c r="AY325" s="309"/>
      <c r="AZ325" s="308" t="s">
        <v>11</v>
      </c>
      <c r="BA325" s="309"/>
      <c r="BB325" s="308" t="s">
        <v>12</v>
      </c>
      <c r="BC325" s="309"/>
      <c r="BD325" s="310" t="s">
        <v>40</v>
      </c>
      <c r="BE325" s="311"/>
      <c r="BF325" s="312" t="s">
        <v>41</v>
      </c>
      <c r="BG325" s="313"/>
      <c r="BI325" s="147" t="s">
        <v>22</v>
      </c>
      <c r="BJ325" s="130">
        <f>B325/B343</f>
        <v>8.3151539749378514E-2</v>
      </c>
      <c r="BK325" s="131">
        <f t="shared" ref="BK325" si="5165">C325/C343</f>
        <v>2.3747602910657525E-2</v>
      </c>
      <c r="BL325" s="132">
        <f t="shared" ref="BL325" si="5166">D325/D343</f>
        <v>5.9481253637043811E-2</v>
      </c>
      <c r="BM325" s="133">
        <f t="shared" ref="BM325" si="5167">E325/E343</f>
        <v>4.3427230046948359E-2</v>
      </c>
      <c r="BN325" s="130">
        <f t="shared" ref="BN325" si="5168">F325/F343</f>
        <v>5.1170858629661753E-2</v>
      </c>
      <c r="BO325" s="131">
        <f t="shared" ref="BO325" si="5169">G325/G343</f>
        <v>6.0657322377960364E-2</v>
      </c>
      <c r="BP325" s="132">
        <f t="shared" ref="BP325" si="5170">H325/H343</f>
        <v>4.7737996114349153E-2</v>
      </c>
      <c r="BQ325" s="133">
        <f t="shared" ref="BQ325" si="5171">I325/I343</f>
        <v>4.0150195106388203E-2</v>
      </c>
      <c r="BR325" s="130">
        <f t="shared" ref="BR325" si="5172">J325/J343</f>
        <v>4.6074074074074073E-2</v>
      </c>
      <c r="BS325" s="131">
        <f t="shared" ref="BS325" si="5173">K325/K343</f>
        <v>9.8136940785570184E-2</v>
      </c>
      <c r="BT325" s="132">
        <f t="shared" ref="BT325" si="5174">L325/L343</f>
        <v>3.4975071763106207E-2</v>
      </c>
      <c r="BU325" s="130">
        <f t="shared" ref="BU325" si="5175">M325/M343</f>
        <v>9.3748696776345966E-2</v>
      </c>
      <c r="BV325" s="134">
        <f t="shared" ref="BV325" si="5176">N325/N343</f>
        <v>5.718310876711339E-2</v>
      </c>
      <c r="BW325" s="135">
        <f t="shared" ref="BW325" si="5177">O325/O343</f>
        <v>7.3452862926547138E-2</v>
      </c>
      <c r="BX325" s="130">
        <f t="shared" ref="BX325" si="5178">P325/P343</f>
        <v>5.5064194008559199E-2</v>
      </c>
      <c r="BY325" s="131">
        <f t="shared" ref="BY325" si="5179">Q325/Q343</f>
        <v>5.8118660802441435E-2</v>
      </c>
      <c r="BZ325" s="132">
        <f t="shared" ref="BZ325" si="5180">R325/R343</f>
        <v>6.8301853012263894E-2</v>
      </c>
      <c r="CA325" s="133">
        <f t="shared" ref="CA325" si="5181">S325/S343</f>
        <v>5.4319215123235225E-2</v>
      </c>
      <c r="CB325" s="130">
        <f t="shared" ref="CB325" si="5182">T325/T343</f>
        <v>3.1961991145664614E-2</v>
      </c>
      <c r="CC325" s="131">
        <f t="shared" ref="CC325" si="5183">U325/U343</f>
        <v>8.4241040056219255E-2</v>
      </c>
      <c r="CD325" s="132">
        <f t="shared" ref="CD325" si="5184">V325/V343</f>
        <v>2.9528526598359105E-2</v>
      </c>
      <c r="CE325" s="133">
        <f t="shared" ref="CE325" si="5185">W325/W343</f>
        <v>7.1950316954661003E-2</v>
      </c>
      <c r="CF325" s="130">
        <f t="shared" ref="CF325" si="5186">X325/X343</f>
        <v>4.1338508497569433E-2</v>
      </c>
      <c r="CG325" s="131">
        <f t="shared" ref="CG325" si="5187">Y325/Y343</f>
        <v>8.5238279736536221E-2</v>
      </c>
      <c r="CH325" s="132">
        <f t="shared" ref="CH325" si="5188">Z325/Z343</f>
        <v>6.6204214792967661E-2</v>
      </c>
      <c r="CI325" s="130">
        <f t="shared" ref="CI325" si="5189">AA325/AA343</f>
        <v>5.1177725921937013E-2</v>
      </c>
      <c r="CJ325" s="136">
        <f t="shared" ref="CJ325" si="5190">AB325/AB343</f>
        <v>5.7942464695333526E-2</v>
      </c>
      <c r="CK325" s="137">
        <f t="shared" ref="CK325" si="5191">AC325/AC343</f>
        <v>5.8595062143097079E-2</v>
      </c>
    </row>
    <row r="326" spans="1:89" ht="15" thickTop="1" thickBot="1">
      <c r="A326" s="138" t="s">
        <v>23</v>
      </c>
      <c r="B326" s="182">
        <v>4007</v>
      </c>
      <c r="C326" s="183">
        <v>1263</v>
      </c>
      <c r="D326" s="184">
        <v>1394</v>
      </c>
      <c r="E326" s="185">
        <v>967</v>
      </c>
      <c r="F326" s="182">
        <v>652</v>
      </c>
      <c r="G326" s="186">
        <v>485</v>
      </c>
      <c r="H326" s="184">
        <v>1172</v>
      </c>
      <c r="I326" s="185">
        <v>1929</v>
      </c>
      <c r="J326" s="182">
        <v>327</v>
      </c>
      <c r="K326" s="186">
        <v>859</v>
      </c>
      <c r="L326" s="184">
        <v>413</v>
      </c>
      <c r="M326" s="182">
        <v>1748</v>
      </c>
      <c r="N326" s="187">
        <v>1362</v>
      </c>
      <c r="O326" s="188">
        <v>2635</v>
      </c>
      <c r="P326" s="182">
        <v>863</v>
      </c>
      <c r="Q326" s="186">
        <v>1397</v>
      </c>
      <c r="R326" s="184">
        <v>1561</v>
      </c>
      <c r="S326" s="185">
        <v>1279</v>
      </c>
      <c r="T326" s="182">
        <v>358</v>
      </c>
      <c r="U326" s="186">
        <v>755</v>
      </c>
      <c r="V326" s="184">
        <v>777</v>
      </c>
      <c r="W326" s="185">
        <v>2429</v>
      </c>
      <c r="X326" s="182">
        <v>993</v>
      </c>
      <c r="Y326" s="186">
        <v>1041</v>
      </c>
      <c r="Z326" s="184">
        <v>3302</v>
      </c>
      <c r="AA326" s="182">
        <v>2488</v>
      </c>
      <c r="AB326" s="163">
        <f t="shared" si="5027"/>
        <v>17181</v>
      </c>
      <c r="AC326" s="164">
        <f t="shared" si="5028"/>
        <v>19275</v>
      </c>
      <c r="AE326" s="315"/>
      <c r="AF326" s="230" t="s">
        <v>14</v>
      </c>
      <c r="AG326" s="231" t="s">
        <v>15</v>
      </c>
      <c r="AH326" s="232" t="s">
        <v>14</v>
      </c>
      <c r="AI326" s="233" t="s">
        <v>15</v>
      </c>
      <c r="AJ326" s="230" t="s">
        <v>14</v>
      </c>
      <c r="AK326" s="231" t="s">
        <v>15</v>
      </c>
      <c r="AL326" s="232" t="s">
        <v>14</v>
      </c>
      <c r="AM326" s="233" t="s">
        <v>15</v>
      </c>
      <c r="AN326" s="230" t="s">
        <v>14</v>
      </c>
      <c r="AO326" s="231" t="s">
        <v>15</v>
      </c>
      <c r="AP326" s="232" t="s">
        <v>14</v>
      </c>
      <c r="AQ326" s="230" t="s">
        <v>15</v>
      </c>
      <c r="AR326" s="234" t="s">
        <v>14</v>
      </c>
      <c r="AS326" s="235" t="s">
        <v>15</v>
      </c>
      <c r="AT326" s="230" t="s">
        <v>14</v>
      </c>
      <c r="AU326" s="231" t="s">
        <v>15</v>
      </c>
      <c r="AV326" s="232" t="s">
        <v>14</v>
      </c>
      <c r="AW326" s="233" t="s">
        <v>15</v>
      </c>
      <c r="AX326" s="230" t="s">
        <v>14</v>
      </c>
      <c r="AY326" s="231" t="s">
        <v>15</v>
      </c>
      <c r="AZ326" s="232" t="s">
        <v>14</v>
      </c>
      <c r="BA326" s="233" t="s">
        <v>15</v>
      </c>
      <c r="BB326" s="230" t="s">
        <v>14</v>
      </c>
      <c r="BC326" s="231" t="s">
        <v>15</v>
      </c>
      <c r="BD326" s="236" t="s">
        <v>14</v>
      </c>
      <c r="BE326" s="237" t="s">
        <v>15</v>
      </c>
      <c r="BF326" s="238" t="s">
        <v>14</v>
      </c>
      <c r="BG326" s="239" t="s">
        <v>15</v>
      </c>
      <c r="BI326" s="138" t="s">
        <v>23</v>
      </c>
      <c r="BJ326" s="130">
        <f>B326/B343</f>
        <v>6.7762501479715215E-2</v>
      </c>
      <c r="BK326" s="131">
        <f t="shared" ref="BK326" si="5192">C326/C343</f>
        <v>3.317834344708015E-2</v>
      </c>
      <c r="BL326" s="132">
        <f t="shared" ref="BL326" si="5193">D326/D343</f>
        <v>5.794330368276665E-2</v>
      </c>
      <c r="BM326" s="133">
        <f t="shared" ref="BM326" si="5194">E326/E343</f>
        <v>4.7290688575899846E-2</v>
      </c>
      <c r="BN326" s="130">
        <f t="shared" ref="BN326" si="5195">F326/F343</f>
        <v>5.6548135299219426E-2</v>
      </c>
      <c r="BO326" s="131">
        <f t="shared" ref="BO326" si="5196">G326/G343</f>
        <v>5.8603189946834222E-2</v>
      </c>
      <c r="BP326" s="132">
        <f t="shared" ref="BP326" si="5197">H326/H343</f>
        <v>4.0660560643907856E-2</v>
      </c>
      <c r="BQ326" s="133">
        <f t="shared" ref="BQ326" si="5198">I326/I343</f>
        <v>4.7340908533143544E-2</v>
      </c>
      <c r="BR326" s="130">
        <f t="shared" ref="BR326" si="5199">J326/J343</f>
        <v>4.8444444444444443E-2</v>
      </c>
      <c r="BS326" s="131">
        <f t="shared" ref="BS326" si="5200">K326/K343</f>
        <v>0.10193425892963094</v>
      </c>
      <c r="BT326" s="132">
        <f t="shared" ref="BT326" si="5201">L326/L343</f>
        <v>3.1198066173137935E-2</v>
      </c>
      <c r="BU326" s="130">
        <f t="shared" ref="BU326" si="5202">M326/M343</f>
        <v>7.2897118311856204E-2</v>
      </c>
      <c r="BV326" s="134">
        <f t="shared" ref="BV326" si="5203">N326/N343</f>
        <v>4.9199869956290866E-2</v>
      </c>
      <c r="BW326" s="135">
        <f t="shared" ref="BW326" si="5204">O326/O343</f>
        <v>6.9272832430727169E-2</v>
      </c>
      <c r="BX326" s="130">
        <f t="shared" ref="BX326" si="5205">P326/P343</f>
        <v>4.9243937232524966E-2</v>
      </c>
      <c r="BY326" s="131">
        <f t="shared" ref="BY326" si="5206">Q326/Q343</f>
        <v>6.2696346827035274E-2</v>
      </c>
      <c r="BZ326" s="132">
        <f t="shared" ref="BZ326" si="5207">R326/R343</f>
        <v>6.9868409274013069E-2</v>
      </c>
      <c r="CA326" s="133">
        <f t="shared" ref="CA326" si="5208">S326/S343</f>
        <v>5.100901332057111E-2</v>
      </c>
      <c r="CB326" s="130">
        <f t="shared" ref="CB326" si="5209">T326/T343</f>
        <v>3.8656732534283554E-2</v>
      </c>
      <c r="CC326" s="131">
        <f t="shared" ref="CC326" si="5210">U326/U343</f>
        <v>6.6321152494729446E-2</v>
      </c>
      <c r="CD326" s="132">
        <f t="shared" ref="CD326" si="5211">V326/V343</f>
        <v>2.937729214715112E-2</v>
      </c>
      <c r="CE326" s="133">
        <f t="shared" ref="CE326" si="5212">W326/W343</f>
        <v>7.8160697622035591E-2</v>
      </c>
      <c r="CF326" s="130">
        <f t="shared" ref="CF326" si="5213">X326/X343</f>
        <v>3.7419452085767045E-2</v>
      </c>
      <c r="CG326" s="131">
        <f t="shared" ref="CG326" si="5214">Y326/Y343</f>
        <v>6.7222006974041071E-2</v>
      </c>
      <c r="CH326" s="132">
        <f t="shared" ref="CH326" si="5215">Z326/Z343</f>
        <v>5.4406748941358683E-2</v>
      </c>
      <c r="CI326" s="130">
        <f t="shared" ref="CI326" si="5216">AA326/AA343</f>
        <v>4.9622050699056626E-2</v>
      </c>
      <c r="CJ326" s="136">
        <f t="shared" ref="CJ326" si="5217">AB326/AB343</f>
        <v>5.1436885704791019E-2</v>
      </c>
      <c r="CK326" s="137">
        <f t="shared" ref="CK326" si="5218">AC326/AC343</f>
        <v>5.7809275876961469E-2</v>
      </c>
    </row>
    <row r="327" spans="1:89" ht="14" thickTop="1">
      <c r="A327" s="147" t="s">
        <v>24</v>
      </c>
      <c r="B327" s="196">
        <v>3526</v>
      </c>
      <c r="C327" s="190">
        <v>1188</v>
      </c>
      <c r="D327" s="191">
        <v>1357</v>
      </c>
      <c r="E327" s="192">
        <v>842</v>
      </c>
      <c r="F327" s="189">
        <v>633</v>
      </c>
      <c r="G327" s="193">
        <v>452</v>
      </c>
      <c r="H327" s="191">
        <v>1646</v>
      </c>
      <c r="I327" s="192">
        <v>1711</v>
      </c>
      <c r="J327" s="189">
        <v>368</v>
      </c>
      <c r="K327" s="193">
        <v>657</v>
      </c>
      <c r="L327" s="191">
        <v>402</v>
      </c>
      <c r="M327" s="189">
        <v>1700</v>
      </c>
      <c r="N327" s="194">
        <v>1245</v>
      </c>
      <c r="O327" s="197">
        <v>2452</v>
      </c>
      <c r="P327" s="189">
        <v>917</v>
      </c>
      <c r="Q327" s="193">
        <v>965</v>
      </c>
      <c r="R327" s="191">
        <v>1362</v>
      </c>
      <c r="S327" s="192">
        <v>1121</v>
      </c>
      <c r="T327" s="189">
        <v>336</v>
      </c>
      <c r="U327" s="193">
        <v>600</v>
      </c>
      <c r="V327" s="191">
        <v>789</v>
      </c>
      <c r="W327" s="198">
        <v>1990</v>
      </c>
      <c r="X327" s="189">
        <v>959</v>
      </c>
      <c r="Y327" s="193">
        <v>788</v>
      </c>
      <c r="Z327" s="191">
        <v>3128</v>
      </c>
      <c r="AA327" s="189">
        <v>2946</v>
      </c>
      <c r="AB327" s="163">
        <f t="shared" si="5027"/>
        <v>16668</v>
      </c>
      <c r="AC327" s="164">
        <f t="shared" si="5028"/>
        <v>17412</v>
      </c>
      <c r="AE327" s="241" t="str">
        <f>$AE$17</f>
        <v>17:00 - 17:59</v>
      </c>
      <c r="AF327" s="242">
        <f t="shared" ref="AF327:AU329" si="5219">SUMIF($A$9:$A$32,$AE327,B$319:B$342)</f>
        <v>2300</v>
      </c>
      <c r="AG327" s="243">
        <f t="shared" si="5219"/>
        <v>3942</v>
      </c>
      <c r="AH327" s="244">
        <f t="shared" si="5219"/>
        <v>1905</v>
      </c>
      <c r="AI327" s="245">
        <f t="shared" si="5219"/>
        <v>1490</v>
      </c>
      <c r="AJ327" s="242">
        <f t="shared" si="5219"/>
        <v>1140</v>
      </c>
      <c r="AK327" s="246">
        <f t="shared" si="5219"/>
        <v>563</v>
      </c>
      <c r="AL327" s="244">
        <f t="shared" si="5219"/>
        <v>2500</v>
      </c>
      <c r="AM327" s="245">
        <f t="shared" si="5219"/>
        <v>3499</v>
      </c>
      <c r="AN327" s="242">
        <f t="shared" si="5219"/>
        <v>835</v>
      </c>
      <c r="AO327" s="246">
        <f t="shared" si="5219"/>
        <v>329</v>
      </c>
      <c r="AP327" s="244">
        <f t="shared" si="5219"/>
        <v>1577</v>
      </c>
      <c r="AQ327" s="242">
        <f t="shared" si="5219"/>
        <v>1174</v>
      </c>
      <c r="AR327" s="247">
        <f t="shared" si="5219"/>
        <v>2277</v>
      </c>
      <c r="AS327" s="248">
        <f t="shared" si="5219"/>
        <v>2289</v>
      </c>
      <c r="AT327" s="242">
        <f t="shared" si="5219"/>
        <v>1333</v>
      </c>
      <c r="AU327" s="246">
        <f t="shared" si="5219"/>
        <v>1345</v>
      </c>
      <c r="AV327" s="244">
        <f t="shared" ref="AP327:BE329" si="5220">SUMIF($A$9:$A$32,$AE327,R$319:R$342)</f>
        <v>1382</v>
      </c>
      <c r="AW327" s="245">
        <f t="shared" si="5220"/>
        <v>1856</v>
      </c>
      <c r="AX327" s="242">
        <f t="shared" si="5220"/>
        <v>868</v>
      </c>
      <c r="AY327" s="246">
        <f t="shared" si="5220"/>
        <v>446</v>
      </c>
      <c r="AZ327" s="244">
        <f t="shared" si="5220"/>
        <v>2015</v>
      </c>
      <c r="BA327" s="245">
        <f t="shared" si="5220"/>
        <v>1665</v>
      </c>
      <c r="BB327" s="242">
        <f t="shared" si="5220"/>
        <v>2585</v>
      </c>
      <c r="BC327" s="246">
        <f t="shared" si="5220"/>
        <v>641</v>
      </c>
      <c r="BD327" s="23">
        <f t="shared" si="5220"/>
        <v>4733</v>
      </c>
      <c r="BE327" s="249">
        <f t="shared" si="5220"/>
        <v>3853</v>
      </c>
      <c r="BF327" s="250">
        <f>AF327+AH327+AJ327+AL327+AN327+AP327+AR327+AT327+AV327+AX327+AZ327+BB327+BD327</f>
        <v>25450</v>
      </c>
      <c r="BG327" s="251">
        <f>AG327+AI327+AK327+AM327+AO327+AQ327+AS327+AU327+AW327+AY327+BA327+BC327+BE327</f>
        <v>23092</v>
      </c>
      <c r="BI327" s="147" t="s">
        <v>24</v>
      </c>
      <c r="BJ327" s="130">
        <f>B327/B343</f>
        <v>5.9628295537178903E-2</v>
      </c>
      <c r="BK327" s="131">
        <f t="shared" ref="BK327" si="5221">C327/C343</f>
        <v>3.1208133028607456E-2</v>
      </c>
      <c r="BL327" s="132">
        <f t="shared" ref="BL327" si="5222">D327/D343</f>
        <v>5.6405353728489482E-2</v>
      </c>
      <c r="BM327" s="133">
        <f t="shared" ref="BM327" si="5223">E327/E343</f>
        <v>4.1177621283255084E-2</v>
      </c>
      <c r="BN327" s="130">
        <f t="shared" ref="BN327" si="5224">F327/F343</f>
        <v>5.4900260190806592E-2</v>
      </c>
      <c r="BO327" s="131">
        <f t="shared" ref="BO327" si="5225">G327/G343</f>
        <v>5.4615756404059933E-2</v>
      </c>
      <c r="BP327" s="132">
        <f t="shared" ref="BP327" si="5226">H327/H343</f>
        <v>5.7105190119344992E-2</v>
      </c>
      <c r="BQ327" s="133">
        <f t="shared" ref="BQ327" si="5227">I327/I343</f>
        <v>4.1990821410165163E-2</v>
      </c>
      <c r="BR327" s="130">
        <f t="shared" ref="BR327" si="5228">J327/J343</f>
        <v>5.4518518518518522E-2</v>
      </c>
      <c r="BS327" s="131">
        <f t="shared" ref="BS327" si="5229">K327/K343</f>
        <v>7.7963688145247415E-2</v>
      </c>
      <c r="BT327" s="132">
        <f t="shared" ref="BT327" si="5230">L327/L343</f>
        <v>3.0367124943344915E-2</v>
      </c>
      <c r="BU327" s="130">
        <f t="shared" ref="BU327" si="5231">M327/M343</f>
        <v>7.0895366779265195E-2</v>
      </c>
      <c r="BV327" s="134">
        <f t="shared" ref="BV327" si="5232">N327/N343</f>
        <v>4.4973449409384823E-2</v>
      </c>
      <c r="BW327" s="135">
        <f t="shared" ref="BW327" si="5233">O327/O343</f>
        <v>6.4461853935538146E-2</v>
      </c>
      <c r="BX327" s="130">
        <f t="shared" ref="BX327" si="5234">P327/P343</f>
        <v>5.2325249643366621E-2</v>
      </c>
      <c r="BY327" s="131">
        <f t="shared" ref="BY327" si="5235">Q327/Q343</f>
        <v>4.3308500134637821E-2</v>
      </c>
      <c r="BZ327" s="132">
        <f t="shared" ref="BZ327" si="5236">R327/R343</f>
        <v>6.0961417957210634E-2</v>
      </c>
      <c r="CA327" s="133">
        <f t="shared" ref="CA327" si="5237">S327/S343</f>
        <v>4.4707665310680385E-2</v>
      </c>
      <c r="CB327" s="130">
        <f t="shared" ref="CB327" si="5238">T327/T343</f>
        <v>3.6281179138321996E-2</v>
      </c>
      <c r="CC327" s="131">
        <f t="shared" ref="CC327" si="5239">U327/U343</f>
        <v>5.270555165144062E-2</v>
      </c>
      <c r="CD327" s="132">
        <f t="shared" ref="CD327" si="5240">V327/V343</f>
        <v>2.9830995500775077E-2</v>
      </c>
      <c r="CE327" s="133">
        <f t="shared" ref="CE327" si="5241">W327/W343</f>
        <v>6.4034494964121377E-2</v>
      </c>
      <c r="CF327" s="130">
        <f t="shared" ref="CF327" si="5242">X327/X343</f>
        <v>3.613822210498549E-2</v>
      </c>
      <c r="CG327" s="131">
        <f t="shared" ref="CG327" si="5243">Y327/Y343</f>
        <v>5.0884670024538295E-2</v>
      </c>
      <c r="CH327" s="132">
        <f t="shared" ref="CH327" si="5244">Z327/Z343</f>
        <v>5.1539767016526336E-2</v>
      </c>
      <c r="CI327" s="130">
        <f t="shared" ref="CI327" si="5245">AA327/AA343</f>
        <v>5.8756656494944055E-2</v>
      </c>
      <c r="CJ327" s="136">
        <f t="shared" ref="CJ327" si="5246">AB327/AB343</f>
        <v>4.9901054125339427E-2</v>
      </c>
      <c r="CK327" s="137">
        <f t="shared" ref="CK327" si="5247">AC327/AC343</f>
        <v>5.222179567157733E-2</v>
      </c>
    </row>
    <row r="328" spans="1:89">
      <c r="A328" s="138" t="s">
        <v>25</v>
      </c>
      <c r="B328" s="199">
        <v>3753</v>
      </c>
      <c r="C328" s="183">
        <v>1246</v>
      </c>
      <c r="D328" s="184">
        <v>1418</v>
      </c>
      <c r="E328" s="185">
        <v>760</v>
      </c>
      <c r="F328" s="182">
        <v>674</v>
      </c>
      <c r="G328" s="186">
        <v>424</v>
      </c>
      <c r="H328" s="184">
        <v>1861</v>
      </c>
      <c r="I328" s="185">
        <v>2194</v>
      </c>
      <c r="J328" s="182">
        <v>357</v>
      </c>
      <c r="K328" s="183">
        <v>521</v>
      </c>
      <c r="L328" s="184">
        <v>557</v>
      </c>
      <c r="M328" s="182">
        <v>1501</v>
      </c>
      <c r="N328" s="187">
        <v>1499</v>
      </c>
      <c r="O328" s="200">
        <v>2071</v>
      </c>
      <c r="P328" s="182">
        <v>946</v>
      </c>
      <c r="Q328" s="183">
        <v>999</v>
      </c>
      <c r="R328" s="184">
        <v>1553</v>
      </c>
      <c r="S328" s="185">
        <v>1127</v>
      </c>
      <c r="T328" s="191">
        <v>413</v>
      </c>
      <c r="U328" s="182">
        <v>560</v>
      </c>
      <c r="V328" s="184">
        <v>996</v>
      </c>
      <c r="W328" s="201">
        <v>1918</v>
      </c>
      <c r="X328" s="182">
        <v>990</v>
      </c>
      <c r="Y328" s="186">
        <v>756</v>
      </c>
      <c r="Z328" s="184">
        <v>3369</v>
      </c>
      <c r="AA328" s="182">
        <v>2666</v>
      </c>
      <c r="AB328" s="163">
        <f t="shared" si="5027"/>
        <v>18386</v>
      </c>
      <c r="AC328" s="164">
        <f t="shared" si="5028"/>
        <v>16743</v>
      </c>
      <c r="AE328" s="253" t="str">
        <f>$AE$18</f>
        <v>18:00 - 18:59</v>
      </c>
      <c r="AF328" s="242">
        <f t="shared" si="5219"/>
        <v>2617</v>
      </c>
      <c r="AG328" s="254">
        <f t="shared" si="5219"/>
        <v>4625</v>
      </c>
      <c r="AH328" s="255">
        <f t="shared" si="5219"/>
        <v>1913</v>
      </c>
      <c r="AI328" s="256">
        <f t="shared" si="5219"/>
        <v>1881</v>
      </c>
      <c r="AJ328" s="257">
        <f t="shared" si="5219"/>
        <v>1021</v>
      </c>
      <c r="AK328" s="258">
        <f t="shared" si="5219"/>
        <v>633</v>
      </c>
      <c r="AL328" s="255">
        <f t="shared" si="5219"/>
        <v>2611</v>
      </c>
      <c r="AM328" s="256">
        <f t="shared" si="5219"/>
        <v>3875</v>
      </c>
      <c r="AN328" s="257">
        <f t="shared" si="5219"/>
        <v>764</v>
      </c>
      <c r="AO328" s="258">
        <f t="shared" si="5219"/>
        <v>307</v>
      </c>
      <c r="AP328" s="255">
        <f t="shared" si="5220"/>
        <v>1801</v>
      </c>
      <c r="AQ328" s="257">
        <f t="shared" si="5220"/>
        <v>1200</v>
      </c>
      <c r="AR328" s="259">
        <f t="shared" si="5220"/>
        <v>2492</v>
      </c>
      <c r="AS328" s="260">
        <f t="shared" si="5220"/>
        <v>2505</v>
      </c>
      <c r="AT328" s="257">
        <f t="shared" si="5220"/>
        <v>1466</v>
      </c>
      <c r="AU328" s="258">
        <f t="shared" si="5220"/>
        <v>1766</v>
      </c>
      <c r="AV328" s="255">
        <f t="shared" si="5220"/>
        <v>1453</v>
      </c>
      <c r="AW328" s="256">
        <f t="shared" si="5220"/>
        <v>2215</v>
      </c>
      <c r="AX328" s="257">
        <f t="shared" si="5220"/>
        <v>1128</v>
      </c>
      <c r="AY328" s="258">
        <f t="shared" si="5220"/>
        <v>471</v>
      </c>
      <c r="AZ328" s="255">
        <f t="shared" si="5220"/>
        <v>2842</v>
      </c>
      <c r="BA328" s="256">
        <f t="shared" si="5220"/>
        <v>1732</v>
      </c>
      <c r="BB328" s="257">
        <f t="shared" si="5220"/>
        <v>2729</v>
      </c>
      <c r="BC328" s="258">
        <f t="shared" si="5220"/>
        <v>933</v>
      </c>
      <c r="BD328" s="255">
        <f t="shared" si="5220"/>
        <v>4025</v>
      </c>
      <c r="BE328" s="257">
        <f t="shared" si="5220"/>
        <v>4448</v>
      </c>
      <c r="BF328" s="261">
        <f>SUM(AF328,AH328,AJ328,AL328,AN328,AP328,AR328,AT328,AV328,AX328,AZ328,BB328,BD328)</f>
        <v>26862</v>
      </c>
      <c r="BG328" s="19">
        <f>SUM(AG328,AI328,AK328,AM328,AO328,AQ328,AS328,AU328,AW328,AY328,BA328,BC328,BE328)</f>
        <v>26591</v>
      </c>
      <c r="BI328" s="138" t="s">
        <v>25</v>
      </c>
      <c r="BJ328" s="130">
        <f>B328/B343</f>
        <v>6.3467099589061951E-2</v>
      </c>
      <c r="BK328" s="131">
        <f t="shared" ref="BK328" si="5248">C328/C343</f>
        <v>3.2731762418893001E-2</v>
      </c>
      <c r="BL328" s="132">
        <f t="shared" ref="BL328" si="5249">D328/D343</f>
        <v>5.8940892842297782E-2</v>
      </c>
      <c r="BM328" s="133">
        <f t="shared" ref="BM328" si="5250">E328/E343</f>
        <v>3.7167449139280127E-2</v>
      </c>
      <c r="BN328" s="130">
        <f t="shared" ref="BN328" si="5251">F328/F343</f>
        <v>5.8456201214223763E-2</v>
      </c>
      <c r="BO328" s="131">
        <f t="shared" ref="BO328" si="5252">G328/G343</f>
        <v>5.1232479458675692E-2</v>
      </c>
      <c r="BP328" s="132">
        <f t="shared" ref="BP328" si="5253">H328/H343</f>
        <v>6.4564252012212039E-2</v>
      </c>
      <c r="BQ328" s="133">
        <f t="shared" ref="BQ328" si="5254">I328/I343</f>
        <v>5.384445480648882E-2</v>
      </c>
      <c r="BR328" s="130">
        <f t="shared" ref="BR328" si="5255">J328/J343</f>
        <v>5.2888888888888888E-2</v>
      </c>
      <c r="BS328" s="131">
        <f t="shared" ref="BS328" si="5256">K328/K343</f>
        <v>6.1825086032989203E-2</v>
      </c>
      <c r="BT328" s="132">
        <f t="shared" ref="BT328" si="5257">L328/L343</f>
        <v>4.2075842272246561E-2</v>
      </c>
      <c r="BU328" s="130">
        <f t="shared" ref="BU328" si="5258">M328/M343</f>
        <v>6.2596438550398259E-2</v>
      </c>
      <c r="BV328" s="134">
        <f t="shared" ref="BV328" si="5259">N328/N343</f>
        <v>5.414875555395008E-2</v>
      </c>
      <c r="BW328" s="135">
        <f t="shared" ref="BW328" si="5260">O328/O343</f>
        <v>5.4445554445554448E-2</v>
      </c>
      <c r="BX328" s="130">
        <f t="shared" ref="BX328" si="5261">P328/P343</f>
        <v>5.3980028530670472E-2</v>
      </c>
      <c r="BY328" s="131">
        <f t="shared" ref="BY328" si="5262">Q328/Q343</f>
        <v>4.4834395476169103E-2</v>
      </c>
      <c r="BZ328" s="132">
        <f t="shared" ref="BZ328" si="5263">R328/R343</f>
        <v>6.9510339271327548E-2</v>
      </c>
      <c r="CA328" s="133">
        <f t="shared" ref="CA328" si="5264">S328/S343</f>
        <v>4.4946957007258516E-2</v>
      </c>
      <c r="CB328" s="130">
        <f t="shared" ref="CB328" si="5265">T328/T343</f>
        <v>4.4595616024187455E-2</v>
      </c>
      <c r="CC328" s="131">
        <f t="shared" ref="CC328" si="5266">U328/U343</f>
        <v>4.9191848208011243E-2</v>
      </c>
      <c r="CD328" s="132">
        <f t="shared" ref="CD328" si="5267">V328/V343</f>
        <v>3.7657378350788306E-2</v>
      </c>
      <c r="CE328" s="133">
        <f t="shared" ref="CE328" si="5268">W328/W343</f>
        <v>6.1717669015670752E-2</v>
      </c>
      <c r="CF328" s="130">
        <f t="shared" ref="CF328" si="5269">X328/X343</f>
        <v>3.7306402381580436E-2</v>
      </c>
      <c r="CG328" s="131">
        <f t="shared" ref="CG328" si="5270">Y328/Y343</f>
        <v>4.8818287485470749E-2</v>
      </c>
      <c r="CH328" s="132">
        <f t="shared" ref="CH328" si="5271">Z328/Z343</f>
        <v>5.5510701751495278E-2</v>
      </c>
      <c r="CI328" s="130">
        <f t="shared" ref="CI328" si="5272">AA328/AA343</f>
        <v>5.3172181335886234E-2</v>
      </c>
      <c r="CJ328" s="136">
        <f t="shared" ref="CJ328" si="5273">AB328/AB343</f>
        <v>5.5044443313444366E-2</v>
      </c>
      <c r="CK328" s="137">
        <f t="shared" ref="CK328" si="5274">AC328/AC343</f>
        <v>5.021534142713182E-2</v>
      </c>
    </row>
    <row r="329" spans="1:89" ht="14" thickBot="1">
      <c r="A329" s="147" t="s">
        <v>26</v>
      </c>
      <c r="B329" s="196">
        <v>3271</v>
      </c>
      <c r="C329" s="190">
        <v>1746</v>
      </c>
      <c r="D329" s="191">
        <v>1274</v>
      </c>
      <c r="E329" s="192">
        <v>1064</v>
      </c>
      <c r="F329" s="189">
        <v>687</v>
      </c>
      <c r="G329" s="193">
        <v>492</v>
      </c>
      <c r="H329" s="191">
        <v>1862</v>
      </c>
      <c r="I329" s="192">
        <v>2130</v>
      </c>
      <c r="J329" s="189">
        <v>303</v>
      </c>
      <c r="K329" s="190">
        <v>468</v>
      </c>
      <c r="L329" s="191">
        <v>555</v>
      </c>
      <c r="M329" s="189">
        <v>1637</v>
      </c>
      <c r="N329" s="194">
        <v>1449</v>
      </c>
      <c r="O329" s="197">
        <v>2116</v>
      </c>
      <c r="P329" s="189">
        <v>952</v>
      </c>
      <c r="Q329" s="190">
        <v>1198</v>
      </c>
      <c r="R329" s="191">
        <v>1389</v>
      </c>
      <c r="S329" s="192">
        <v>1433</v>
      </c>
      <c r="T329" s="189">
        <v>376</v>
      </c>
      <c r="U329" s="193">
        <v>625</v>
      </c>
      <c r="V329" s="191">
        <v>1121</v>
      </c>
      <c r="W329" s="198">
        <v>2227</v>
      </c>
      <c r="X329" s="189">
        <v>1149</v>
      </c>
      <c r="Y329" s="193">
        <v>723</v>
      </c>
      <c r="Z329" s="191">
        <v>3410</v>
      </c>
      <c r="AA329" s="189">
        <v>2576</v>
      </c>
      <c r="AB329" s="163">
        <f t="shared" si="5027"/>
        <v>17798</v>
      </c>
      <c r="AC329" s="164">
        <f t="shared" si="5028"/>
        <v>18435</v>
      </c>
      <c r="AE329" s="241" t="str">
        <f>$AE$19</f>
        <v>19:00 - 19:59</v>
      </c>
      <c r="AF329" s="242">
        <f t="shared" si="5219"/>
        <v>2567</v>
      </c>
      <c r="AG329" s="262">
        <f t="shared" si="5219"/>
        <v>4816</v>
      </c>
      <c r="AH329" s="263">
        <f t="shared" si="5219"/>
        <v>1832</v>
      </c>
      <c r="AI329" s="264">
        <f t="shared" si="5219"/>
        <v>1793</v>
      </c>
      <c r="AJ329" s="265">
        <f t="shared" si="5219"/>
        <v>786</v>
      </c>
      <c r="AK329" s="266">
        <f t="shared" si="5219"/>
        <v>649</v>
      </c>
      <c r="AL329" s="263">
        <f t="shared" si="5219"/>
        <v>2480</v>
      </c>
      <c r="AM329" s="264">
        <f t="shared" si="5219"/>
        <v>3937</v>
      </c>
      <c r="AN329" s="265">
        <f t="shared" si="5219"/>
        <v>469</v>
      </c>
      <c r="AO329" s="266">
        <f t="shared" si="5219"/>
        <v>298</v>
      </c>
      <c r="AP329" s="263">
        <f t="shared" si="5220"/>
        <v>1538</v>
      </c>
      <c r="AQ329" s="265">
        <f t="shared" si="5220"/>
        <v>1085</v>
      </c>
      <c r="AR329" s="267">
        <f t="shared" si="5220"/>
        <v>2314</v>
      </c>
      <c r="AS329" s="268">
        <f t="shared" si="5220"/>
        <v>2341</v>
      </c>
      <c r="AT329" s="265">
        <f t="shared" si="5220"/>
        <v>1234</v>
      </c>
      <c r="AU329" s="266">
        <f t="shared" si="5220"/>
        <v>1802</v>
      </c>
      <c r="AV329" s="263">
        <f t="shared" si="5220"/>
        <v>1252</v>
      </c>
      <c r="AW329" s="264">
        <f t="shared" si="5220"/>
        <v>2047</v>
      </c>
      <c r="AX329" s="265">
        <f t="shared" si="5220"/>
        <v>1027</v>
      </c>
      <c r="AY329" s="266">
        <f t="shared" si="5220"/>
        <v>409</v>
      </c>
      <c r="AZ329" s="263">
        <f t="shared" si="5220"/>
        <v>2504</v>
      </c>
      <c r="BA329" s="264">
        <f t="shared" si="5220"/>
        <v>1755</v>
      </c>
      <c r="BB329" s="265">
        <f t="shared" si="5220"/>
        <v>2796</v>
      </c>
      <c r="BC329" s="266">
        <f t="shared" si="5220"/>
        <v>842</v>
      </c>
      <c r="BD329" s="263">
        <f t="shared" si="5220"/>
        <v>4281</v>
      </c>
      <c r="BE329" s="265">
        <f t="shared" si="5220"/>
        <v>4521</v>
      </c>
      <c r="BF329" s="261">
        <f>SUM(AF329,AH329,AJ329,AL329,AN329,AP329,AR329,AT329,AV329,AX329,AZ329,BB329,BD329)</f>
        <v>25080</v>
      </c>
      <c r="BG329" s="19">
        <f>SUM(AG329,AI329,AK329,AM329,AO329,AQ329,AS329,AU329,AW329,AY329,BA329,BC329,BE329)</f>
        <v>26295</v>
      </c>
      <c r="BI329" s="147" t="s">
        <v>26</v>
      </c>
      <c r="BJ329" s="130">
        <f>B329/B343</f>
        <v>5.5315982615460065E-2</v>
      </c>
      <c r="BK329" s="131">
        <f t="shared" ref="BK329" si="5275">C329/C343</f>
        <v>4.586649854204429E-2</v>
      </c>
      <c r="BL329" s="132">
        <f t="shared" ref="BL329" si="5276">D329/D343</f>
        <v>5.2955357885110979E-2</v>
      </c>
      <c r="BM329" s="133">
        <f t="shared" ref="BM329" si="5277">E329/E343</f>
        <v>5.2034428794992177E-2</v>
      </c>
      <c r="BN329" s="130">
        <f t="shared" ref="BN329" si="5278">F329/F343</f>
        <v>5.95836947094536E-2</v>
      </c>
      <c r="BO329" s="131">
        <f t="shared" ref="BO329" si="5279">G329/G343</f>
        <v>5.9449009183180281E-2</v>
      </c>
      <c r="BP329" s="132">
        <f t="shared" ref="BP329" si="5280">H329/H343</f>
        <v>6.4598945323341664E-2</v>
      </c>
      <c r="BQ329" s="133">
        <f t="shared" ref="BQ329" si="5281">I329/I343</f>
        <v>5.227378702726581E-2</v>
      </c>
      <c r="BR329" s="130">
        <f t="shared" ref="BR329" si="5282">J329/J343</f>
        <v>4.4888888888888888E-2</v>
      </c>
      <c r="BS329" s="131">
        <f t="shared" ref="BS329" si="5283">K329/K343</f>
        <v>5.5535777856888575E-2</v>
      </c>
      <c r="BT329" s="132">
        <f t="shared" ref="BT329" si="5284">L329/L343</f>
        <v>4.1924762048647833E-2</v>
      </c>
      <c r="BU329" s="130">
        <f t="shared" ref="BU329" si="5285">M329/M343</f>
        <v>6.8268067892739481E-2</v>
      </c>
      <c r="BV329" s="134">
        <f t="shared" ref="BV329" si="5286">N329/N343</f>
        <v>5.2342592927067152E-2</v>
      </c>
      <c r="BW329" s="135">
        <f t="shared" ref="BW329" si="5287">O329/O343</f>
        <v>5.5628581944371418E-2</v>
      </c>
      <c r="BX329" s="130">
        <f t="shared" ref="BX329" si="5288">P329/P343</f>
        <v>5.4322396576319543E-2</v>
      </c>
      <c r="BY329" s="131">
        <f t="shared" ref="BY329" si="5289">Q329/Q343</f>
        <v>5.3765371151602188E-2</v>
      </c>
      <c r="BZ329" s="132">
        <f t="shared" ref="BZ329" si="5290">R329/R343</f>
        <v>6.2169904216274281E-2</v>
      </c>
      <c r="CA329" s="133">
        <f t="shared" ref="CA329" si="5291">S329/S343</f>
        <v>5.7150833532743084E-2</v>
      </c>
      <c r="CB329" s="130">
        <f t="shared" ref="CB329" si="5292">T329/T343</f>
        <v>4.0600367130979378E-2</v>
      </c>
      <c r="CC329" s="131">
        <f t="shared" ref="CC329" si="5293">U329/U343</f>
        <v>5.4901616303583978E-2</v>
      </c>
      <c r="CD329" s="132">
        <f t="shared" ref="CD329" si="5294">V329/V343</f>
        <v>4.2383454951037847E-2</v>
      </c>
      <c r="CE329" s="133">
        <f t="shared" ref="CE329" si="5295">W329/W343</f>
        <v>7.1660713711104676E-2</v>
      </c>
      <c r="CF329" s="130">
        <f t="shared" ref="CF329" si="5296">X329/X343</f>
        <v>4.3298036703470627E-2</v>
      </c>
      <c r="CG329" s="131">
        <f t="shared" ref="CG329" si="5297">Y329/Y343</f>
        <v>4.6687330492057345E-2</v>
      </c>
      <c r="CH329" s="132">
        <f t="shared" ref="CH329" si="5298">Z329/Z343</f>
        <v>5.6186254963668421E-2</v>
      </c>
      <c r="CI329" s="130">
        <f t="shared" ref="CI329" si="5299">AA329/AA343</f>
        <v>5.1377171463331935E-2</v>
      </c>
      <c r="CJ329" s="136">
        <f t="shared" ref="CJ329" si="5300">AB329/AB343</f>
        <v>5.3284074953371195E-2</v>
      </c>
      <c r="CK329" s="137">
        <f t="shared" ref="CK329" si="5301">AC329/AC343</f>
        <v>5.5289961130572482E-2</v>
      </c>
    </row>
    <row r="330" spans="1:89" ht="15" thickTop="1" thickBot="1">
      <c r="A330" s="138" t="s">
        <v>27</v>
      </c>
      <c r="B330" s="199">
        <v>2842</v>
      </c>
      <c r="C330" s="183">
        <v>1713</v>
      </c>
      <c r="D330" s="184">
        <v>1229</v>
      </c>
      <c r="E330" s="185">
        <v>1100</v>
      </c>
      <c r="F330" s="182">
        <v>653</v>
      </c>
      <c r="G330" s="186">
        <v>455</v>
      </c>
      <c r="H330" s="184">
        <v>1948</v>
      </c>
      <c r="I330" s="185">
        <v>2262</v>
      </c>
      <c r="J330" s="182">
        <v>408</v>
      </c>
      <c r="K330" s="183">
        <v>524</v>
      </c>
      <c r="L330" s="184">
        <v>775</v>
      </c>
      <c r="M330" s="182">
        <v>1359</v>
      </c>
      <c r="N330" s="187">
        <v>1620</v>
      </c>
      <c r="O330" s="200">
        <v>2072</v>
      </c>
      <c r="P330" s="182">
        <v>941</v>
      </c>
      <c r="Q330" s="183">
        <v>1020</v>
      </c>
      <c r="R330" s="184">
        <v>1358</v>
      </c>
      <c r="S330" s="185">
        <v>1419</v>
      </c>
      <c r="T330" s="182">
        <v>496</v>
      </c>
      <c r="U330" s="186">
        <v>572</v>
      </c>
      <c r="V330" s="184">
        <v>1446</v>
      </c>
      <c r="W330" s="201">
        <v>2076</v>
      </c>
      <c r="X330" s="182">
        <v>1282</v>
      </c>
      <c r="Y330" s="186">
        <v>726</v>
      </c>
      <c r="Z330" s="184">
        <v>3524</v>
      </c>
      <c r="AA330" s="182">
        <v>2931</v>
      </c>
      <c r="AB330" s="163">
        <f t="shared" si="5027"/>
        <v>18522</v>
      </c>
      <c r="AC330" s="164">
        <f t="shared" si="5028"/>
        <v>18229</v>
      </c>
      <c r="AE330" s="269" t="s">
        <v>13</v>
      </c>
      <c r="AF330" s="14">
        <f t="shared" ref="AF330:BG330" si="5302">SUM(AF327:AF329)</f>
        <v>7484</v>
      </c>
      <c r="AG330" s="1">
        <f t="shared" si="5302"/>
        <v>13383</v>
      </c>
      <c r="AH330" s="14">
        <f t="shared" si="5302"/>
        <v>5650</v>
      </c>
      <c r="AI330" s="1">
        <f t="shared" si="5302"/>
        <v>5164</v>
      </c>
      <c r="AJ330" s="14">
        <f t="shared" si="5302"/>
        <v>2947</v>
      </c>
      <c r="AK330" s="1">
        <f t="shared" si="5302"/>
        <v>1845</v>
      </c>
      <c r="AL330" s="14">
        <f t="shared" si="5302"/>
        <v>7591</v>
      </c>
      <c r="AM330" s="1">
        <f t="shared" si="5302"/>
        <v>11311</v>
      </c>
      <c r="AN330" s="14">
        <f t="shared" si="5302"/>
        <v>2068</v>
      </c>
      <c r="AO330" s="1">
        <f t="shared" si="5302"/>
        <v>934</v>
      </c>
      <c r="AP330" s="14">
        <f t="shared" si="5302"/>
        <v>4916</v>
      </c>
      <c r="AQ330" s="1">
        <f t="shared" si="5302"/>
        <v>3459</v>
      </c>
      <c r="AR330" s="14">
        <f t="shared" si="5302"/>
        <v>7083</v>
      </c>
      <c r="AS330" s="1">
        <f t="shared" si="5302"/>
        <v>7135</v>
      </c>
      <c r="AT330" s="14">
        <f t="shared" si="5302"/>
        <v>4033</v>
      </c>
      <c r="AU330" s="1">
        <f t="shared" si="5302"/>
        <v>4913</v>
      </c>
      <c r="AV330" s="14">
        <f t="shared" si="5302"/>
        <v>4087</v>
      </c>
      <c r="AW330" s="1">
        <f t="shared" si="5302"/>
        <v>6118</v>
      </c>
      <c r="AX330" s="14">
        <f t="shared" si="5302"/>
        <v>3023</v>
      </c>
      <c r="AY330" s="1">
        <f t="shared" si="5302"/>
        <v>1326</v>
      </c>
      <c r="AZ330" s="14">
        <f t="shared" si="5302"/>
        <v>7361</v>
      </c>
      <c r="BA330" s="1">
        <f t="shared" si="5302"/>
        <v>5152</v>
      </c>
      <c r="BB330" s="14">
        <f t="shared" si="5302"/>
        <v>8110</v>
      </c>
      <c r="BC330" s="1">
        <f t="shared" si="5302"/>
        <v>2416</v>
      </c>
      <c r="BD330" s="14">
        <f t="shared" si="5302"/>
        <v>13039</v>
      </c>
      <c r="BE330" s="1">
        <f t="shared" si="5302"/>
        <v>12822</v>
      </c>
      <c r="BF330" s="54">
        <f t="shared" si="5302"/>
        <v>77392</v>
      </c>
      <c r="BG330" s="50">
        <f t="shared" si="5302"/>
        <v>75978</v>
      </c>
      <c r="BI330" s="138" t="s">
        <v>27</v>
      </c>
      <c r="BJ330" s="130">
        <f>B330/B343</f>
        <v>4.8061150288333077E-2</v>
      </c>
      <c r="BK330" s="131">
        <f t="shared" ref="BK330" si="5303">C330/C343</f>
        <v>4.4999605957916307E-2</v>
      </c>
      <c r="BL330" s="132">
        <f t="shared" ref="BL330" si="5304">D330/D343</f>
        <v>5.1084878210990108E-2</v>
      </c>
      <c r="BM330" s="133">
        <f t="shared" ref="BM330" si="5305">E330/E343</f>
        <v>5.3794992175273865E-2</v>
      </c>
      <c r="BN330" s="130">
        <f t="shared" ref="BN330" si="5306">F330/F343</f>
        <v>5.6634865568083261E-2</v>
      </c>
      <c r="BO330" s="131">
        <f t="shared" ref="BO330" si="5307">G330/G343</f>
        <v>5.4978250362493958E-2</v>
      </c>
      <c r="BP330" s="132">
        <f t="shared" ref="BP330" si="5308">H330/H343</f>
        <v>6.7582570080488485E-2</v>
      </c>
      <c r="BQ330" s="133">
        <f t="shared" ref="BQ330" si="5309">I330/I343</f>
        <v>5.5513289321913267E-2</v>
      </c>
      <c r="BR330" s="130">
        <f t="shared" ref="BR330" si="5310">J330/J343</f>
        <v>6.0444444444444446E-2</v>
      </c>
      <c r="BS330" s="131">
        <f t="shared" ref="BS330" si="5311">K330/K343</f>
        <v>6.2181084608994901E-2</v>
      </c>
      <c r="BT330" s="132">
        <f t="shared" ref="BT330" si="5312">L330/L343</f>
        <v>5.8543586644508233E-2</v>
      </c>
      <c r="BU330" s="130">
        <f t="shared" ref="BU330" si="5313">M330/M343</f>
        <v>5.6674590266483173E-2</v>
      </c>
      <c r="BV330" s="134">
        <f t="shared" ref="BV330" si="5314">N330/N343</f>
        <v>5.8519669111006756E-2</v>
      </c>
      <c r="BW330" s="135">
        <f t="shared" ref="BW330" si="5315">O330/O343</f>
        <v>5.4471843945528155E-2</v>
      </c>
      <c r="BX330" s="130">
        <f t="shared" ref="BX330" si="5316">P330/P343</f>
        <v>5.369472182596291E-2</v>
      </c>
      <c r="BY330" s="131">
        <f t="shared" ref="BY330" si="5317">Q330/Q343</f>
        <v>4.5776860245938425E-2</v>
      </c>
      <c r="BZ330" s="132">
        <f t="shared" ref="BZ330" si="5318">R330/R343</f>
        <v>6.0782382955867874E-2</v>
      </c>
      <c r="CA330" s="133">
        <f t="shared" ref="CA330" si="5319">S330/S343</f>
        <v>5.6592486240727449E-2</v>
      </c>
      <c r="CB330" s="130">
        <f t="shared" ref="CB330" si="5320">T330/T343</f>
        <v>5.3557931108951518E-2</v>
      </c>
      <c r="CC330" s="131">
        <f t="shared" ref="CC330" si="5321">U330/U343</f>
        <v>5.0245959241040056E-2</v>
      </c>
      <c r="CD330" s="132">
        <f t="shared" ref="CD330" si="5322">V330/V343</f>
        <v>5.4671254111686642E-2</v>
      </c>
      <c r="CE330" s="133">
        <f t="shared" ref="CE330" si="5323">W330/W343</f>
        <v>6.6801814846992949E-2</v>
      </c>
      <c r="CF330" s="130">
        <f t="shared" ref="CF330" si="5324">X330/X343</f>
        <v>4.8309906922410217E-2</v>
      </c>
      <c r="CG330" s="131">
        <f t="shared" ref="CG330" si="5325">Y330/Y343</f>
        <v>4.6881053855094924E-2</v>
      </c>
      <c r="CH330" s="132">
        <f t="shared" ref="CH330" si="5326">Z330/Z343</f>
        <v>5.8064622431662029E-2</v>
      </c>
      <c r="CI330" s="130">
        <f t="shared" ref="CI330" si="5327">AA330/AA343</f>
        <v>5.8457488182851673E-2</v>
      </c>
      <c r="CJ330" s="136">
        <f t="shared" ref="CJ330" si="5328">AB330/AB343</f>
        <v>5.5451603342304825E-2</v>
      </c>
      <c r="CK330" s="137">
        <f t="shared" ref="CK330" si="5329">AC330/AC343</f>
        <v>5.4672129180862804E-2</v>
      </c>
    </row>
    <row r="331" spans="1:89" ht="14" thickTop="1">
      <c r="A331" s="147" t="s">
        <v>28</v>
      </c>
      <c r="B331" s="196">
        <v>2170</v>
      </c>
      <c r="C331" s="190">
        <v>2239</v>
      </c>
      <c r="D331" s="191">
        <v>1255</v>
      </c>
      <c r="E331" s="192">
        <v>1054</v>
      </c>
      <c r="F331" s="189">
        <v>713</v>
      </c>
      <c r="G331" s="193">
        <v>367</v>
      </c>
      <c r="H331" s="191">
        <v>2033</v>
      </c>
      <c r="I331" s="192">
        <v>2604</v>
      </c>
      <c r="J331" s="189">
        <v>433</v>
      </c>
      <c r="K331" s="190">
        <v>453</v>
      </c>
      <c r="L331" s="191">
        <v>989</v>
      </c>
      <c r="M331" s="189">
        <v>1258</v>
      </c>
      <c r="N331" s="194">
        <v>1869</v>
      </c>
      <c r="O331" s="197">
        <v>2183</v>
      </c>
      <c r="P331" s="189">
        <v>1016</v>
      </c>
      <c r="Q331" s="190">
        <v>1276</v>
      </c>
      <c r="R331" s="191">
        <v>1235</v>
      </c>
      <c r="S331" s="192">
        <v>1526</v>
      </c>
      <c r="T331" s="189">
        <v>720</v>
      </c>
      <c r="U331" s="193">
        <v>445</v>
      </c>
      <c r="V331" s="191">
        <v>2022</v>
      </c>
      <c r="W331" s="198">
        <v>1447</v>
      </c>
      <c r="X331" s="189">
        <v>1556</v>
      </c>
      <c r="Y331" s="193">
        <v>652</v>
      </c>
      <c r="Z331" s="191">
        <v>3537</v>
      </c>
      <c r="AA331" s="189">
        <v>3187</v>
      </c>
      <c r="AB331" s="163">
        <f t="shared" si="5027"/>
        <v>19548</v>
      </c>
      <c r="AC331" s="164">
        <f t="shared" si="5028"/>
        <v>18691</v>
      </c>
      <c r="BI331" s="147" t="s">
        <v>28</v>
      </c>
      <c r="BJ331" s="130">
        <f>B331/B343</f>
        <v>3.6696937412274026E-2</v>
      </c>
      <c r="BK331" s="131">
        <f t="shared" ref="BK331" si="5330">C331/C343</f>
        <v>5.8817348359471458E-2</v>
      </c>
      <c r="BL331" s="132">
        <f t="shared" ref="BL331" si="5331">D331/D343</f>
        <v>5.2165599800482167E-2</v>
      </c>
      <c r="BM331" s="133">
        <f t="shared" ref="BM331" si="5332">E331/E343</f>
        <v>5.1545383411580596E-2</v>
      </c>
      <c r="BN331" s="130">
        <f t="shared" ref="BN331" si="5333">F331/F343</f>
        <v>6.1838681699913273E-2</v>
      </c>
      <c r="BO331" s="131">
        <f t="shared" ref="BO331" si="5334">G331/G343</f>
        <v>4.4345094248429195E-2</v>
      </c>
      <c r="BP331" s="132">
        <f t="shared" ref="BP331" si="5335">H331/H343</f>
        <v>7.0531501526505697E-2</v>
      </c>
      <c r="BQ331" s="133">
        <f t="shared" ref="BQ331" si="5336">I331/I343</f>
        <v>6.3906545267136225E-2</v>
      </c>
      <c r="BR331" s="130">
        <f t="shared" ref="BR331" si="5337">J331/J343</f>
        <v>6.4148148148148149E-2</v>
      </c>
      <c r="BS331" s="131">
        <f t="shared" ref="BS331" si="5338">K331/K343</f>
        <v>5.3755784976860094E-2</v>
      </c>
      <c r="BT331" s="132">
        <f t="shared" ref="BT331" si="5339">L331/L343</f>
        <v>7.4709170569572436E-2</v>
      </c>
      <c r="BU331" s="130">
        <f t="shared" ref="BU331" si="5340">M331/M343</f>
        <v>5.2462571416656244E-2</v>
      </c>
      <c r="BV331" s="134">
        <f t="shared" ref="BV331" si="5341">N331/N343</f>
        <v>6.7514358992883716E-2</v>
      </c>
      <c r="BW331" s="135">
        <f t="shared" ref="BW331" si="5342">O331/O343</f>
        <v>5.7389978442610019E-2</v>
      </c>
      <c r="BX331" s="130">
        <f t="shared" ref="BX331" si="5343">P331/P343</f>
        <v>5.7974322396576322E-2</v>
      </c>
      <c r="BY331" s="131">
        <f t="shared" ref="BY331" si="5344">Q331/Q343</f>
        <v>5.7265954582173949E-2</v>
      </c>
      <c r="BZ331" s="132">
        <f t="shared" ref="BZ331" si="5345">R331/R343</f>
        <v>5.5277056664577925E-2</v>
      </c>
      <c r="CA331" s="133">
        <f t="shared" ref="CA331" si="5346">S331/S343</f>
        <v>6.0859854829704074E-2</v>
      </c>
      <c r="CB331" s="130">
        <f t="shared" ref="CB331" si="5347">T331/T343</f>
        <v>7.7745383867832848E-2</v>
      </c>
      <c r="CC331" s="131">
        <f t="shared" ref="CC331" si="5348">U331/U343</f>
        <v>3.9089950808151794E-2</v>
      </c>
      <c r="CD331" s="132">
        <f t="shared" ref="CD331" si="5349">V331/V343</f>
        <v>7.6449015085636507E-2</v>
      </c>
      <c r="CE331" s="133">
        <f t="shared" ref="CE331" si="5350">W331/W343</f>
        <v>4.6561765936222931E-2</v>
      </c>
      <c r="CF331" s="130">
        <f t="shared" ref="CF331" si="5351">X331/X343</f>
        <v>5.8635113238120359E-2</v>
      </c>
      <c r="CG331" s="131">
        <f t="shared" ref="CG331" si="5352">Y331/Y343</f>
        <v>4.2102544233501224E-2</v>
      </c>
      <c r="CH331" s="132">
        <f t="shared" ref="CH331" si="5353">Z331/Z343</f>
        <v>5.8278822230643755E-2</v>
      </c>
      <c r="CI331" s="130">
        <f t="shared" ref="CI331" si="5354">AA331/AA343</f>
        <v>6.3563294042561683E-2</v>
      </c>
      <c r="CJ331" s="136">
        <f t="shared" ref="CJ331" si="5355">AB331/AB343</f>
        <v>5.852326650120801E-2</v>
      </c>
      <c r="CK331" s="137">
        <f t="shared" ref="CK331" si="5356">AC331/AC343</f>
        <v>5.6057752291376745E-2</v>
      </c>
    </row>
    <row r="332" spans="1:89">
      <c r="A332" s="138" t="s">
        <v>29</v>
      </c>
      <c r="B332" s="199">
        <v>2205</v>
      </c>
      <c r="C332" s="183">
        <v>3106</v>
      </c>
      <c r="D332" s="184">
        <v>1537</v>
      </c>
      <c r="E332" s="185">
        <v>1485</v>
      </c>
      <c r="F332" s="182">
        <v>1094</v>
      </c>
      <c r="G332" s="186">
        <v>508</v>
      </c>
      <c r="H332" s="184">
        <v>2294</v>
      </c>
      <c r="I332" s="185">
        <v>2898</v>
      </c>
      <c r="J332" s="182">
        <v>577</v>
      </c>
      <c r="K332" s="183">
        <v>369</v>
      </c>
      <c r="L332" s="184">
        <v>1180</v>
      </c>
      <c r="M332" s="182">
        <v>1087</v>
      </c>
      <c r="N332" s="187">
        <v>2017</v>
      </c>
      <c r="O332" s="200">
        <v>2106</v>
      </c>
      <c r="P332" s="182">
        <v>1038</v>
      </c>
      <c r="Q332" s="183">
        <v>1149</v>
      </c>
      <c r="R332" s="184">
        <v>1377</v>
      </c>
      <c r="S332" s="185">
        <v>1748</v>
      </c>
      <c r="T332" s="182">
        <v>843</v>
      </c>
      <c r="U332" s="186">
        <v>422</v>
      </c>
      <c r="V332" s="184">
        <v>2366</v>
      </c>
      <c r="W332" s="201">
        <v>1584</v>
      </c>
      <c r="X332" s="182">
        <v>2179</v>
      </c>
      <c r="Y332" s="186">
        <v>669</v>
      </c>
      <c r="Z332" s="184">
        <v>3933</v>
      </c>
      <c r="AA332" s="182">
        <v>3539</v>
      </c>
      <c r="AB332" s="163">
        <f t="shared" si="5027"/>
        <v>22640</v>
      </c>
      <c r="AC332" s="164">
        <f t="shared" si="5028"/>
        <v>20670</v>
      </c>
      <c r="BI332" s="138" t="s">
        <v>29</v>
      </c>
      <c r="BJ332" s="130">
        <f>B332/B343</f>
        <v>3.7288823499568767E-2</v>
      </c>
      <c r="BK332" s="131">
        <f t="shared" ref="BK332" si="5357">C332/C343</f>
        <v>8.1592980797015782E-2</v>
      </c>
      <c r="BL332" s="132">
        <f t="shared" ref="BL332" si="5358">D332/D343</f>
        <v>6.3887272424972982E-2</v>
      </c>
      <c r="BM332" s="133">
        <f t="shared" ref="BM332" si="5359">E332/E343</f>
        <v>7.2623239436619719E-2</v>
      </c>
      <c r="BN332" s="130">
        <f t="shared" ref="BN332" si="5360">F332/F343</f>
        <v>9.4882914137033827E-2</v>
      </c>
      <c r="BO332" s="131">
        <f t="shared" ref="BO332" si="5361">G332/G343</f>
        <v>6.1382310294828421E-2</v>
      </c>
      <c r="BP332" s="132">
        <f t="shared" ref="BP332" si="5362">H332/H343</f>
        <v>7.9586455731334993E-2</v>
      </c>
      <c r="BQ332" s="133">
        <f t="shared" ref="BQ332" si="5363">I332/I343</f>
        <v>7.1121800377941941E-2</v>
      </c>
      <c r="BR332" s="130">
        <f t="shared" ref="BR332" si="5364">J332/J343</f>
        <v>8.5481481481481478E-2</v>
      </c>
      <c r="BS332" s="131">
        <f t="shared" ref="BS332" si="5365">K332/K343</f>
        <v>4.3787824848700606E-2</v>
      </c>
      <c r="BT332" s="132">
        <f t="shared" ref="BT332" si="5366">L332/L343</f>
        <v>8.913733192325124E-2</v>
      </c>
      <c r="BU332" s="130">
        <f t="shared" ref="BU332" si="5367">M332/M343</f>
        <v>4.5331331581800742E-2</v>
      </c>
      <c r="BV332" s="134">
        <f t="shared" ref="BV332" si="5368">N332/N343</f>
        <v>7.2860600368457179E-2</v>
      </c>
      <c r="BW332" s="135">
        <f t="shared" ref="BW332" si="5369">O332/O343</f>
        <v>5.5365686944634313E-2</v>
      </c>
      <c r="BX332" s="130">
        <f t="shared" ref="BX332" si="5370">P332/P343</f>
        <v>5.9229671897289587E-2</v>
      </c>
      <c r="BY332" s="131">
        <f t="shared" ref="BY332" si="5371">Q332/Q343</f>
        <v>5.1566286688807111E-2</v>
      </c>
      <c r="BZ332" s="132">
        <f t="shared" ref="BZ332" si="5372">R332/R343</f>
        <v>6.1632799212245994E-2</v>
      </c>
      <c r="CA332" s="133">
        <f t="shared" ref="CA332" si="5373">S332/S343</f>
        <v>6.9713647603094842E-2</v>
      </c>
      <c r="CB332" s="130">
        <f t="shared" ref="CB332" si="5374">T332/T343</f>
        <v>9.1026886945254293E-2</v>
      </c>
      <c r="CC332" s="131">
        <f t="shared" ref="CC332" si="5375">U332/U343</f>
        <v>3.7069571328179902E-2</v>
      </c>
      <c r="CD332" s="132">
        <f t="shared" ref="CD332" si="5376">V332/V343</f>
        <v>8.945517788952323E-2</v>
      </c>
      <c r="CE332" s="133">
        <f t="shared" ref="CE332" si="5377">W332/W343</f>
        <v>5.0970170865913697E-2</v>
      </c>
      <c r="CF332" s="130">
        <f t="shared" ref="CF332" si="5378">X332/X343</f>
        <v>8.2111768474205829E-2</v>
      </c>
      <c r="CG332" s="131">
        <f t="shared" ref="CG332" si="5379">Y332/Y343</f>
        <v>4.3200309957380861E-2</v>
      </c>
      <c r="CH332" s="132">
        <f t="shared" ref="CH332" si="5380">Z332/Z343</f>
        <v>6.4803677645779434E-2</v>
      </c>
      <c r="CI332" s="130">
        <f t="shared" ref="CI332" si="5381">AA332/AA343</f>
        <v>7.0583777099662931E-2</v>
      </c>
      <c r="CJ332" s="136">
        <f t="shared" ref="CJ332" si="5382">AB332/AB343</f>
        <v>6.7780169510300248E-2</v>
      </c>
      <c r="CK332" s="137">
        <f t="shared" ref="CK332" si="5383">AC332/AC343</f>
        <v>6.1993137866500313E-2</v>
      </c>
    </row>
    <row r="333" spans="1:89">
      <c r="A333" s="147" t="s">
        <v>30</v>
      </c>
      <c r="B333" s="196">
        <v>2300</v>
      </c>
      <c r="C333" s="190">
        <v>3942</v>
      </c>
      <c r="D333" s="191">
        <v>1905</v>
      </c>
      <c r="E333" s="192">
        <v>1490</v>
      </c>
      <c r="F333" s="189">
        <v>1140</v>
      </c>
      <c r="G333" s="193">
        <v>563</v>
      </c>
      <c r="H333" s="191">
        <v>2500</v>
      </c>
      <c r="I333" s="192">
        <v>3499</v>
      </c>
      <c r="J333" s="189">
        <v>835</v>
      </c>
      <c r="K333" s="190">
        <v>329</v>
      </c>
      <c r="L333" s="191">
        <v>1577</v>
      </c>
      <c r="M333" s="189">
        <v>1174</v>
      </c>
      <c r="N333" s="194">
        <v>2277</v>
      </c>
      <c r="O333" s="197">
        <v>2289</v>
      </c>
      <c r="P333" s="189">
        <v>1333</v>
      </c>
      <c r="Q333" s="190">
        <v>1345</v>
      </c>
      <c r="R333" s="191">
        <v>1382</v>
      </c>
      <c r="S333" s="192">
        <v>1856</v>
      </c>
      <c r="T333" s="189">
        <v>868</v>
      </c>
      <c r="U333" s="193">
        <v>446</v>
      </c>
      <c r="V333" s="191">
        <v>2015</v>
      </c>
      <c r="W333" s="198">
        <v>1665</v>
      </c>
      <c r="X333" s="189">
        <v>2585</v>
      </c>
      <c r="Y333" s="193">
        <v>641</v>
      </c>
      <c r="Z333" s="191">
        <v>4733</v>
      </c>
      <c r="AA333" s="189">
        <v>3853</v>
      </c>
      <c r="AB333" s="163">
        <f t="shared" si="5027"/>
        <v>25450</v>
      </c>
      <c r="AC333" s="164">
        <f t="shared" si="5028"/>
        <v>23092</v>
      </c>
      <c r="BI333" s="147" t="s">
        <v>30</v>
      </c>
      <c r="BJ333" s="130">
        <f>B333/B343</f>
        <v>3.8895371450797356E-2</v>
      </c>
      <c r="BK333" s="131">
        <f t="shared" ref="BK333" si="5384">C333/C343</f>
        <v>0.10355425959492474</v>
      </c>
      <c r="BL333" s="132">
        <f t="shared" ref="BL333" si="5385">D333/D343</f>
        <v>7.9183639537783693E-2</v>
      </c>
      <c r="BM333" s="133">
        <f t="shared" ref="BM333" si="5386">E333/E343</f>
        <v>7.2867762128325506E-2</v>
      </c>
      <c r="BN333" s="130">
        <f t="shared" ref="BN333" si="5387">F333/F343</f>
        <v>9.8872506504770169E-2</v>
      </c>
      <c r="BO333" s="131">
        <f t="shared" ref="BO333" si="5388">G333/G343</f>
        <v>6.8028032866118901E-2</v>
      </c>
      <c r="BP333" s="132">
        <f t="shared" ref="BP333" si="5389">H333/H343</f>
        <v>8.6733277824035532E-2</v>
      </c>
      <c r="BQ333" s="133">
        <f t="shared" ref="BQ333" si="5390">I333/I343</f>
        <v>8.5871352492208008E-2</v>
      </c>
      <c r="BR333" s="130">
        <f t="shared" ref="BR333" si="5391">J333/J343</f>
        <v>0.1237037037037037</v>
      </c>
      <c r="BS333" s="131">
        <f t="shared" ref="BS333" si="5392">K333/K343</f>
        <v>3.9041177168624659E-2</v>
      </c>
      <c r="BT333" s="132">
        <f t="shared" ref="BT333" si="5393">L333/L343</f>
        <v>0.11912675630759934</v>
      </c>
      <c r="BU333" s="130">
        <f t="shared" ref="BU333" si="5394">M333/M343</f>
        <v>4.8959506234621961E-2</v>
      </c>
      <c r="BV333" s="134">
        <f t="shared" ref="BV333" si="5395">N333/N343</f>
        <v>8.2252646028248388E-2</v>
      </c>
      <c r="BW333" s="135">
        <f t="shared" ref="BW333" si="5396">O333/O343</f>
        <v>6.0176665439823335E-2</v>
      </c>
      <c r="BX333" s="130">
        <f t="shared" ref="BX333" si="5397">P333/P343</f>
        <v>7.6062767475035667E-2</v>
      </c>
      <c r="BY333" s="131">
        <f t="shared" ref="BY333" si="5398">Q333/Q343</f>
        <v>6.0362624539987433E-2</v>
      </c>
      <c r="BZ333" s="132">
        <f t="shared" ref="BZ333" si="5399">R333/R343</f>
        <v>6.1856592963924449E-2</v>
      </c>
      <c r="CA333" s="133">
        <f t="shared" ref="CA333" si="5400">S333/S343</f>
        <v>7.402089814150116E-2</v>
      </c>
      <c r="CB333" s="130">
        <f t="shared" ref="CB333" si="5401">T333/T343</f>
        <v>9.3726379440665156E-2</v>
      </c>
      <c r="CC333" s="131">
        <f t="shared" ref="CC333" si="5402">U333/U343</f>
        <v>3.9177793394237527E-2</v>
      </c>
      <c r="CD333" s="132">
        <f t="shared" ref="CD333" si="5403">V333/V343</f>
        <v>7.6184354796022535E-2</v>
      </c>
      <c r="CE333" s="133">
        <f t="shared" ref="CE333" si="5404">W333/W343</f>
        <v>5.3576600057920649E-2</v>
      </c>
      <c r="CF333" s="130">
        <f t="shared" ref="CF333" si="5405">X333/X343</f>
        <v>9.7411161774126689E-2</v>
      </c>
      <c r="CG333" s="131">
        <f t="shared" ref="CG333" si="5406">Y333/Y343</f>
        <v>4.1392225235696758E-2</v>
      </c>
      <c r="CH333" s="132">
        <f t="shared" ref="CH333" si="5407">Z333/Z343</f>
        <v>7.7985203736962647E-2</v>
      </c>
      <c r="CI333" s="130">
        <f t="shared" ref="CI333" si="5408">AA333/AA343</f>
        <v>7.6846367099463492E-2</v>
      </c>
      <c r="CJ333" s="136">
        <f t="shared" ref="CJ333" si="5409">AB333/AB343</f>
        <v>7.6192814224255362E-2</v>
      </c>
      <c r="CK333" s="137">
        <f t="shared" ref="CK333" si="5410">AC333/AC343</f>
        <v>6.9257162051921881E-2</v>
      </c>
    </row>
    <row r="334" spans="1:89">
      <c r="A334" s="138" t="s">
        <v>31</v>
      </c>
      <c r="B334" s="199">
        <v>2617</v>
      </c>
      <c r="C334" s="183">
        <v>4625</v>
      </c>
      <c r="D334" s="184">
        <v>1913</v>
      </c>
      <c r="E334" s="185">
        <v>1881</v>
      </c>
      <c r="F334" s="182">
        <v>1021</v>
      </c>
      <c r="G334" s="186">
        <v>633</v>
      </c>
      <c r="H334" s="184">
        <v>2611</v>
      </c>
      <c r="I334" s="185">
        <v>3875</v>
      </c>
      <c r="J334" s="182">
        <v>764</v>
      </c>
      <c r="K334" s="183">
        <v>307</v>
      </c>
      <c r="L334" s="184">
        <v>1801</v>
      </c>
      <c r="M334" s="182">
        <v>1200</v>
      </c>
      <c r="N334" s="187">
        <v>2492</v>
      </c>
      <c r="O334" s="200">
        <v>2505</v>
      </c>
      <c r="P334" s="182">
        <v>1466</v>
      </c>
      <c r="Q334" s="183">
        <v>1766</v>
      </c>
      <c r="R334" s="184">
        <v>1453</v>
      </c>
      <c r="S334" s="185">
        <v>2215</v>
      </c>
      <c r="T334" s="182">
        <v>1128</v>
      </c>
      <c r="U334" s="186">
        <v>471</v>
      </c>
      <c r="V334" s="184">
        <v>2842</v>
      </c>
      <c r="W334" s="201">
        <v>1732</v>
      </c>
      <c r="X334" s="182">
        <v>2729</v>
      </c>
      <c r="Y334" s="186">
        <v>933</v>
      </c>
      <c r="Z334" s="184">
        <v>4025</v>
      </c>
      <c r="AA334" s="182">
        <v>4448</v>
      </c>
      <c r="AB334" s="163">
        <f t="shared" si="5027"/>
        <v>26862</v>
      </c>
      <c r="AC334" s="164">
        <f t="shared" si="5028"/>
        <v>26591</v>
      </c>
      <c r="BI334" s="138" t="s">
        <v>31</v>
      </c>
      <c r="BJ334" s="130">
        <f>B334/B343</f>
        <v>4.4256168298581165E-2</v>
      </c>
      <c r="BK334" s="131">
        <f t="shared" ref="BK334" si="5411">C334/C343</f>
        <v>0.1214963091391494</v>
      </c>
      <c r="BL334" s="132">
        <f t="shared" ref="BL334" si="5412">D334/D343</f>
        <v>7.9516169257627403E-2</v>
      </c>
      <c r="BM334" s="133">
        <f t="shared" ref="BM334" si="5413">E334/E343</f>
        <v>9.1989436619718312E-2</v>
      </c>
      <c r="BN334" s="130">
        <f t="shared" ref="BN334" si="5414">F334/F343</f>
        <v>8.8551604509973986E-2</v>
      </c>
      <c r="BO334" s="131">
        <f t="shared" ref="BO334" si="5415">G334/G343</f>
        <v>7.6486225229579513E-2</v>
      </c>
      <c r="BP334" s="132">
        <f t="shared" ref="BP334" si="5416">H334/H343</f>
        <v>9.0584235359422699E-2</v>
      </c>
      <c r="BQ334" s="133">
        <f t="shared" ref="BQ334" si="5417">I334/I343</f>
        <v>9.5099025695143197E-2</v>
      </c>
      <c r="BR334" s="130">
        <f t="shared" ref="BR334" si="5418">J334/J343</f>
        <v>0.11318518518518518</v>
      </c>
      <c r="BS334" s="131">
        <f t="shared" ref="BS334" si="5419">K334/K343</f>
        <v>3.6430520944582885E-2</v>
      </c>
      <c r="BT334" s="132">
        <f t="shared" ref="BT334" si="5420">L334/L343</f>
        <v>0.1360477413506572</v>
      </c>
      <c r="BU334" s="130">
        <f t="shared" ref="BU334" si="5421">M334/M343</f>
        <v>5.0043788314775427E-2</v>
      </c>
      <c r="BV334" s="134">
        <f t="shared" ref="BV334" si="5422">N334/N343</f>
        <v>9.001914532384496E-2</v>
      </c>
      <c r="BW334" s="135">
        <f t="shared" ref="BW334" si="5423">O334/O343</f>
        <v>6.5855197434144808E-2</v>
      </c>
      <c r="BX334" s="130">
        <f t="shared" ref="BX334" si="5424">P334/P343</f>
        <v>8.3651925820256781E-2</v>
      </c>
      <c r="BY334" s="131">
        <f t="shared" ref="BY334" si="5425">Q334/Q343</f>
        <v>7.9256799210124768E-2</v>
      </c>
      <c r="BZ334" s="132">
        <f t="shared" ref="BZ334" si="5426">R334/R343</f>
        <v>6.503446423775848E-2</v>
      </c>
      <c r="CA334" s="133">
        <f t="shared" ref="CA334" si="5427">S334/S343</f>
        <v>8.8338517986759194E-2</v>
      </c>
      <c r="CB334" s="130">
        <f t="shared" ref="CB334" si="5428">T334/T343</f>
        <v>0.12180110139293812</v>
      </c>
      <c r="CC334" s="131">
        <f t="shared" ref="CC334" si="5429">U334/U343</f>
        <v>4.1373858046380885E-2</v>
      </c>
      <c r="CD334" s="132">
        <f t="shared" ref="CD334" si="5430">V334/V343</f>
        <v>0.10745207758327346</v>
      </c>
      <c r="CE334" s="133">
        <f t="shared" ref="CE334" si="5431">W334/W343</f>
        <v>5.5732535315506641E-2</v>
      </c>
      <c r="CF334" s="130">
        <f t="shared" ref="CF334" si="5432">X334/X343</f>
        <v>0.10283754757508384</v>
      </c>
      <c r="CG334" s="131">
        <f t="shared" ref="CG334" si="5433">Y334/Y343</f>
        <v>6.0247965904688103E-2</v>
      </c>
      <c r="CH334" s="132">
        <f t="shared" ref="CH334" si="5434">Z334/Z343</f>
        <v>6.6319553146265503E-2</v>
      </c>
      <c r="CI334" s="130">
        <f t="shared" ref="CI334" si="5435">AA334/AA343</f>
        <v>8.8713376812461359E-2</v>
      </c>
      <c r="CJ334" s="136">
        <f t="shared" ref="CJ334" si="5436">AB334/AB343</f>
        <v>8.0420093347424268E-2</v>
      </c>
      <c r="CK334" s="137">
        <f t="shared" ref="CK334" si="5437">AC334/AC343</f>
        <v>7.9751307644320743E-2</v>
      </c>
    </row>
    <row r="335" spans="1:89">
      <c r="A335" s="147" t="s">
        <v>32</v>
      </c>
      <c r="B335" s="196">
        <v>2567</v>
      </c>
      <c r="C335" s="190">
        <v>4816</v>
      </c>
      <c r="D335" s="191">
        <v>1832</v>
      </c>
      <c r="E335" s="192">
        <v>1793</v>
      </c>
      <c r="F335" s="189">
        <v>786</v>
      </c>
      <c r="G335" s="193">
        <v>649</v>
      </c>
      <c r="H335" s="191">
        <v>2480</v>
      </c>
      <c r="I335" s="192">
        <v>3937</v>
      </c>
      <c r="J335" s="189">
        <v>469</v>
      </c>
      <c r="K335" s="190">
        <v>298</v>
      </c>
      <c r="L335" s="191">
        <v>1538</v>
      </c>
      <c r="M335" s="189">
        <v>1085</v>
      </c>
      <c r="N335" s="194">
        <v>2314</v>
      </c>
      <c r="O335" s="197">
        <v>2341</v>
      </c>
      <c r="P335" s="189">
        <v>1234</v>
      </c>
      <c r="Q335" s="190">
        <v>1802</v>
      </c>
      <c r="R335" s="191">
        <v>1252</v>
      </c>
      <c r="S335" s="192">
        <v>2047</v>
      </c>
      <c r="T335" s="189">
        <v>1027</v>
      </c>
      <c r="U335" s="193">
        <v>409</v>
      </c>
      <c r="V335" s="191">
        <v>2504</v>
      </c>
      <c r="W335" s="198">
        <v>1755</v>
      </c>
      <c r="X335" s="189">
        <v>2796</v>
      </c>
      <c r="Y335" s="193">
        <v>842</v>
      </c>
      <c r="Z335" s="191">
        <v>4281</v>
      </c>
      <c r="AA335" s="189">
        <v>4521</v>
      </c>
      <c r="AB335" s="163">
        <f t="shared" si="5027"/>
        <v>25080</v>
      </c>
      <c r="AC335" s="164">
        <f t="shared" si="5028"/>
        <v>26295</v>
      </c>
      <c r="BI335" s="147" t="s">
        <v>32</v>
      </c>
      <c r="BJ335" s="130">
        <f>B335/B343</f>
        <v>4.3410616745302964E-2</v>
      </c>
      <c r="BK335" s="131">
        <f t="shared" ref="BK335" si="5438">C335/C343</f>
        <v>0.12651377833819319</v>
      </c>
      <c r="BL335" s="132">
        <f t="shared" ref="BL335" si="5439">D335/D343</f>
        <v>7.6149305844209828E-2</v>
      </c>
      <c r="BM335" s="133">
        <f t="shared" ref="BM335" si="5440">E335/E343</f>
        <v>8.7685837245696396E-2</v>
      </c>
      <c r="BN335" s="130">
        <f t="shared" ref="BN335" si="5441">F335/F343</f>
        <v>6.8169991326973114E-2</v>
      </c>
      <c r="BO335" s="131">
        <f t="shared" ref="BO335" si="5442">G335/G343</f>
        <v>7.8419526341227647E-2</v>
      </c>
      <c r="BP335" s="132">
        <f t="shared" ref="BP335" si="5443">H335/H343</f>
        <v>8.6039411601443239E-2</v>
      </c>
      <c r="BQ335" s="133">
        <f t="shared" ref="BQ335" si="5444">I335/I343</f>
        <v>9.6620610106265492E-2</v>
      </c>
      <c r="BR335" s="130">
        <f t="shared" ref="BR335" si="5445">J335/J343</f>
        <v>6.9481481481481477E-2</v>
      </c>
      <c r="BS335" s="131">
        <f t="shared" ref="BS335" si="5446">K335/K343</f>
        <v>3.5362525216565799E-2</v>
      </c>
      <c r="BT335" s="132">
        <f t="shared" ref="BT335" si="5447">L335/L343</f>
        <v>0.11618069194742409</v>
      </c>
      <c r="BU335" s="130">
        <f t="shared" ref="BU335" si="5448">M335/M343</f>
        <v>4.524792526794278E-2</v>
      </c>
      <c r="BV335" s="134">
        <f t="shared" ref="BV335" si="5449">N335/N343</f>
        <v>8.3589206372141747E-2</v>
      </c>
      <c r="BW335" s="135">
        <f t="shared" ref="BW335" si="5450">O335/O343</f>
        <v>6.1543719438456282E-2</v>
      </c>
      <c r="BX335" s="130">
        <f t="shared" ref="BX335" si="5451">P335/P343</f>
        <v>7.0413694721825959E-2</v>
      </c>
      <c r="BY335" s="131">
        <f t="shared" ref="BY335" si="5452">Q335/Q343</f>
        <v>8.0872453101157885E-2</v>
      </c>
      <c r="BZ335" s="132">
        <f t="shared" ref="BZ335" si="5453">R335/R343</f>
        <v>5.6037955420284669E-2</v>
      </c>
      <c r="CA335" s="133">
        <f t="shared" ref="CA335" si="5454">S335/S343</f>
        <v>8.1638350482571592E-2</v>
      </c>
      <c r="CB335" s="130">
        <f t="shared" ref="CB335" si="5455">T335/T343</f>
        <v>0.11089515171147825</v>
      </c>
      <c r="CC335" s="131">
        <f t="shared" ref="CC335" si="5456">U335/U343</f>
        <v>3.5927617709065357E-2</v>
      </c>
      <c r="CD335" s="132">
        <f t="shared" ref="CD335" si="5457">V335/V343</f>
        <v>9.4672766456198723E-2</v>
      </c>
      <c r="CE335" s="133">
        <f t="shared" ref="CE335" si="5458">W335/W343</f>
        <v>5.6472632493483929E-2</v>
      </c>
      <c r="CF335" s="130">
        <f t="shared" ref="CF335" si="5459">X335/X343</f>
        <v>0.10536232430191808</v>
      </c>
      <c r="CG335" s="131">
        <f t="shared" ref="CG335" si="5460">Y335/Y343</f>
        <v>5.4371690559214772E-2</v>
      </c>
      <c r="CH335" s="132">
        <f t="shared" ref="CH335" si="5461">Z335/Z343</f>
        <v>7.0537641495444128E-2</v>
      </c>
      <c r="CI335" s="130">
        <f t="shared" ref="CI335" si="5462">AA335/AA343</f>
        <v>9.0169329264644285E-2</v>
      </c>
      <c r="CJ335" s="136">
        <f t="shared" ref="CJ335" si="5463">AB335/AB343</f>
        <v>7.5085099439855585E-2</v>
      </c>
      <c r="CK335" s="137">
        <f t="shared" ref="CK335" si="5464">AC335/AC343</f>
        <v>7.8863549114640816E-2</v>
      </c>
    </row>
    <row r="336" spans="1:89">
      <c r="A336" s="138" t="s">
        <v>33</v>
      </c>
      <c r="B336" s="199">
        <v>3108</v>
      </c>
      <c r="C336" s="183">
        <v>4119</v>
      </c>
      <c r="D336" s="184">
        <v>1194</v>
      </c>
      <c r="E336" s="185">
        <v>1753</v>
      </c>
      <c r="F336" s="182">
        <v>454</v>
      </c>
      <c r="G336" s="186">
        <v>540</v>
      </c>
      <c r="H336" s="184">
        <v>1789</v>
      </c>
      <c r="I336" s="185">
        <v>3090</v>
      </c>
      <c r="J336" s="182">
        <v>311</v>
      </c>
      <c r="K336" s="183">
        <v>263</v>
      </c>
      <c r="L336" s="184">
        <v>1172</v>
      </c>
      <c r="M336" s="182">
        <v>1034</v>
      </c>
      <c r="N336" s="187">
        <v>1921</v>
      </c>
      <c r="O336" s="200">
        <v>2284</v>
      </c>
      <c r="P336" s="182">
        <v>1028</v>
      </c>
      <c r="Q336" s="183">
        <v>1877</v>
      </c>
      <c r="R336" s="184">
        <v>1031</v>
      </c>
      <c r="S336" s="185">
        <v>2258</v>
      </c>
      <c r="T336" s="182">
        <v>755</v>
      </c>
      <c r="U336" s="186">
        <v>480</v>
      </c>
      <c r="V336" s="184">
        <v>2601</v>
      </c>
      <c r="W336" s="201">
        <v>1773</v>
      </c>
      <c r="X336" s="182">
        <v>2484</v>
      </c>
      <c r="Y336" s="186">
        <v>945</v>
      </c>
      <c r="Z336" s="184">
        <v>4000</v>
      </c>
      <c r="AA336" s="182">
        <v>3850</v>
      </c>
      <c r="AB336" s="163">
        <f t="shared" si="5027"/>
        <v>21848</v>
      </c>
      <c r="AC336" s="164">
        <f t="shared" si="5028"/>
        <v>24266</v>
      </c>
      <c r="BI336" s="138" t="s">
        <v>33</v>
      </c>
      <c r="BJ336" s="130">
        <f>B336/B343</f>
        <v>5.2559484551773124E-2</v>
      </c>
      <c r="BK336" s="131">
        <f t="shared" ref="BK336" si="5465">C336/C343</f>
        <v>0.10820395618252029</v>
      </c>
      <c r="BL336" s="132">
        <f t="shared" ref="BL336" si="5466">D336/D343</f>
        <v>4.9630060686673874E-2</v>
      </c>
      <c r="BM336" s="133">
        <f t="shared" ref="BM336" si="5467">E336/E343</f>
        <v>8.5729655712050074E-2</v>
      </c>
      <c r="BN336" s="130">
        <f t="shared" ref="BN336" si="5468">F336/F343</f>
        <v>3.9375542064180397E-2</v>
      </c>
      <c r="BO336" s="131">
        <f t="shared" ref="BO336" si="5469">G336/G343</f>
        <v>6.5248912518124702E-2</v>
      </c>
      <c r="BP336" s="132">
        <f t="shared" ref="BP336" si="5470">H336/H343</f>
        <v>6.206633361087982E-2</v>
      </c>
      <c r="BQ336" s="133">
        <f t="shared" ref="BQ336" si="5471">I336/I343</f>
        <v>7.5833803715610965E-2</v>
      </c>
      <c r="BR336" s="130">
        <f t="shared" ref="BR336" si="5472">J336/J343</f>
        <v>4.6074074074074073E-2</v>
      </c>
      <c r="BS336" s="131">
        <f t="shared" ref="BS336" si="5473">K336/K343</f>
        <v>3.1209208496499347E-2</v>
      </c>
      <c r="BT336" s="132">
        <f t="shared" ref="BT336" si="5474">L336/L343</f>
        <v>8.8533011028856329E-2</v>
      </c>
      <c r="BU336" s="130">
        <f t="shared" ref="BU336" si="5475">M336/M343</f>
        <v>4.3121064264564829E-2</v>
      </c>
      <c r="BV336" s="134">
        <f t="shared" ref="BV336" si="5476">N336/N343</f>
        <v>6.9392768124841964E-2</v>
      </c>
      <c r="BW336" s="135">
        <f t="shared" ref="BW336" si="5477">O336/O343</f>
        <v>6.0045217939954779E-2</v>
      </c>
      <c r="BX336" s="130">
        <f t="shared" ref="BX336" si="5478">P336/P343</f>
        <v>5.8659058487874463E-2</v>
      </c>
      <c r="BY336" s="131">
        <f t="shared" ref="BY336" si="5479">Q336/Q343</f>
        <v>8.4238398707476889E-2</v>
      </c>
      <c r="BZ336" s="132">
        <f t="shared" ref="BZ336" si="5480">R336/R343</f>
        <v>4.6146271596097035E-2</v>
      </c>
      <c r="CA336" s="133">
        <f t="shared" ref="CA336" si="5481">S336/S343</f>
        <v>9.0053441812235777E-2</v>
      </c>
      <c r="CB336" s="130">
        <f t="shared" ref="CB336" si="5482">T336/T343</f>
        <v>8.1524673361408062E-2</v>
      </c>
      <c r="CC336" s="131">
        <f t="shared" ref="CC336" si="5483">U336/U343</f>
        <v>4.2164441321152497E-2</v>
      </c>
      <c r="CD336" s="132">
        <f t="shared" ref="CD336" si="5484">V336/V343</f>
        <v>9.8340201897992363E-2</v>
      </c>
      <c r="CE336" s="133">
        <f t="shared" ref="CE336" si="5485">W336/W343</f>
        <v>5.7051838980596584E-2</v>
      </c>
      <c r="CF336" s="130">
        <f t="shared" ref="CF336" si="5486">X336/X343</f>
        <v>9.3605155066510903E-2</v>
      </c>
      <c r="CG336" s="131">
        <f t="shared" ref="CG336" si="5487">Y336/Y343</f>
        <v>6.1022859356838433E-2</v>
      </c>
      <c r="CH336" s="132">
        <f t="shared" ref="CH336" si="5488">Z336/Z343</f>
        <v>6.5907630455916036E-2</v>
      </c>
      <c r="CI336" s="130">
        <f t="shared" ref="CI336" si="5489">AA336/AA343</f>
        <v>7.6786533437045015E-2</v>
      </c>
      <c r="CJ336" s="136">
        <f t="shared" ref="CJ336" si="5490">AB336/AB343</f>
        <v>6.5409061106936395E-2</v>
      </c>
      <c r="CK336" s="137">
        <f t="shared" ref="CK336" si="5491">AC336/AC343</f>
        <v>7.2778204328422663E-2</v>
      </c>
    </row>
    <row r="337" spans="1:89">
      <c r="A337" s="147" t="s">
        <v>34</v>
      </c>
      <c r="B337" s="196">
        <v>425</v>
      </c>
      <c r="C337" s="190">
        <v>2621</v>
      </c>
      <c r="D337" s="191">
        <v>250</v>
      </c>
      <c r="E337" s="192">
        <v>1420</v>
      </c>
      <c r="F337" s="189">
        <v>134</v>
      </c>
      <c r="G337" s="193">
        <v>455</v>
      </c>
      <c r="H337" s="191">
        <v>626</v>
      </c>
      <c r="I337" s="192">
        <v>2836</v>
      </c>
      <c r="J337" s="189">
        <v>138</v>
      </c>
      <c r="K337" s="190">
        <v>185</v>
      </c>
      <c r="L337" s="191">
        <v>458</v>
      </c>
      <c r="M337" s="189">
        <v>797</v>
      </c>
      <c r="N337" s="194">
        <v>1005</v>
      </c>
      <c r="O337" s="197">
        <v>1661</v>
      </c>
      <c r="P337" s="189">
        <v>582</v>
      </c>
      <c r="Q337" s="190">
        <v>1487</v>
      </c>
      <c r="R337" s="191">
        <v>700</v>
      </c>
      <c r="S337" s="192">
        <v>1430</v>
      </c>
      <c r="T337" s="189">
        <v>618</v>
      </c>
      <c r="U337" s="193">
        <v>399</v>
      </c>
      <c r="V337" s="191">
        <v>2861</v>
      </c>
      <c r="W337" s="198">
        <v>1286</v>
      </c>
      <c r="X337" s="189">
        <v>1735</v>
      </c>
      <c r="Y337" s="193">
        <v>752</v>
      </c>
      <c r="Z337" s="191">
        <v>2708</v>
      </c>
      <c r="AA337" s="189">
        <v>2926</v>
      </c>
      <c r="AB337" s="163">
        <f t="shared" si="5027"/>
        <v>12240</v>
      </c>
      <c r="AC337" s="164">
        <f t="shared" si="5028"/>
        <v>18255</v>
      </c>
      <c r="BI337" s="147" t="s">
        <v>34</v>
      </c>
      <c r="BJ337" s="130">
        <f>B337/B343</f>
        <v>7.1871882028647291E-3</v>
      </c>
      <c r="BK337" s="131">
        <f t="shared" ref="BK337" si="5492">C337/C343</f>
        <v>6.8852286757559042E-2</v>
      </c>
      <c r="BL337" s="132">
        <f t="shared" ref="BL337" si="5493">D337/D343</f>
        <v>1.039155374511597E-2</v>
      </c>
      <c r="BM337" s="133">
        <f t="shared" ref="BM337" si="5494">E337/E343</f>
        <v>6.9444444444444448E-2</v>
      </c>
      <c r="BN337" s="130">
        <f t="shared" ref="BN337" si="5495">F337/F343</f>
        <v>1.1621856027753686E-2</v>
      </c>
      <c r="BO337" s="131">
        <f t="shared" ref="BO337" si="5496">G337/G343</f>
        <v>5.4978250362493958E-2</v>
      </c>
      <c r="BP337" s="132">
        <f t="shared" ref="BP337" si="5497">H337/H343</f>
        <v>2.1718012767138497E-2</v>
      </c>
      <c r="BQ337" s="133">
        <f t="shared" ref="BQ337" si="5498">I337/I343</f>
        <v>6.9600215966819645E-2</v>
      </c>
      <c r="BR337" s="130">
        <f t="shared" ref="BR337" si="5499">J337/J343</f>
        <v>2.0444444444444446E-2</v>
      </c>
      <c r="BS337" s="131">
        <f t="shared" ref="BS337" si="5500">K337/K343</f>
        <v>2.1953245520351251E-2</v>
      </c>
      <c r="BT337" s="132">
        <f t="shared" ref="BT337" si="5501">L337/L343</f>
        <v>3.4597371204109384E-2</v>
      </c>
      <c r="BU337" s="130">
        <f t="shared" ref="BU337" si="5502">M337/M343</f>
        <v>3.3237416072396678E-2</v>
      </c>
      <c r="BV337" s="134">
        <f t="shared" ref="BV337" si="5503">N337/N343</f>
        <v>3.6303868800346785E-2</v>
      </c>
      <c r="BW337" s="135">
        <f t="shared" ref="BW337" si="5504">O337/O343</f>
        <v>4.366685945633314E-2</v>
      </c>
      <c r="BX337" s="130">
        <f t="shared" ref="BX337" si="5505">P337/P343</f>
        <v>3.3209700427960058E-2</v>
      </c>
      <c r="BY337" s="131">
        <f t="shared" ref="BY337" si="5506">Q337/Q343</f>
        <v>6.6735481554618073E-2</v>
      </c>
      <c r="BZ337" s="132">
        <f t="shared" ref="BZ337" si="5507">R337/R343</f>
        <v>3.1331125234983437E-2</v>
      </c>
      <c r="CA337" s="133">
        <f t="shared" ref="CA337" si="5508">S337/S343</f>
        <v>5.7031187684454018E-2</v>
      </c>
      <c r="CB337" s="130">
        <f t="shared" ref="CB337" si="5509">T337/T343</f>
        <v>6.6731454486556527E-2</v>
      </c>
      <c r="CC337" s="131">
        <f t="shared" ref="CC337" si="5510">U337/U343</f>
        <v>3.5049191848208011E-2</v>
      </c>
      <c r="CD337" s="132">
        <f t="shared" ref="CD337" si="5511">V337/V343</f>
        <v>0.1081704412265114</v>
      </c>
      <c r="CE337" s="133">
        <f t="shared" ref="CE337" si="5512">W337/W343</f>
        <v>4.1381085690381958E-2</v>
      </c>
      <c r="CF337" s="130">
        <f t="shared" ref="CF337" si="5513">X337/X343</f>
        <v>6.5380412254587933E-2</v>
      </c>
      <c r="CG337" s="131">
        <f t="shared" ref="CG337" si="5514">Y337/Y343</f>
        <v>4.8559989668087306E-2</v>
      </c>
      <c r="CH337" s="132">
        <f t="shared" ref="CH337" si="5515">Z337/Z343</f>
        <v>4.4619465818655155E-2</v>
      </c>
      <c r="CI337" s="130">
        <f t="shared" ref="CI337" si="5516">AA337/AA343</f>
        <v>5.8357765412154212E-2</v>
      </c>
      <c r="CJ337" s="136">
        <f t="shared" ref="CJ337" si="5517">AB337/AB343</f>
        <v>3.6644402597441478E-2</v>
      </c>
      <c r="CK337" s="137">
        <f t="shared" ref="CK337" si="5518">AC337/AC343</f>
        <v>5.4750107970631991E-2</v>
      </c>
    </row>
    <row r="338" spans="1:89">
      <c r="A338" s="138" t="s">
        <v>35</v>
      </c>
      <c r="B338" s="199">
        <v>0</v>
      </c>
      <c r="C338" s="183">
        <v>1910</v>
      </c>
      <c r="D338" s="184">
        <v>18</v>
      </c>
      <c r="E338" s="185">
        <v>873</v>
      </c>
      <c r="F338" s="182">
        <v>14</v>
      </c>
      <c r="G338" s="186">
        <v>282</v>
      </c>
      <c r="H338" s="184">
        <v>39</v>
      </c>
      <c r="I338" s="185">
        <v>1578</v>
      </c>
      <c r="J338" s="182">
        <v>59</v>
      </c>
      <c r="K338" s="183">
        <v>100</v>
      </c>
      <c r="L338" s="184">
        <v>101</v>
      </c>
      <c r="M338" s="182">
        <v>217</v>
      </c>
      <c r="N338" s="187">
        <v>253</v>
      </c>
      <c r="O338" s="200">
        <v>695</v>
      </c>
      <c r="P338" s="182">
        <v>224</v>
      </c>
      <c r="Q338" s="183">
        <v>548</v>
      </c>
      <c r="R338" s="184">
        <v>209</v>
      </c>
      <c r="S338" s="185">
        <v>253</v>
      </c>
      <c r="T338" s="182">
        <v>134</v>
      </c>
      <c r="U338" s="186">
        <v>29</v>
      </c>
      <c r="V338" s="184">
        <v>506</v>
      </c>
      <c r="W338" s="201">
        <v>56</v>
      </c>
      <c r="X338" s="182">
        <v>167</v>
      </c>
      <c r="Y338" s="186">
        <v>98</v>
      </c>
      <c r="Z338" s="184">
        <v>155</v>
      </c>
      <c r="AA338" s="182">
        <v>790</v>
      </c>
      <c r="AB338" s="163">
        <f t="shared" si="5027"/>
        <v>1879</v>
      </c>
      <c r="AC338" s="164">
        <f t="shared" si="5028"/>
        <v>7429</v>
      </c>
      <c r="BI338" s="138" t="s">
        <v>35</v>
      </c>
      <c r="BJ338" s="130">
        <f>B338/B343</f>
        <v>0</v>
      </c>
      <c r="BK338" s="131">
        <f t="shared" ref="BK338" si="5519">C338/C343</f>
        <v>5.0174691990437913E-2</v>
      </c>
      <c r="BL338" s="132">
        <f t="shared" ref="BL338" si="5520">D338/D343</f>
        <v>7.481918696483498E-4</v>
      </c>
      <c r="BM338" s="133">
        <f t="shared" ref="BM338" si="5521">E338/E343</f>
        <v>4.2693661971830985E-2</v>
      </c>
      <c r="BN338" s="130">
        <f t="shared" ref="BN338" si="5522">F338/F343</f>
        <v>1.2142237640936687E-3</v>
      </c>
      <c r="BO338" s="131">
        <f t="shared" ref="BO338" si="5523">G338/G343</f>
        <v>3.4074432092798451E-2</v>
      </c>
      <c r="BP338" s="132">
        <f t="shared" ref="BP338" si="5524">H338/H343</f>
        <v>1.3530391340549543E-3</v>
      </c>
      <c r="BQ338" s="133">
        <f t="shared" ref="BQ338" si="5525">I338/I343</f>
        <v>3.8726777431467345E-2</v>
      </c>
      <c r="BR338" s="130">
        <f t="shared" ref="BR338" si="5526">J338/J343</f>
        <v>8.7407407407407399E-3</v>
      </c>
      <c r="BS338" s="131">
        <f t="shared" ref="BS338" si="5527">K338/K343</f>
        <v>1.1866619200189867E-2</v>
      </c>
      <c r="BT338" s="132">
        <f t="shared" ref="BT338" si="5528">L338/L343</f>
        <v>7.6295512917359115E-3</v>
      </c>
      <c r="BU338" s="130">
        <f t="shared" ref="BU338" si="5529">M338/M343</f>
        <v>9.0495850535885561E-3</v>
      </c>
      <c r="BV338" s="134">
        <f t="shared" ref="BV338" si="5530">N338/N343</f>
        <v>9.1391828920275985E-3</v>
      </c>
      <c r="BW338" s="135">
        <f t="shared" ref="BW338" si="5531">O338/O343</f>
        <v>1.8271202481728796E-2</v>
      </c>
      <c r="BX338" s="130">
        <f t="shared" ref="BX338" si="5532">P338/P343</f>
        <v>1.2781740370898716E-2</v>
      </c>
      <c r="BY338" s="131">
        <f t="shared" ref="BY338" si="5533">Q338/Q343</f>
        <v>2.4593842563504175E-2</v>
      </c>
      <c r="BZ338" s="132">
        <f t="shared" ref="BZ338" si="5534">R338/R343</f>
        <v>9.3545788201593403E-3</v>
      </c>
      <c r="CA338" s="133">
        <f t="shared" ref="CA338" si="5535">S338/S343</f>
        <v>1.0090133205711095E-2</v>
      </c>
      <c r="CB338" s="130">
        <f t="shared" ref="CB338" si="5536">T338/T343</f>
        <v>1.4469279775402225E-2</v>
      </c>
      <c r="CC338" s="131">
        <f t="shared" ref="CC338" si="5537">U338/U343</f>
        <v>2.5474349964862966E-3</v>
      </c>
      <c r="CD338" s="132">
        <f t="shared" ref="CD338" si="5538">V338/V343</f>
        <v>1.9131158077810125E-2</v>
      </c>
      <c r="CE338" s="133">
        <f t="shared" ref="CE338" si="5539">W338/W343</f>
        <v>1.8019757376838176E-3</v>
      </c>
      <c r="CF338" s="130">
        <f t="shared" ref="CF338" si="5540">X338/X343</f>
        <v>6.2931001997211444E-3</v>
      </c>
      <c r="CG338" s="131">
        <f t="shared" ref="CG338" si="5541">Y338/Y343</f>
        <v>6.3282965258943565E-3</v>
      </c>
      <c r="CH338" s="132">
        <f t="shared" ref="CH338" si="5542">Z338/Z343</f>
        <v>2.5539206801667462E-3</v>
      </c>
      <c r="CI338" s="130">
        <f t="shared" ref="CI338" si="5543">AA338/AA343</f>
        <v>1.5756197770198849E-2</v>
      </c>
      <c r="CJ338" s="136">
        <f t="shared" ref="CJ338" si="5544">AB338/AB343</f>
        <v>5.625394810505926E-3</v>
      </c>
      <c r="CK338" s="137">
        <f t="shared" ref="CK338" si="5545">AC338/AC343</f>
        <v>2.2280939584433033E-2</v>
      </c>
    </row>
    <row r="339" spans="1:89">
      <c r="A339" s="147" t="s">
        <v>36</v>
      </c>
      <c r="B339" s="196">
        <v>0</v>
      </c>
      <c r="C339" s="190">
        <v>112</v>
      </c>
      <c r="D339" s="191">
        <v>0</v>
      </c>
      <c r="E339" s="192">
        <v>45</v>
      </c>
      <c r="F339" s="189">
        <v>0</v>
      </c>
      <c r="G339" s="193">
        <v>0</v>
      </c>
      <c r="H339" s="191">
        <v>0</v>
      </c>
      <c r="I339" s="192">
        <v>0</v>
      </c>
      <c r="J339" s="189">
        <v>0</v>
      </c>
      <c r="K339" s="193">
        <v>0</v>
      </c>
      <c r="L339" s="191">
        <v>0</v>
      </c>
      <c r="M339" s="189">
        <v>0</v>
      </c>
      <c r="N339" s="194">
        <v>0</v>
      </c>
      <c r="O339" s="197">
        <v>0</v>
      </c>
      <c r="P339" s="189">
        <v>0</v>
      </c>
      <c r="Q339" s="193">
        <v>0</v>
      </c>
      <c r="R339" s="191">
        <v>0</v>
      </c>
      <c r="S339" s="192">
        <v>0</v>
      </c>
      <c r="T339" s="189">
        <v>0</v>
      </c>
      <c r="U339" s="193">
        <v>0</v>
      </c>
      <c r="V339" s="191">
        <v>0</v>
      </c>
      <c r="W339" s="192">
        <v>0</v>
      </c>
      <c r="X339" s="189">
        <v>0</v>
      </c>
      <c r="Y339" s="193">
        <v>0</v>
      </c>
      <c r="Z339" s="191">
        <v>0</v>
      </c>
      <c r="AA339" s="189">
        <v>0</v>
      </c>
      <c r="AB339" s="163">
        <f t="shared" si="5027"/>
        <v>0</v>
      </c>
      <c r="AC339" s="164">
        <f t="shared" si="5028"/>
        <v>157</v>
      </c>
      <c r="BI339" s="147" t="s">
        <v>36</v>
      </c>
      <c r="BJ339" s="130">
        <f>B339/B343</f>
        <v>0</v>
      </c>
      <c r="BK339" s="131">
        <f t="shared" ref="BK339" si="5546">C339/C343</f>
        <v>2.942180891585888E-3</v>
      </c>
      <c r="BL339" s="132">
        <f t="shared" ref="BL339" si="5547">D339/D343</f>
        <v>0</v>
      </c>
      <c r="BM339" s="133">
        <f t="shared" ref="BM339" si="5548">E339/E343</f>
        <v>2.2007042253521128E-3</v>
      </c>
      <c r="BN339" s="130">
        <f t="shared" ref="BN339" si="5549">F339/F343</f>
        <v>0</v>
      </c>
      <c r="BO339" s="131">
        <f t="shared" ref="BO339" si="5550">G339/G343</f>
        <v>0</v>
      </c>
      <c r="BP339" s="132">
        <f t="shared" ref="BP339" si="5551">H339/H343</f>
        <v>0</v>
      </c>
      <c r="BQ339" s="133">
        <f t="shared" ref="BQ339" si="5552">I339/I343</f>
        <v>0</v>
      </c>
      <c r="BR339" s="130">
        <f t="shared" ref="BR339" si="5553">J339/J343</f>
        <v>0</v>
      </c>
      <c r="BS339" s="131">
        <f t="shared" ref="BS339" si="5554">K339/K343</f>
        <v>0</v>
      </c>
      <c r="BT339" s="132">
        <f t="shared" ref="BT339" si="5555">L339/L343</f>
        <v>0</v>
      </c>
      <c r="BU339" s="130">
        <f t="shared" ref="BU339" si="5556">M339/M343</f>
        <v>0</v>
      </c>
      <c r="BV339" s="134">
        <f t="shared" ref="BV339" si="5557">N339/N343</f>
        <v>0</v>
      </c>
      <c r="BW339" s="135">
        <f t="shared" ref="BW339" si="5558">O339/O343</f>
        <v>0</v>
      </c>
      <c r="BX339" s="130">
        <f t="shared" ref="BX339" si="5559">P339/P343</f>
        <v>0</v>
      </c>
      <c r="BY339" s="131">
        <f t="shared" ref="BY339" si="5560">Q339/Q343</f>
        <v>0</v>
      </c>
      <c r="BZ339" s="132">
        <f t="shared" ref="BZ339" si="5561">R339/R343</f>
        <v>0</v>
      </c>
      <c r="CA339" s="133">
        <f t="shared" ref="CA339" si="5562">S339/S343</f>
        <v>0</v>
      </c>
      <c r="CB339" s="130">
        <f t="shared" ref="CB339" si="5563">T339/T343</f>
        <v>0</v>
      </c>
      <c r="CC339" s="131">
        <f t="shared" ref="CC339" si="5564">U339/U343</f>
        <v>0</v>
      </c>
      <c r="CD339" s="132">
        <f t="shared" ref="CD339" si="5565">V339/V343</f>
        <v>0</v>
      </c>
      <c r="CE339" s="133">
        <f t="shared" ref="CE339" si="5566">W339/W343</f>
        <v>0</v>
      </c>
      <c r="CF339" s="130">
        <f t="shared" ref="CF339" si="5567">X339/X343</f>
        <v>0</v>
      </c>
      <c r="CG339" s="131">
        <f t="shared" ref="CG339" si="5568">Y339/Y343</f>
        <v>0</v>
      </c>
      <c r="CH339" s="132">
        <f t="shared" ref="CH339" si="5569">Z339/Z343</f>
        <v>0</v>
      </c>
      <c r="CI339" s="130">
        <f t="shared" ref="CI339" si="5570">AA339/AA343</f>
        <v>0</v>
      </c>
      <c r="CJ339" s="136">
        <f t="shared" ref="CJ339" si="5571">AB339/AB343</f>
        <v>0</v>
      </c>
      <c r="CK339" s="137">
        <f t="shared" ref="CK339" si="5572">AC339/AC343</f>
        <v>4.7087192283698834E-4</v>
      </c>
    </row>
    <row r="340" spans="1:89">
      <c r="A340" s="138" t="s">
        <v>37</v>
      </c>
      <c r="B340" s="60"/>
      <c r="C340" s="61"/>
      <c r="D340" s="140"/>
      <c r="E340" s="141"/>
      <c r="F340" s="139"/>
      <c r="G340" s="142"/>
      <c r="H340" s="140"/>
      <c r="I340" s="141"/>
      <c r="J340" s="139"/>
      <c r="K340" s="142"/>
      <c r="L340" s="140"/>
      <c r="M340" s="139"/>
      <c r="N340" s="143"/>
      <c r="O340" s="144"/>
      <c r="P340" s="139"/>
      <c r="Q340" s="142"/>
      <c r="R340" s="140"/>
      <c r="S340" s="141"/>
      <c r="T340" s="139"/>
      <c r="U340" s="142"/>
      <c r="V340" s="140"/>
      <c r="W340" s="141"/>
      <c r="X340" s="139"/>
      <c r="Y340" s="142"/>
      <c r="Z340" s="145"/>
      <c r="AA340" s="146"/>
      <c r="AB340" s="163">
        <f t="shared" si="5027"/>
        <v>0</v>
      </c>
      <c r="AC340" s="164">
        <f t="shared" si="5028"/>
        <v>0</v>
      </c>
      <c r="BI340" s="138" t="s">
        <v>37</v>
      </c>
      <c r="BJ340" s="130">
        <f>B340/B343</f>
        <v>0</v>
      </c>
      <c r="BK340" s="131">
        <f t="shared" ref="BK340" si="5573">C340/C343</f>
        <v>0</v>
      </c>
      <c r="BL340" s="132">
        <f t="shared" ref="BL340" si="5574">D340/D343</f>
        <v>0</v>
      </c>
      <c r="BM340" s="133">
        <f t="shared" ref="BM340" si="5575">E340/E343</f>
        <v>0</v>
      </c>
      <c r="BN340" s="130">
        <f t="shared" ref="BN340" si="5576">F340/F343</f>
        <v>0</v>
      </c>
      <c r="BO340" s="131">
        <f t="shared" ref="BO340" si="5577">G340/G343</f>
        <v>0</v>
      </c>
      <c r="BP340" s="132">
        <f t="shared" ref="BP340" si="5578">H340/H343</f>
        <v>0</v>
      </c>
      <c r="BQ340" s="133">
        <f t="shared" ref="BQ340" si="5579">I340/I343</f>
        <v>0</v>
      </c>
      <c r="BR340" s="130">
        <f t="shared" ref="BR340" si="5580">J340/J343</f>
        <v>0</v>
      </c>
      <c r="BS340" s="131">
        <f t="shared" ref="BS340" si="5581">K340/K343</f>
        <v>0</v>
      </c>
      <c r="BT340" s="132">
        <f t="shared" ref="BT340" si="5582">L340/L343</f>
        <v>0</v>
      </c>
      <c r="BU340" s="130">
        <f t="shared" ref="BU340" si="5583">M340/M343</f>
        <v>0</v>
      </c>
      <c r="BV340" s="134">
        <f t="shared" ref="BV340" si="5584">N340/N343</f>
        <v>0</v>
      </c>
      <c r="BW340" s="135">
        <f t="shared" ref="BW340" si="5585">O340/O343</f>
        <v>0</v>
      </c>
      <c r="BX340" s="130">
        <f t="shared" ref="BX340" si="5586">P340/P343</f>
        <v>0</v>
      </c>
      <c r="BY340" s="131">
        <f t="shared" ref="BY340" si="5587">Q340/Q343</f>
        <v>0</v>
      </c>
      <c r="BZ340" s="132">
        <f t="shared" ref="BZ340" si="5588">R340/R343</f>
        <v>0</v>
      </c>
      <c r="CA340" s="133">
        <f t="shared" ref="CA340" si="5589">S340/S343</f>
        <v>0</v>
      </c>
      <c r="CB340" s="130">
        <f t="shared" ref="CB340" si="5590">T340/T343</f>
        <v>0</v>
      </c>
      <c r="CC340" s="131">
        <f t="shared" ref="CC340" si="5591">U340/U343</f>
        <v>0</v>
      </c>
      <c r="CD340" s="132">
        <f t="shared" ref="CD340" si="5592">V340/V343</f>
        <v>0</v>
      </c>
      <c r="CE340" s="133">
        <f t="shared" ref="CE340" si="5593">W340/W343</f>
        <v>0</v>
      </c>
      <c r="CF340" s="130">
        <f t="shared" ref="CF340" si="5594">X340/X343</f>
        <v>0</v>
      </c>
      <c r="CG340" s="131">
        <f t="shared" ref="CG340" si="5595">Y340/Y343</f>
        <v>0</v>
      </c>
      <c r="CH340" s="132">
        <f t="shared" ref="CH340" si="5596">Z340/Z343</f>
        <v>0</v>
      </c>
      <c r="CI340" s="130">
        <f t="shared" ref="CI340" si="5597">AA340/AA343</f>
        <v>0</v>
      </c>
      <c r="CJ340" s="136">
        <f t="shared" ref="CJ340" si="5598">AB340/AB343</f>
        <v>0</v>
      </c>
      <c r="CK340" s="137">
        <f t="shared" ref="CK340" si="5599">AC340/AC343</f>
        <v>0</v>
      </c>
    </row>
    <row r="341" spans="1:89">
      <c r="A341" s="147" t="s">
        <v>38</v>
      </c>
      <c r="B341" s="58"/>
      <c r="C341" s="59"/>
      <c r="D341" s="153"/>
      <c r="E341" s="150"/>
      <c r="F341" s="151"/>
      <c r="G341" s="152"/>
      <c r="H341" s="153"/>
      <c r="I341" s="150"/>
      <c r="J341" s="151"/>
      <c r="K341" s="152"/>
      <c r="L341" s="153"/>
      <c r="M341" s="151"/>
      <c r="N341" s="155"/>
      <c r="O341" s="154"/>
      <c r="P341" s="151"/>
      <c r="Q341" s="152"/>
      <c r="R341" s="153"/>
      <c r="S341" s="150"/>
      <c r="T341" s="151"/>
      <c r="U341" s="152"/>
      <c r="V341" s="153"/>
      <c r="W341" s="150"/>
      <c r="X341" s="151"/>
      <c r="Y341" s="152"/>
      <c r="Z341" s="149"/>
      <c r="AA341" s="148"/>
      <c r="AB341" s="163">
        <f>B341+D341+F341+H341+J341+L341+N341+P341+R341+T341+V341+X341+Z341</f>
        <v>0</v>
      </c>
      <c r="AC341" s="164">
        <f t="shared" si="5028"/>
        <v>0</v>
      </c>
      <c r="BI341" s="147" t="s">
        <v>38</v>
      </c>
      <c r="BJ341" s="130">
        <f>B341/B343</f>
        <v>0</v>
      </c>
      <c r="BK341" s="131">
        <f t="shared" ref="BK341" si="5600">C341/C343</f>
        <v>0</v>
      </c>
      <c r="BL341" s="132">
        <f t="shared" ref="BL341" si="5601">D341/D343</f>
        <v>0</v>
      </c>
      <c r="BM341" s="133">
        <f t="shared" ref="BM341" si="5602">E341/E343</f>
        <v>0</v>
      </c>
      <c r="BN341" s="130">
        <f t="shared" ref="BN341" si="5603">F341/F343</f>
        <v>0</v>
      </c>
      <c r="BO341" s="131">
        <f t="shared" ref="BO341" si="5604">G341/G343</f>
        <v>0</v>
      </c>
      <c r="BP341" s="132">
        <f t="shared" ref="BP341" si="5605">H341/H343</f>
        <v>0</v>
      </c>
      <c r="BQ341" s="133">
        <f t="shared" ref="BQ341" si="5606">I341/I343</f>
        <v>0</v>
      </c>
      <c r="BR341" s="130">
        <f t="shared" ref="BR341" si="5607">J341/J343</f>
        <v>0</v>
      </c>
      <c r="BS341" s="131">
        <f t="shared" ref="BS341" si="5608">K341/K343</f>
        <v>0</v>
      </c>
      <c r="BT341" s="132">
        <f t="shared" ref="BT341" si="5609">L341/L343</f>
        <v>0</v>
      </c>
      <c r="BU341" s="130">
        <f t="shared" ref="BU341" si="5610">M341/M343</f>
        <v>0</v>
      </c>
      <c r="BV341" s="134">
        <f t="shared" ref="BV341" si="5611">N341/N343</f>
        <v>0</v>
      </c>
      <c r="BW341" s="135">
        <f t="shared" ref="BW341" si="5612">O341/O343</f>
        <v>0</v>
      </c>
      <c r="BX341" s="130">
        <f t="shared" ref="BX341" si="5613">P341/P343</f>
        <v>0</v>
      </c>
      <c r="BY341" s="131">
        <f t="shared" ref="BY341" si="5614">Q341/Q343</f>
        <v>0</v>
      </c>
      <c r="BZ341" s="132">
        <f t="shared" ref="BZ341" si="5615">R341/R343</f>
        <v>0</v>
      </c>
      <c r="CA341" s="133">
        <f t="shared" ref="CA341" si="5616">S341/S343</f>
        <v>0</v>
      </c>
      <c r="CB341" s="130">
        <f t="shared" ref="CB341" si="5617">T341/T343</f>
        <v>0</v>
      </c>
      <c r="CC341" s="131">
        <f t="shared" ref="CC341" si="5618">U341/U343</f>
        <v>0</v>
      </c>
      <c r="CD341" s="132">
        <f t="shared" ref="CD341" si="5619">V341/V343</f>
        <v>0</v>
      </c>
      <c r="CE341" s="133">
        <f t="shared" ref="CE341" si="5620">W341/W343</f>
        <v>0</v>
      </c>
      <c r="CF341" s="130">
        <f t="shared" ref="CF341" si="5621">X341/X343</f>
        <v>0</v>
      </c>
      <c r="CG341" s="131">
        <f t="shared" ref="CG341" si="5622">Y341/Y343</f>
        <v>0</v>
      </c>
      <c r="CH341" s="132">
        <f t="shared" ref="CH341" si="5623">Z341/Z343</f>
        <v>0</v>
      </c>
      <c r="CI341" s="130">
        <f t="shared" ref="CI341" si="5624">AA341/AA343</f>
        <v>0</v>
      </c>
      <c r="CJ341" s="136">
        <f t="shared" ref="CJ341" si="5625">AB341/AB343</f>
        <v>0</v>
      </c>
      <c r="CK341" s="137">
        <f t="shared" ref="CK341" si="5626">AC341/AC343</f>
        <v>0</v>
      </c>
    </row>
    <row r="342" spans="1:89" ht="14" thickBot="1">
      <c r="A342" s="138" t="s">
        <v>39</v>
      </c>
      <c r="B342" s="60"/>
      <c r="C342" s="61"/>
      <c r="D342" s="140"/>
      <c r="E342" s="141"/>
      <c r="F342" s="139"/>
      <c r="G342" s="142"/>
      <c r="H342" s="140"/>
      <c r="I342" s="141"/>
      <c r="J342" s="139"/>
      <c r="K342" s="142"/>
      <c r="L342" s="140"/>
      <c r="M342" s="139"/>
      <c r="N342" s="143"/>
      <c r="O342" s="144"/>
      <c r="P342" s="139"/>
      <c r="Q342" s="142"/>
      <c r="R342" s="140"/>
      <c r="S342" s="141"/>
      <c r="T342" s="139"/>
      <c r="U342" s="142"/>
      <c r="V342" s="140"/>
      <c r="W342" s="141"/>
      <c r="X342" s="139"/>
      <c r="Y342" s="142"/>
      <c r="Z342" s="145"/>
      <c r="AA342" s="146"/>
      <c r="AB342" s="165"/>
      <c r="AC342" s="166"/>
      <c r="BI342" s="138" t="s">
        <v>39</v>
      </c>
      <c r="BJ342" s="130">
        <f>B342/B343</f>
        <v>0</v>
      </c>
      <c r="BK342" s="131">
        <f t="shared" ref="BK342" si="5627">C342/C343</f>
        <v>0</v>
      </c>
      <c r="BL342" s="132">
        <f t="shared" ref="BL342" si="5628">D342/D343</f>
        <v>0</v>
      </c>
      <c r="BM342" s="133">
        <f t="shared" ref="BM342" si="5629">E342/E343</f>
        <v>0</v>
      </c>
      <c r="BN342" s="130">
        <f t="shared" ref="BN342" si="5630">F342/F343</f>
        <v>0</v>
      </c>
      <c r="BO342" s="131">
        <f t="shared" ref="BO342" si="5631">G342/G343</f>
        <v>0</v>
      </c>
      <c r="BP342" s="132">
        <f t="shared" ref="BP342" si="5632">H342/H343</f>
        <v>0</v>
      </c>
      <c r="BQ342" s="133">
        <f t="shared" ref="BQ342" si="5633">I342/I343</f>
        <v>0</v>
      </c>
      <c r="BR342" s="130">
        <f t="shared" ref="BR342" si="5634">J342/J343</f>
        <v>0</v>
      </c>
      <c r="BS342" s="131">
        <f t="shared" ref="BS342" si="5635">K342/K343</f>
        <v>0</v>
      </c>
      <c r="BT342" s="132">
        <f t="shared" ref="BT342" si="5636">L342/L343</f>
        <v>0</v>
      </c>
      <c r="BU342" s="130">
        <f t="shared" ref="BU342" si="5637">M342/M343</f>
        <v>0</v>
      </c>
      <c r="BV342" s="134">
        <f t="shared" ref="BV342" si="5638">N342/N343</f>
        <v>0</v>
      </c>
      <c r="BW342" s="135">
        <f t="shared" ref="BW342" si="5639">O342/O343</f>
        <v>0</v>
      </c>
      <c r="BX342" s="130">
        <f t="shared" ref="BX342" si="5640">P342/P343</f>
        <v>0</v>
      </c>
      <c r="BY342" s="131">
        <f t="shared" ref="BY342" si="5641">Q342/Q343</f>
        <v>0</v>
      </c>
      <c r="BZ342" s="132">
        <f t="shared" ref="BZ342" si="5642">R342/R343</f>
        <v>0</v>
      </c>
      <c r="CA342" s="133">
        <f t="shared" ref="CA342" si="5643">S342/S343</f>
        <v>0</v>
      </c>
      <c r="CB342" s="130">
        <f t="shared" ref="CB342" si="5644">T342/T343</f>
        <v>0</v>
      </c>
      <c r="CC342" s="131">
        <f t="shared" ref="CC342" si="5645">U342/U343</f>
        <v>0</v>
      </c>
      <c r="CD342" s="132">
        <f t="shared" ref="CD342" si="5646">V342/V343</f>
        <v>0</v>
      </c>
      <c r="CE342" s="133">
        <f t="shared" ref="CE342" si="5647">W342/W343</f>
        <v>0</v>
      </c>
      <c r="CF342" s="130">
        <f t="shared" ref="CF342" si="5648">X342/X343</f>
        <v>0</v>
      </c>
      <c r="CG342" s="131">
        <f t="shared" ref="CG342" si="5649">Y342/Y343</f>
        <v>0</v>
      </c>
      <c r="CH342" s="132">
        <f t="shared" ref="CH342" si="5650">Z342/Z343</f>
        <v>0</v>
      </c>
      <c r="CI342" s="130">
        <f t="shared" ref="CI342" si="5651">AA342/AA343</f>
        <v>0</v>
      </c>
      <c r="CJ342" s="136">
        <f t="shared" ref="CJ342" si="5652">AB342/AB343</f>
        <v>0</v>
      </c>
      <c r="CK342" s="137">
        <f t="shared" ref="CK342" si="5653">AC342/AC343</f>
        <v>0</v>
      </c>
    </row>
    <row r="343" spans="1:89" ht="15" thickTop="1" thickBot="1">
      <c r="A343" s="225" t="s">
        <v>13</v>
      </c>
      <c r="B343" s="20">
        <f>SUM(B320:B342)</f>
        <v>59133</v>
      </c>
      <c r="C343" s="21">
        <f t="shared" ref="C343" si="5654">SUM(C320:C342)</f>
        <v>38067</v>
      </c>
      <c r="D343" s="20">
        <f t="shared" ref="D343" si="5655">SUM(D320:D342)</f>
        <v>24058</v>
      </c>
      <c r="E343" s="21">
        <f t="shared" ref="E343" si="5656">SUM(E320:E342)</f>
        <v>20448</v>
      </c>
      <c r="F343" s="20">
        <f t="shared" ref="F343" si="5657">SUM(F320:F342)</f>
        <v>11530</v>
      </c>
      <c r="G343" s="21">
        <f t="shared" ref="G343" si="5658">SUM(G320:G342)</f>
        <v>8276</v>
      </c>
      <c r="H343" s="20">
        <f t="shared" ref="H343" si="5659">SUM(H320:H342)</f>
        <v>28824</v>
      </c>
      <c r="I343" s="21">
        <f t="shared" ref="I343" si="5660">SUM(I320:I342)</f>
        <v>40747</v>
      </c>
      <c r="J343" s="20">
        <f t="shared" ref="J343" si="5661">SUM(J320:J342)</f>
        <v>6750</v>
      </c>
      <c r="K343" s="21">
        <f t="shared" ref="K343" si="5662">SUM(K320:K342)</f>
        <v>8427</v>
      </c>
      <c r="L343" s="20">
        <f t="shared" ref="L343" si="5663">SUM(L320:L342)</f>
        <v>13238</v>
      </c>
      <c r="M343" s="21">
        <f t="shared" ref="M343" si="5664">SUM(M320:M342)</f>
        <v>23979</v>
      </c>
      <c r="N343" s="20">
        <f t="shared" ref="N343" si="5665">SUM(N320:N342)</f>
        <v>27683</v>
      </c>
      <c r="O343" s="21">
        <f t="shared" ref="O343" si="5666">SUM(O320:O342)</f>
        <v>38038</v>
      </c>
      <c r="P343" s="20">
        <f t="shared" ref="P343" si="5667">SUM(P320:P342)</f>
        <v>17525</v>
      </c>
      <c r="Q343" s="21">
        <f t="shared" ref="Q343" si="5668">SUM(Q320:Q342)</f>
        <v>22282</v>
      </c>
      <c r="R343" s="20">
        <f t="shared" ref="R343" si="5669">SUM(R320:R342)</f>
        <v>22342</v>
      </c>
      <c r="S343" s="21">
        <f t="shared" ref="S343" si="5670">SUM(S320:S342)</f>
        <v>25074</v>
      </c>
      <c r="T343" s="20">
        <f t="shared" ref="T343" si="5671">SUM(T320:T342)</f>
        <v>9261</v>
      </c>
      <c r="U343" s="21">
        <f t="shared" ref="U343" si="5672">SUM(U320:U342)</f>
        <v>11384</v>
      </c>
      <c r="V343" s="20">
        <f t="shared" ref="V343" si="5673">SUM(V320:V342)</f>
        <v>26449</v>
      </c>
      <c r="W343" s="21">
        <f t="shared" ref="W343" si="5674">SUM(W320:W342)</f>
        <v>31077</v>
      </c>
      <c r="X343" s="20">
        <f t="shared" ref="X343" si="5675">SUM(X320:X342)</f>
        <v>26537</v>
      </c>
      <c r="Y343" s="21">
        <f t="shared" ref="Y343" si="5676">SUM(Y320:Y342)</f>
        <v>15486</v>
      </c>
      <c r="Z343" s="20">
        <f t="shared" ref="Z343" si="5677">SUM(Z320:Z342)</f>
        <v>60691</v>
      </c>
      <c r="AA343" s="21">
        <f t="shared" ref="AA343" si="5678">SUM(AA320:AA342)</f>
        <v>50139</v>
      </c>
      <c r="AB343" s="167">
        <f t="shared" ref="AB343:AC343" si="5679">SUM(AB319:AB342)</f>
        <v>334021</v>
      </c>
      <c r="AC343" s="168">
        <f t="shared" si="5679"/>
        <v>333424</v>
      </c>
      <c r="BI343" s="227" t="s">
        <v>13</v>
      </c>
      <c r="BJ343" s="156" t="e">
        <f>SUM(BJ319:BJ342)</f>
        <v>#REF!</v>
      </c>
      <c r="BK343" s="157">
        <f t="shared" ref="BK343:CK343" si="5680">SUM(BK319:BK342)</f>
        <v>1</v>
      </c>
      <c r="BL343" s="156">
        <f t="shared" si="5680"/>
        <v>1</v>
      </c>
      <c r="BM343" s="157">
        <f t="shared" si="5680"/>
        <v>0.99999999999999978</v>
      </c>
      <c r="BN343" s="156">
        <f t="shared" si="5680"/>
        <v>1</v>
      </c>
      <c r="BO343" s="157">
        <f t="shared" si="5680"/>
        <v>0.99999999999999989</v>
      </c>
      <c r="BP343" s="156">
        <f t="shared" si="5680"/>
        <v>0.99999999999999978</v>
      </c>
      <c r="BQ343" s="157">
        <f t="shared" si="5680"/>
        <v>0.99999999999999989</v>
      </c>
      <c r="BR343" s="156">
        <f t="shared" si="5680"/>
        <v>1</v>
      </c>
      <c r="BS343" s="157">
        <f t="shared" si="5680"/>
        <v>0.99999999999999978</v>
      </c>
      <c r="BT343" s="156">
        <f t="shared" si="5680"/>
        <v>1</v>
      </c>
      <c r="BU343" s="157">
        <f t="shared" si="5680"/>
        <v>0.99999999999999978</v>
      </c>
      <c r="BV343" s="156">
        <f t="shared" si="5680"/>
        <v>0.99999999999999989</v>
      </c>
      <c r="BW343" s="157">
        <f t="shared" si="5680"/>
        <v>0.99999999999999989</v>
      </c>
      <c r="BX343" s="156">
        <f t="shared" si="5680"/>
        <v>1</v>
      </c>
      <c r="BY343" s="157">
        <f t="shared" si="5680"/>
        <v>0.99999999999999989</v>
      </c>
      <c r="BZ343" s="156">
        <f t="shared" si="5680"/>
        <v>1.0000000000000002</v>
      </c>
      <c r="CA343" s="157">
        <f t="shared" si="5680"/>
        <v>0.99999999999999989</v>
      </c>
      <c r="CB343" s="156">
        <f t="shared" si="5680"/>
        <v>1</v>
      </c>
      <c r="CC343" s="157">
        <f t="shared" si="5680"/>
        <v>1.0000000000000002</v>
      </c>
      <c r="CD343" s="156">
        <f t="shared" si="5680"/>
        <v>0.99999999999999989</v>
      </c>
      <c r="CE343" s="157">
        <f t="shared" si="5680"/>
        <v>1.0000000000000002</v>
      </c>
      <c r="CF343" s="156">
        <f t="shared" si="5680"/>
        <v>0.99999999999999989</v>
      </c>
      <c r="CG343" s="157">
        <f t="shared" si="5680"/>
        <v>1</v>
      </c>
      <c r="CH343" s="156">
        <f t="shared" si="5680"/>
        <v>1</v>
      </c>
      <c r="CI343" s="157">
        <f t="shared" si="5680"/>
        <v>1</v>
      </c>
      <c r="CJ343" s="156">
        <f t="shared" si="5680"/>
        <v>1</v>
      </c>
      <c r="CK343" s="157">
        <f t="shared" si="5680"/>
        <v>0.99999999999999978</v>
      </c>
    </row>
    <row r="344" spans="1:89" ht="14" thickTop="1">
      <c r="A344" s="180"/>
    </row>
    <row r="346" spans="1:89">
      <c r="A346" s="325">
        <f>+A315+1</f>
        <v>43811</v>
      </c>
      <c r="B346" s="325"/>
      <c r="C346" s="325"/>
      <c r="D346" s="325"/>
      <c r="BI346" s="320">
        <f>+BI315+1</f>
        <v>43811</v>
      </c>
      <c r="BJ346" s="320"/>
      <c r="BK346" s="320"/>
      <c r="BL346" s="320"/>
    </row>
    <row r="347" spans="1:89" ht="14" thickBot="1">
      <c r="AE347" t="s">
        <v>87</v>
      </c>
    </row>
    <row r="348" spans="1:89" ht="15" thickTop="1" thickBot="1">
      <c r="A348" s="321" t="s">
        <v>0</v>
      </c>
      <c r="B348" s="316" t="s">
        <v>1</v>
      </c>
      <c r="C348" s="317"/>
      <c r="D348" s="316" t="s">
        <v>2</v>
      </c>
      <c r="E348" s="317"/>
      <c r="F348" s="316" t="s">
        <v>3</v>
      </c>
      <c r="G348" s="317"/>
      <c r="H348" s="316" t="s">
        <v>4</v>
      </c>
      <c r="I348" s="317"/>
      <c r="J348" s="316" t="s">
        <v>5</v>
      </c>
      <c r="K348" s="317"/>
      <c r="L348" s="316" t="s">
        <v>6</v>
      </c>
      <c r="M348" s="317"/>
      <c r="N348" s="316" t="s">
        <v>7</v>
      </c>
      <c r="O348" s="317"/>
      <c r="P348" s="316" t="s">
        <v>8</v>
      </c>
      <c r="Q348" s="317"/>
      <c r="R348" s="316" t="s">
        <v>9</v>
      </c>
      <c r="S348" s="317"/>
      <c r="T348" s="316" t="s">
        <v>10</v>
      </c>
      <c r="U348" s="317"/>
      <c r="V348" s="316" t="s">
        <v>11</v>
      </c>
      <c r="W348" s="317"/>
      <c r="X348" s="316" t="s">
        <v>12</v>
      </c>
      <c r="Y348" s="317"/>
      <c r="Z348" s="318" t="s">
        <v>40</v>
      </c>
      <c r="AA348" s="319"/>
      <c r="AB348" s="323" t="s">
        <v>41</v>
      </c>
      <c r="AC348" s="324"/>
      <c r="AE348" s="314" t="s">
        <v>0</v>
      </c>
      <c r="AF348" s="308" t="s">
        <v>1</v>
      </c>
      <c r="AG348" s="309"/>
      <c r="AH348" s="308" t="s">
        <v>2</v>
      </c>
      <c r="AI348" s="309"/>
      <c r="AJ348" s="308" t="s">
        <v>3</v>
      </c>
      <c r="AK348" s="309"/>
      <c r="AL348" s="308" t="s">
        <v>4</v>
      </c>
      <c r="AM348" s="309"/>
      <c r="AN348" s="308" t="s">
        <v>5</v>
      </c>
      <c r="AO348" s="309"/>
      <c r="AP348" s="308" t="s">
        <v>6</v>
      </c>
      <c r="AQ348" s="309"/>
      <c r="AR348" s="308" t="s">
        <v>7</v>
      </c>
      <c r="AS348" s="309"/>
      <c r="AT348" s="308" t="s">
        <v>8</v>
      </c>
      <c r="AU348" s="309"/>
      <c r="AV348" s="308" t="s">
        <v>9</v>
      </c>
      <c r="AW348" s="309"/>
      <c r="AX348" s="308" t="s">
        <v>10</v>
      </c>
      <c r="AY348" s="309"/>
      <c r="AZ348" s="308" t="s">
        <v>11</v>
      </c>
      <c r="BA348" s="309"/>
      <c r="BB348" s="308" t="s">
        <v>12</v>
      </c>
      <c r="BC348" s="309"/>
      <c r="BD348" s="310" t="s">
        <v>40</v>
      </c>
      <c r="BE348" s="311"/>
      <c r="BF348" s="312" t="s">
        <v>41</v>
      </c>
      <c r="BG348" s="313"/>
      <c r="BI348" s="321" t="s">
        <v>0</v>
      </c>
      <c r="BJ348" s="316" t="s">
        <v>1</v>
      </c>
      <c r="BK348" s="317"/>
      <c r="BL348" s="316" t="s">
        <v>2</v>
      </c>
      <c r="BM348" s="317"/>
      <c r="BN348" s="316" t="s">
        <v>3</v>
      </c>
      <c r="BO348" s="317"/>
      <c r="BP348" s="316" t="s">
        <v>4</v>
      </c>
      <c r="BQ348" s="317"/>
      <c r="BR348" s="316" t="s">
        <v>5</v>
      </c>
      <c r="BS348" s="317"/>
      <c r="BT348" s="316" t="s">
        <v>6</v>
      </c>
      <c r="BU348" s="317"/>
      <c r="BV348" s="316" t="s">
        <v>7</v>
      </c>
      <c r="BW348" s="317"/>
      <c r="BX348" s="316" t="s">
        <v>8</v>
      </c>
      <c r="BY348" s="317"/>
      <c r="BZ348" s="316" t="s">
        <v>9</v>
      </c>
      <c r="CA348" s="317"/>
      <c r="CB348" s="316" t="s">
        <v>10</v>
      </c>
      <c r="CC348" s="317"/>
      <c r="CD348" s="316" t="s">
        <v>11</v>
      </c>
      <c r="CE348" s="317"/>
      <c r="CF348" s="316" t="s">
        <v>12</v>
      </c>
      <c r="CG348" s="317"/>
      <c r="CH348" s="318" t="s">
        <v>40</v>
      </c>
      <c r="CI348" s="319"/>
      <c r="CJ348" s="316" t="s">
        <v>41</v>
      </c>
      <c r="CK348" s="317"/>
    </row>
    <row r="349" spans="1:89" ht="15" thickTop="1" thickBot="1">
      <c r="A349" s="322"/>
      <c r="B349" s="117" t="s">
        <v>14</v>
      </c>
      <c r="C349" s="118" t="s">
        <v>15</v>
      </c>
      <c r="D349" s="119" t="s">
        <v>14</v>
      </c>
      <c r="E349" s="120" t="s">
        <v>15</v>
      </c>
      <c r="F349" s="117" t="s">
        <v>14</v>
      </c>
      <c r="G349" s="118" t="s">
        <v>15</v>
      </c>
      <c r="H349" s="119" t="s">
        <v>14</v>
      </c>
      <c r="I349" s="120" t="s">
        <v>15</v>
      </c>
      <c r="J349" s="117" t="s">
        <v>14</v>
      </c>
      <c r="K349" s="118" t="s">
        <v>15</v>
      </c>
      <c r="L349" s="119" t="s">
        <v>14</v>
      </c>
      <c r="M349" s="117" t="s">
        <v>15</v>
      </c>
      <c r="N349" s="121" t="s">
        <v>14</v>
      </c>
      <c r="O349" s="122" t="s">
        <v>15</v>
      </c>
      <c r="P349" s="117" t="s">
        <v>14</v>
      </c>
      <c r="Q349" s="118" t="s">
        <v>15</v>
      </c>
      <c r="R349" s="119" t="s">
        <v>14</v>
      </c>
      <c r="S349" s="120" t="s">
        <v>15</v>
      </c>
      <c r="T349" s="117" t="s">
        <v>14</v>
      </c>
      <c r="U349" s="118" t="s">
        <v>15</v>
      </c>
      <c r="V349" s="119" t="s">
        <v>14</v>
      </c>
      <c r="W349" s="120" t="s">
        <v>15</v>
      </c>
      <c r="X349" s="117" t="s">
        <v>14</v>
      </c>
      <c r="Y349" s="118" t="s">
        <v>15</v>
      </c>
      <c r="Z349" s="28" t="s">
        <v>14</v>
      </c>
      <c r="AA349" s="123" t="s">
        <v>15</v>
      </c>
      <c r="AB349" s="169" t="s">
        <v>14</v>
      </c>
      <c r="AC349" s="170" t="s">
        <v>15</v>
      </c>
      <c r="AE349" s="315"/>
      <c r="AF349" s="230" t="s">
        <v>14</v>
      </c>
      <c r="AG349" s="231" t="s">
        <v>15</v>
      </c>
      <c r="AH349" s="232" t="s">
        <v>14</v>
      </c>
      <c r="AI349" s="233" t="s">
        <v>15</v>
      </c>
      <c r="AJ349" s="230" t="s">
        <v>14</v>
      </c>
      <c r="AK349" s="231" t="s">
        <v>15</v>
      </c>
      <c r="AL349" s="232" t="s">
        <v>14</v>
      </c>
      <c r="AM349" s="233" t="s">
        <v>15</v>
      </c>
      <c r="AN349" s="230" t="s">
        <v>14</v>
      </c>
      <c r="AO349" s="231" t="s">
        <v>15</v>
      </c>
      <c r="AP349" s="232" t="s">
        <v>14</v>
      </c>
      <c r="AQ349" s="230" t="s">
        <v>15</v>
      </c>
      <c r="AR349" s="234" t="s">
        <v>14</v>
      </c>
      <c r="AS349" s="235" t="s">
        <v>15</v>
      </c>
      <c r="AT349" s="230" t="s">
        <v>14</v>
      </c>
      <c r="AU349" s="231" t="s">
        <v>15</v>
      </c>
      <c r="AV349" s="232" t="s">
        <v>14</v>
      </c>
      <c r="AW349" s="233" t="s">
        <v>15</v>
      </c>
      <c r="AX349" s="230" t="s">
        <v>14</v>
      </c>
      <c r="AY349" s="231" t="s">
        <v>15</v>
      </c>
      <c r="AZ349" s="232" t="s">
        <v>14</v>
      </c>
      <c r="BA349" s="233" t="s">
        <v>15</v>
      </c>
      <c r="BB349" s="230" t="s">
        <v>14</v>
      </c>
      <c r="BC349" s="231" t="s">
        <v>15</v>
      </c>
      <c r="BD349" s="236" t="s">
        <v>14</v>
      </c>
      <c r="BE349" s="237" t="s">
        <v>15</v>
      </c>
      <c r="BF349" s="238" t="s">
        <v>14</v>
      </c>
      <c r="BG349" s="239" t="s">
        <v>15</v>
      </c>
      <c r="BI349" s="322"/>
      <c r="BJ349" s="117" t="s">
        <v>14</v>
      </c>
      <c r="BK349" s="118" t="s">
        <v>15</v>
      </c>
      <c r="BL349" s="119" t="s">
        <v>14</v>
      </c>
      <c r="BM349" s="120" t="s">
        <v>15</v>
      </c>
      <c r="BN349" s="117" t="s">
        <v>14</v>
      </c>
      <c r="BO349" s="118" t="s">
        <v>15</v>
      </c>
      <c r="BP349" s="119" t="s">
        <v>14</v>
      </c>
      <c r="BQ349" s="120" t="s">
        <v>15</v>
      </c>
      <c r="BR349" s="117" t="s">
        <v>14</v>
      </c>
      <c r="BS349" s="118" t="s">
        <v>15</v>
      </c>
      <c r="BT349" s="119" t="s">
        <v>14</v>
      </c>
      <c r="BU349" s="117" t="s">
        <v>15</v>
      </c>
      <c r="BV349" s="121" t="s">
        <v>14</v>
      </c>
      <c r="BW349" s="122" t="s">
        <v>15</v>
      </c>
      <c r="BX349" s="117" t="s">
        <v>14</v>
      </c>
      <c r="BY349" s="118" t="s">
        <v>15</v>
      </c>
      <c r="BZ349" s="119" t="s">
        <v>14</v>
      </c>
      <c r="CA349" s="120" t="s">
        <v>15</v>
      </c>
      <c r="CB349" s="117" t="s">
        <v>14</v>
      </c>
      <c r="CC349" s="118" t="s">
        <v>15</v>
      </c>
      <c r="CD349" s="119" t="s">
        <v>14</v>
      </c>
      <c r="CE349" s="120" t="s">
        <v>15</v>
      </c>
      <c r="CF349" s="117" t="s">
        <v>14</v>
      </c>
      <c r="CG349" s="118" t="s">
        <v>15</v>
      </c>
      <c r="CH349" s="28" t="s">
        <v>14</v>
      </c>
      <c r="CI349" s="123" t="s">
        <v>15</v>
      </c>
      <c r="CJ349" s="121" t="s">
        <v>14</v>
      </c>
      <c r="CK349" s="122" t="s">
        <v>15</v>
      </c>
    </row>
    <row r="350" spans="1:89" ht="14" thickTop="1">
      <c r="A350" s="126" t="s">
        <v>16</v>
      </c>
      <c r="B350" s="127"/>
      <c r="C350" s="179"/>
      <c r="D350" s="128"/>
      <c r="E350" s="173"/>
      <c r="F350" s="127"/>
      <c r="G350" s="129"/>
      <c r="H350" s="128"/>
      <c r="I350" s="173"/>
      <c r="J350" s="127"/>
      <c r="K350" s="129"/>
      <c r="L350" s="128"/>
      <c r="M350" s="127"/>
      <c r="N350" s="172"/>
      <c r="O350" s="174"/>
      <c r="P350" s="127"/>
      <c r="Q350" s="129"/>
      <c r="R350" s="128"/>
      <c r="S350" s="173"/>
      <c r="T350" s="127"/>
      <c r="U350" s="129"/>
      <c r="V350" s="128"/>
      <c r="W350" s="173"/>
      <c r="X350" s="127"/>
      <c r="Y350" s="129"/>
      <c r="Z350" s="177"/>
      <c r="AA350" s="178"/>
      <c r="AB350" s="163">
        <f>B350+D350+F350+H350+J350+L350+N350+P350+R350+T350+V350+X350+Z350</f>
        <v>0</v>
      </c>
      <c r="AC350" s="164">
        <f>C350+E350+G350+I350+K350+M350+O350+Q350+S350+U350+W350+Y350+AA350</f>
        <v>0</v>
      </c>
      <c r="AE350" s="241" t="str">
        <f>$AE$9</f>
        <v>07:00 - 07:59</v>
      </c>
      <c r="AF350" s="242">
        <f>SUMIF($A$9:$A$32,$AE350,B$350:B$373)</f>
        <v>5699</v>
      </c>
      <c r="AG350" s="243">
        <f t="shared" ref="AG350:AV352" si="5681">SUMIF($A$9:$A$32,$AE350,C$350:C$373)</f>
        <v>1042</v>
      </c>
      <c r="AH350" s="244">
        <f t="shared" si="5681"/>
        <v>1342</v>
      </c>
      <c r="AI350" s="245">
        <f t="shared" si="5681"/>
        <v>1162</v>
      </c>
      <c r="AJ350" s="242">
        <f t="shared" si="5681"/>
        <v>629</v>
      </c>
      <c r="AK350" s="246">
        <f t="shared" si="5681"/>
        <v>461</v>
      </c>
      <c r="AL350" s="244">
        <f t="shared" si="5681"/>
        <v>1086</v>
      </c>
      <c r="AM350" s="245">
        <f t="shared" si="5681"/>
        <v>1648</v>
      </c>
      <c r="AN350" s="242">
        <f t="shared" si="5681"/>
        <v>368</v>
      </c>
      <c r="AO350" s="246">
        <f t="shared" si="5681"/>
        <v>776</v>
      </c>
      <c r="AP350" s="244">
        <f t="shared" si="5681"/>
        <v>422</v>
      </c>
      <c r="AQ350" s="242">
        <f t="shared" si="5681"/>
        <v>1865</v>
      </c>
      <c r="AR350" s="247">
        <f t="shared" si="5681"/>
        <v>1742</v>
      </c>
      <c r="AS350" s="248">
        <f t="shared" si="5681"/>
        <v>2599</v>
      </c>
      <c r="AT350" s="242">
        <f t="shared" si="5681"/>
        <v>1517</v>
      </c>
      <c r="AU350" s="246">
        <f t="shared" si="5681"/>
        <v>1442</v>
      </c>
      <c r="AV350" s="244">
        <f t="shared" si="5681"/>
        <v>1791</v>
      </c>
      <c r="AW350" s="245">
        <f t="shared" ref="AW350:BE352" si="5682">SUMIF($A$9:$A$32,$AE350,S$350:S$373)</f>
        <v>1638</v>
      </c>
      <c r="AX350" s="242">
        <f t="shared" si="5682"/>
        <v>336</v>
      </c>
      <c r="AY350" s="246">
        <f t="shared" si="5682"/>
        <v>1532</v>
      </c>
      <c r="AZ350" s="244">
        <f t="shared" si="5682"/>
        <v>993</v>
      </c>
      <c r="BA350" s="245">
        <f t="shared" si="5682"/>
        <v>2543</v>
      </c>
      <c r="BB350" s="242">
        <f t="shared" si="5682"/>
        <v>1313</v>
      </c>
      <c r="BC350" s="246">
        <f t="shared" si="5682"/>
        <v>1653</v>
      </c>
      <c r="BD350" s="23">
        <f t="shared" si="5682"/>
        <v>4544</v>
      </c>
      <c r="BE350" s="249">
        <f t="shared" si="5682"/>
        <v>2530</v>
      </c>
      <c r="BF350" s="250">
        <f>AF350+AH350+AJ350+AL350+AN350+AP350+AR350+AT350+AV350+AX350+AZ350+BB350+BD350</f>
        <v>21782</v>
      </c>
      <c r="BG350" s="251">
        <f>AG350+AI350+AK350+AM350+AO350+AQ350+AS350+AU350+AW350+AY350+BA350+BC350+BE350</f>
        <v>20891</v>
      </c>
      <c r="BI350" s="126" t="s">
        <v>16</v>
      </c>
      <c r="BJ350" s="130">
        <f>B350/B374</f>
        <v>0</v>
      </c>
      <c r="BK350" s="131">
        <f t="shared" ref="BK350" si="5683">C350/C374</f>
        <v>0</v>
      </c>
      <c r="BL350" s="132">
        <f t="shared" ref="BL350" si="5684">D350/D374</f>
        <v>0</v>
      </c>
      <c r="BM350" s="133">
        <f t="shared" ref="BM350" si="5685">E350/E374</f>
        <v>0</v>
      </c>
      <c r="BN350" s="130">
        <f t="shared" ref="BN350" si="5686">F350/F374</f>
        <v>0</v>
      </c>
      <c r="BO350" s="131">
        <f t="shared" ref="BO350" si="5687">G350/G374</f>
        <v>0</v>
      </c>
      <c r="BP350" s="132">
        <f t="shared" ref="BP350" si="5688">H350/H374</f>
        <v>0</v>
      </c>
      <c r="BQ350" s="133">
        <f t="shared" ref="BQ350" si="5689">I350/I374</f>
        <v>0</v>
      </c>
      <c r="BR350" s="130">
        <f t="shared" ref="BR350" si="5690">J350/J374</f>
        <v>0</v>
      </c>
      <c r="BS350" s="131">
        <f t="shared" ref="BS350" si="5691">K350/K374</f>
        <v>0</v>
      </c>
      <c r="BT350" s="132">
        <f t="shared" ref="BT350" si="5692">L350/L374</f>
        <v>0</v>
      </c>
      <c r="BU350" s="130">
        <f t="shared" ref="BU350" si="5693">M350/M374</f>
        <v>0</v>
      </c>
      <c r="BV350" s="134">
        <f t="shared" ref="BV350" si="5694">N350/N374</f>
        <v>0</v>
      </c>
      <c r="BW350" s="135">
        <f t="shared" ref="BW350" si="5695">O350/O374</f>
        <v>0</v>
      </c>
      <c r="BX350" s="130">
        <f t="shared" ref="BX350" si="5696">P350/P374</f>
        <v>0</v>
      </c>
      <c r="BY350" s="131">
        <f t="shared" ref="BY350" si="5697">Q350/Q374</f>
        <v>0</v>
      </c>
      <c r="BZ350" s="132">
        <f t="shared" ref="BZ350" si="5698">R350/R374</f>
        <v>0</v>
      </c>
      <c r="CA350" s="133">
        <f t="shared" ref="CA350" si="5699">S350/S374</f>
        <v>0</v>
      </c>
      <c r="CB350" s="130">
        <f t="shared" ref="CB350" si="5700">T350/T374</f>
        <v>0</v>
      </c>
      <c r="CC350" s="131">
        <f t="shared" ref="CC350" si="5701">U350/U374</f>
        <v>0</v>
      </c>
      <c r="CD350" s="132">
        <f t="shared" ref="CD350" si="5702">V350/V374</f>
        <v>0</v>
      </c>
      <c r="CE350" s="133">
        <f t="shared" ref="CE350" si="5703">W350/W374</f>
        <v>0</v>
      </c>
      <c r="CF350" s="130">
        <f t="shared" ref="CF350" si="5704">X350/X374</f>
        <v>0</v>
      </c>
      <c r="CG350" s="131">
        <f t="shared" ref="CG350" si="5705">Y350/Y374</f>
        <v>0</v>
      </c>
      <c r="CH350" s="132">
        <f t="shared" ref="CH350" si="5706">Z350/Z374</f>
        <v>0</v>
      </c>
      <c r="CI350" s="130">
        <f t="shared" ref="CI350" si="5707">AA350/AA374</f>
        <v>0</v>
      </c>
      <c r="CJ350" s="136">
        <f t="shared" ref="CJ350" si="5708">AB350/AB374</f>
        <v>0</v>
      </c>
      <c r="CK350" s="137">
        <f t="shared" ref="CK350" si="5709">AC350/AC374</f>
        <v>0</v>
      </c>
    </row>
    <row r="351" spans="1:89">
      <c r="A351" s="138" t="s">
        <v>17</v>
      </c>
      <c r="B351" s="182">
        <v>374</v>
      </c>
      <c r="C351" s="183">
        <v>0</v>
      </c>
      <c r="D351" s="184">
        <v>159</v>
      </c>
      <c r="E351" s="185">
        <v>0</v>
      </c>
      <c r="F351" s="182">
        <v>49</v>
      </c>
      <c r="G351" s="186">
        <v>1</v>
      </c>
      <c r="H351" s="184">
        <v>198</v>
      </c>
      <c r="I351" s="185">
        <v>7</v>
      </c>
      <c r="J351" s="182">
        <v>6</v>
      </c>
      <c r="K351" s="186">
        <v>2</v>
      </c>
      <c r="L351" s="184">
        <v>8</v>
      </c>
      <c r="M351" s="182">
        <v>0</v>
      </c>
      <c r="N351" s="187">
        <v>16</v>
      </c>
      <c r="O351" s="188">
        <v>0</v>
      </c>
      <c r="P351" s="182">
        <v>0</v>
      </c>
      <c r="Q351" s="186">
        <v>0</v>
      </c>
      <c r="R351" s="184">
        <v>0</v>
      </c>
      <c r="S351" s="185">
        <v>0</v>
      </c>
      <c r="T351" s="182">
        <v>0</v>
      </c>
      <c r="U351" s="186">
        <v>0</v>
      </c>
      <c r="V351" s="184">
        <v>0</v>
      </c>
      <c r="W351" s="185">
        <v>0</v>
      </c>
      <c r="X351" s="182">
        <v>0</v>
      </c>
      <c r="Y351" s="186">
        <v>0</v>
      </c>
      <c r="Z351" s="184">
        <v>0</v>
      </c>
      <c r="AA351" s="182">
        <v>0</v>
      </c>
      <c r="AB351" s="165">
        <f t="shared" ref="AB351:AB352" si="5710">B351+D351+F351+H351+J351+L351+N351+P351+R351+T351+V351+X351+Z351</f>
        <v>810</v>
      </c>
      <c r="AC351" s="166">
        <f t="shared" ref="AC351:AC369" si="5711">C351+E351+G351+I351+K351+M351+O351+Q351+S351+U351+W351+Y351+AA351</f>
        <v>10</v>
      </c>
      <c r="AE351" s="253" t="str">
        <f>$AE$10</f>
        <v>08:00 - 08:59</v>
      </c>
      <c r="AF351" s="242">
        <f>SUMIF($A$9:$A$32,$AE351,B$350:B$373)</f>
        <v>5616</v>
      </c>
      <c r="AG351" s="254">
        <f t="shared" si="5681"/>
        <v>958</v>
      </c>
      <c r="AH351" s="255">
        <f t="shared" si="5681"/>
        <v>1438</v>
      </c>
      <c r="AI351" s="256">
        <f t="shared" si="5681"/>
        <v>1079</v>
      </c>
      <c r="AJ351" s="257">
        <f t="shared" si="5681"/>
        <v>596</v>
      </c>
      <c r="AK351" s="258">
        <f t="shared" si="5681"/>
        <v>530</v>
      </c>
      <c r="AL351" s="255">
        <f t="shared" si="5681"/>
        <v>1005</v>
      </c>
      <c r="AM351" s="256">
        <f t="shared" si="5681"/>
        <v>1591</v>
      </c>
      <c r="AN351" s="257">
        <f t="shared" si="5681"/>
        <v>408</v>
      </c>
      <c r="AO351" s="258">
        <f t="shared" si="5681"/>
        <v>955</v>
      </c>
      <c r="AP351" s="255">
        <f t="shared" si="5681"/>
        <v>482</v>
      </c>
      <c r="AQ351" s="257">
        <f t="shared" si="5681"/>
        <v>2413</v>
      </c>
      <c r="AR351" s="259">
        <f t="shared" si="5681"/>
        <v>1531</v>
      </c>
      <c r="AS351" s="260">
        <f t="shared" si="5681"/>
        <v>2656</v>
      </c>
      <c r="AT351" s="257">
        <f t="shared" si="5681"/>
        <v>1206</v>
      </c>
      <c r="AU351" s="258">
        <f t="shared" si="5681"/>
        <v>1286</v>
      </c>
      <c r="AV351" s="255">
        <f t="shared" si="5681"/>
        <v>1436</v>
      </c>
      <c r="AW351" s="256">
        <f t="shared" si="5682"/>
        <v>1105</v>
      </c>
      <c r="AX351" s="257">
        <f t="shared" si="5682"/>
        <v>319</v>
      </c>
      <c r="AY351" s="258">
        <f t="shared" si="5682"/>
        <v>1438</v>
      </c>
      <c r="AZ351" s="255">
        <f t="shared" si="5682"/>
        <v>881</v>
      </c>
      <c r="BA351" s="256">
        <f t="shared" si="5682"/>
        <v>2021</v>
      </c>
      <c r="BB351" s="257">
        <f t="shared" si="5682"/>
        <v>1151</v>
      </c>
      <c r="BC351" s="258">
        <f t="shared" si="5682"/>
        <v>1260</v>
      </c>
      <c r="BD351" s="255">
        <f t="shared" si="5682"/>
        <v>4156</v>
      </c>
      <c r="BE351" s="257">
        <f t="shared" si="5682"/>
        <v>2280</v>
      </c>
      <c r="BF351" s="261">
        <f>SUM(AF351,AH351,AJ351,AL351,AN351,AP351,AR351,AT351,AV351,AX351,AZ351,BB351,BD351)</f>
        <v>20225</v>
      </c>
      <c r="BG351" s="19">
        <f>SUM(AG351,AI351,AK351,AM351,AO351,AQ351,AS351,AU351,AW351,AY351,BA351,BC351,BE351)</f>
        <v>19572</v>
      </c>
      <c r="BI351" s="138" t="s">
        <v>17</v>
      </c>
      <c r="BJ351" s="130">
        <f>B351/B374</f>
        <v>6.3080841302771175E-3</v>
      </c>
      <c r="BK351" s="131">
        <f t="shared" ref="BK351" si="5712">C351/C374</f>
        <v>0</v>
      </c>
      <c r="BL351" s="132">
        <f t="shared" ref="BL351" si="5713">D351/D374</f>
        <v>6.7951621864182233E-3</v>
      </c>
      <c r="BM351" s="133">
        <f t="shared" ref="BM351" si="5714">E351/E374</f>
        <v>0</v>
      </c>
      <c r="BN351" s="130">
        <f t="shared" ref="BN351" si="5715">F351/F374</f>
        <v>4.4275774826059459E-3</v>
      </c>
      <c r="BO351" s="131">
        <f t="shared" ref="BO351" si="5716">G351/G374</f>
        <v>1.2948336138806163E-4</v>
      </c>
      <c r="BP351" s="132">
        <f t="shared" ref="BP351" si="5717">H351/H374</f>
        <v>7.1694970489191443E-3</v>
      </c>
      <c r="BQ351" s="133">
        <f t="shared" ref="BQ351" si="5718">I351/I374</f>
        <v>1.8339490162173493E-4</v>
      </c>
      <c r="BR351" s="130">
        <f t="shared" ref="BR351" si="5719">J351/J374</f>
        <v>9.0049527239981989E-4</v>
      </c>
      <c r="BS351" s="131">
        <f t="shared" ref="BS351" si="5720">K351/K374</f>
        <v>2.463054187192118E-4</v>
      </c>
      <c r="BT351" s="132">
        <f t="shared" ref="BT351" si="5721">L351/L374</f>
        <v>6.8195379763021059E-4</v>
      </c>
      <c r="BU351" s="130">
        <f t="shared" ref="BU351" si="5722">M351/M374</f>
        <v>0</v>
      </c>
      <c r="BV351" s="134">
        <f t="shared" ref="BV351" si="5723">N351/N374</f>
        <v>6.0811067614305802E-4</v>
      </c>
      <c r="BW351" s="135">
        <f t="shared" ref="BW351" si="5724">O351/O374</f>
        <v>0</v>
      </c>
      <c r="BX351" s="130">
        <f t="shared" ref="BX351" si="5725">P351/P374</f>
        <v>0</v>
      </c>
      <c r="BY351" s="131">
        <f t="shared" ref="BY351" si="5726">Q351/Q374</f>
        <v>0</v>
      </c>
      <c r="BZ351" s="132">
        <f t="shared" ref="BZ351" si="5727">R351/R374</f>
        <v>0</v>
      </c>
      <c r="CA351" s="133">
        <f t="shared" ref="CA351" si="5728">S351/S374</f>
        <v>0</v>
      </c>
      <c r="CB351" s="130">
        <f t="shared" ref="CB351" si="5729">T351/T374</f>
        <v>0</v>
      </c>
      <c r="CC351" s="131">
        <f t="shared" ref="CC351" si="5730">U351/U374</f>
        <v>0</v>
      </c>
      <c r="CD351" s="132">
        <f t="shared" ref="CD351" si="5731">V351/V374</f>
        <v>0</v>
      </c>
      <c r="CE351" s="133">
        <f t="shared" ref="CE351" si="5732">W351/W374</f>
        <v>0</v>
      </c>
      <c r="CF351" s="130">
        <f t="shared" ref="CF351" si="5733">X351/X374</f>
        <v>0</v>
      </c>
      <c r="CG351" s="131">
        <f t="shared" ref="CG351" si="5734">Y351/Y374</f>
        <v>0</v>
      </c>
      <c r="CH351" s="132">
        <f t="shared" ref="CH351" si="5735">Z351/Z374</f>
        <v>0</v>
      </c>
      <c r="CI351" s="130">
        <f t="shared" ref="CI351" si="5736">AA351/AA374</f>
        <v>0</v>
      </c>
      <c r="CJ351" s="136">
        <f t="shared" ref="CJ351" si="5737">AB351/AB374</f>
        <v>2.5526443504623121E-3</v>
      </c>
      <c r="CK351" s="137">
        <f t="shared" ref="CK351" si="5738">AC351/AC374</f>
        <v>3.1576122136440424E-5</v>
      </c>
    </row>
    <row r="352" spans="1:89" ht="14" thickBot="1">
      <c r="A352" s="147" t="s">
        <v>18</v>
      </c>
      <c r="B352" s="189">
        <v>3232</v>
      </c>
      <c r="C352" s="190">
        <v>1</v>
      </c>
      <c r="D352" s="191">
        <v>1077</v>
      </c>
      <c r="E352" s="192">
        <v>2</v>
      </c>
      <c r="F352" s="189">
        <v>310</v>
      </c>
      <c r="G352" s="193">
        <v>3</v>
      </c>
      <c r="H352" s="191">
        <v>1090</v>
      </c>
      <c r="I352" s="192">
        <v>98</v>
      </c>
      <c r="J352" s="189">
        <v>79</v>
      </c>
      <c r="K352" s="193">
        <v>40</v>
      </c>
      <c r="L352" s="191">
        <v>59</v>
      </c>
      <c r="M352" s="189">
        <v>369</v>
      </c>
      <c r="N352" s="194">
        <v>408</v>
      </c>
      <c r="O352" s="195">
        <v>529</v>
      </c>
      <c r="P352" s="189">
        <v>252</v>
      </c>
      <c r="Q352" s="193">
        <v>289</v>
      </c>
      <c r="R352" s="191">
        <v>301</v>
      </c>
      <c r="S352" s="192">
        <v>274</v>
      </c>
      <c r="T352" s="189">
        <v>55</v>
      </c>
      <c r="U352" s="193">
        <v>228</v>
      </c>
      <c r="V352" s="191">
        <v>143</v>
      </c>
      <c r="W352" s="192">
        <v>448</v>
      </c>
      <c r="X352" s="189">
        <v>277</v>
      </c>
      <c r="Y352" s="193">
        <v>326</v>
      </c>
      <c r="Z352" s="191">
        <v>960</v>
      </c>
      <c r="AA352" s="189">
        <v>435</v>
      </c>
      <c r="AB352" s="165">
        <f t="shared" si="5710"/>
        <v>8243</v>
      </c>
      <c r="AC352" s="166">
        <f t="shared" si="5711"/>
        <v>3042</v>
      </c>
      <c r="AE352" s="241" t="str">
        <f>$AE$11</f>
        <v>09:00 - 09:59</v>
      </c>
      <c r="AF352" s="242">
        <f>SUMIF($A$9:$A$32,$AE352,B$350:B$373)</f>
        <v>4925</v>
      </c>
      <c r="AG352" s="262">
        <f t="shared" si="5681"/>
        <v>1105</v>
      </c>
      <c r="AH352" s="263">
        <f t="shared" si="5681"/>
        <v>1406</v>
      </c>
      <c r="AI352" s="264">
        <f t="shared" si="5681"/>
        <v>1246</v>
      </c>
      <c r="AJ352" s="265">
        <f t="shared" si="5681"/>
        <v>584</v>
      </c>
      <c r="AK352" s="266">
        <f t="shared" si="5681"/>
        <v>672</v>
      </c>
      <c r="AL352" s="263">
        <f t="shared" si="5681"/>
        <v>983</v>
      </c>
      <c r="AM352" s="264">
        <f t="shared" si="5681"/>
        <v>1992</v>
      </c>
      <c r="AN352" s="265">
        <f t="shared" si="5681"/>
        <v>303</v>
      </c>
      <c r="AO352" s="266">
        <f t="shared" si="5681"/>
        <v>962</v>
      </c>
      <c r="AP352" s="263">
        <f t="shared" si="5681"/>
        <v>411</v>
      </c>
      <c r="AQ352" s="265">
        <f t="shared" si="5681"/>
        <v>2234</v>
      </c>
      <c r="AR352" s="267">
        <f t="shared" si="5681"/>
        <v>1445</v>
      </c>
      <c r="AS352" s="268">
        <f t="shared" si="5681"/>
        <v>3244</v>
      </c>
      <c r="AT352" s="265">
        <f t="shared" si="5681"/>
        <v>984</v>
      </c>
      <c r="AU352" s="266">
        <f t="shared" si="5681"/>
        <v>1576</v>
      </c>
      <c r="AV352" s="263">
        <f t="shared" si="5681"/>
        <v>1550</v>
      </c>
      <c r="AW352" s="264">
        <f t="shared" si="5682"/>
        <v>1287</v>
      </c>
      <c r="AX352" s="265">
        <f t="shared" si="5682"/>
        <v>290</v>
      </c>
      <c r="AY352" s="266">
        <f t="shared" si="5682"/>
        <v>1072</v>
      </c>
      <c r="AZ352" s="263">
        <f t="shared" si="5682"/>
        <v>786</v>
      </c>
      <c r="BA352" s="264">
        <f t="shared" si="5682"/>
        <v>2252</v>
      </c>
      <c r="BB352" s="265">
        <f t="shared" si="5682"/>
        <v>1119</v>
      </c>
      <c r="BC352" s="266">
        <f t="shared" si="5682"/>
        <v>1406</v>
      </c>
      <c r="BD352" s="263">
        <f t="shared" si="5682"/>
        <v>4069</v>
      </c>
      <c r="BE352" s="265">
        <f t="shared" si="5682"/>
        <v>2423</v>
      </c>
      <c r="BF352" s="261">
        <f>SUM(AF352,AH352,AJ352,AL352,AN352,AP352,AR352,AT352,AV352,AX352,AZ352,BB352,BD352)</f>
        <v>18855</v>
      </c>
      <c r="BG352" s="19">
        <f>SUM(AG352,AI352,AK352,AM352,AO352,AQ352,AS352,AU352,AW352,AY352,BA352,BC352,BE352)</f>
        <v>21471</v>
      </c>
      <c r="BI352" s="147" t="s">
        <v>18</v>
      </c>
      <c r="BJ352" s="130">
        <f>B352/B374</f>
        <v>5.4512641468063214E-2</v>
      </c>
      <c r="BK352" s="131">
        <f t="shared" ref="BK352" si="5739">C352/C374</f>
        <v>2.9406575310239368E-5</v>
      </c>
      <c r="BL352" s="132">
        <f t="shared" ref="BL352" si="5740">D352/D374</f>
        <v>4.602760801743664E-2</v>
      </c>
      <c r="BM352" s="133">
        <f t="shared" ref="BM352" si="5741">E352/E374</f>
        <v>1.0640561821664184E-4</v>
      </c>
      <c r="BN352" s="130">
        <f t="shared" ref="BN352" si="5742">F352/F374</f>
        <v>2.8011204481792718E-2</v>
      </c>
      <c r="BO352" s="131">
        <f t="shared" ref="BO352" si="5743">G352/G374</f>
        <v>3.8845008416418488E-4</v>
      </c>
      <c r="BP352" s="132">
        <f t="shared" ref="BP352" si="5744">H352/H374</f>
        <v>3.946844335011044E-2</v>
      </c>
      <c r="BQ352" s="133">
        <f t="shared" ref="BQ352" si="5745">I352/I374</f>
        <v>2.5675286227042887E-3</v>
      </c>
      <c r="BR352" s="130">
        <f t="shared" ref="BR352" si="5746">J352/J374</f>
        <v>1.1856521086597628E-2</v>
      </c>
      <c r="BS352" s="131">
        <f t="shared" ref="BS352" si="5747">K352/K374</f>
        <v>4.9261083743842365E-3</v>
      </c>
      <c r="BT352" s="132">
        <f t="shared" ref="BT352" si="5748">L352/L374</f>
        <v>5.0294092575228029E-3</v>
      </c>
      <c r="BU352" s="130">
        <f t="shared" ref="BU352" si="5749">M352/M374</f>
        <v>1.5364117083732356E-2</v>
      </c>
      <c r="BV352" s="134">
        <f t="shared" ref="BV352" si="5750">N352/N374</f>
        <v>1.5506822241647979E-2</v>
      </c>
      <c r="BW352" s="135">
        <f t="shared" ref="BW352" si="5751">O352/O374</f>
        <v>1.4381643694097817E-2</v>
      </c>
      <c r="BX352" s="130">
        <f t="shared" ref="BX352" si="5752">P352/P374</f>
        <v>1.5337796713329275E-2</v>
      </c>
      <c r="BY352" s="131">
        <f t="shared" ref="BY352" si="5753">Q352/Q374</f>
        <v>1.3937114197530864E-2</v>
      </c>
      <c r="BZ352" s="132">
        <f t="shared" ref="BZ352" si="5754">R352/R374</f>
        <v>1.4544575984537327E-2</v>
      </c>
      <c r="CA352" s="133">
        <f t="shared" ref="CA352" si="5755">S352/S374</f>
        <v>1.1624453777947477E-2</v>
      </c>
      <c r="CB352" s="130">
        <f t="shared" ref="CB352" si="5756">T352/T374</f>
        <v>6.6885564878997935E-3</v>
      </c>
      <c r="CC352" s="131">
        <f t="shared" ref="CC352" si="5757">U352/U374</f>
        <v>2.0657787442239738E-2</v>
      </c>
      <c r="CD352" s="132">
        <f t="shared" ref="CD352" si="5758">V352/V374</f>
        <v>5.9985737656780905E-3</v>
      </c>
      <c r="CE352" s="133">
        <f t="shared" ref="CE352" si="5759">W352/W374</f>
        <v>1.4721345951629864E-2</v>
      </c>
      <c r="CF352" s="130">
        <f t="shared" ref="CF352" si="5760">X352/X374</f>
        <v>1.1658249158249158E-2</v>
      </c>
      <c r="CG352" s="131">
        <f t="shared" ref="CG352" si="5761">Y352/Y374</f>
        <v>2.1572260455267337E-2</v>
      </c>
      <c r="CH352" s="132">
        <f t="shared" ref="CH352" si="5762">Z352/Z374</f>
        <v>1.6468247160942806E-2</v>
      </c>
      <c r="CI352" s="130">
        <f t="shared" ref="CI352" si="5763">AA352/AA374</f>
        <v>9.0262071255161544E-3</v>
      </c>
      <c r="CJ352" s="136">
        <f t="shared" ref="CJ352" si="5764">AB352/AB374</f>
        <v>2.5977095531926963E-2</v>
      </c>
      <c r="CK352" s="137">
        <f t="shared" ref="CK352" si="5765">AC352/AC374</f>
        <v>9.6054563539051761E-3</v>
      </c>
    </row>
    <row r="353" spans="1:89" ht="15" thickTop="1" thickBot="1">
      <c r="A353" s="138" t="s">
        <v>19</v>
      </c>
      <c r="B353" s="182">
        <v>6222</v>
      </c>
      <c r="C353" s="183">
        <v>427</v>
      </c>
      <c r="D353" s="184">
        <v>2053</v>
      </c>
      <c r="E353" s="185">
        <v>499</v>
      </c>
      <c r="F353" s="182">
        <v>696</v>
      </c>
      <c r="G353" s="186">
        <v>289</v>
      </c>
      <c r="H353" s="184">
        <v>1177</v>
      </c>
      <c r="I353" s="185">
        <v>862</v>
      </c>
      <c r="J353" s="182">
        <v>234</v>
      </c>
      <c r="K353" s="186">
        <v>366</v>
      </c>
      <c r="L353" s="184">
        <v>280</v>
      </c>
      <c r="M353" s="182">
        <v>1053</v>
      </c>
      <c r="N353" s="187">
        <v>1181</v>
      </c>
      <c r="O353" s="188">
        <v>1608</v>
      </c>
      <c r="P353" s="182">
        <v>948</v>
      </c>
      <c r="Q353" s="186">
        <v>821</v>
      </c>
      <c r="R353" s="184">
        <v>1133</v>
      </c>
      <c r="S353" s="185">
        <v>925</v>
      </c>
      <c r="T353" s="182">
        <v>211</v>
      </c>
      <c r="U353" s="186">
        <v>837</v>
      </c>
      <c r="V353" s="184">
        <v>694</v>
      </c>
      <c r="W353" s="185">
        <v>1739</v>
      </c>
      <c r="X353" s="182">
        <v>1039</v>
      </c>
      <c r="Y353" s="186">
        <v>1138</v>
      </c>
      <c r="Z353" s="184">
        <v>2958</v>
      </c>
      <c r="AA353" s="182">
        <v>1411</v>
      </c>
      <c r="AB353" s="165">
        <f>B353+D353+F353+H353+J353+L353+N353+P353+R353+T353+V353+X353+Z353</f>
        <v>18826</v>
      </c>
      <c r="AC353" s="166">
        <f t="shared" si="5711"/>
        <v>11975</v>
      </c>
      <c r="AE353" s="269" t="s">
        <v>13</v>
      </c>
      <c r="AF353" s="14">
        <f t="shared" ref="AF353:BG353" si="5766">SUM(AF350:AF352)</f>
        <v>16240</v>
      </c>
      <c r="AG353" s="1">
        <f t="shared" si="5766"/>
        <v>3105</v>
      </c>
      <c r="AH353" s="14">
        <f t="shared" si="5766"/>
        <v>4186</v>
      </c>
      <c r="AI353" s="1">
        <f t="shared" si="5766"/>
        <v>3487</v>
      </c>
      <c r="AJ353" s="14">
        <f t="shared" si="5766"/>
        <v>1809</v>
      </c>
      <c r="AK353" s="1">
        <f t="shared" si="5766"/>
        <v>1663</v>
      </c>
      <c r="AL353" s="14">
        <f t="shared" si="5766"/>
        <v>3074</v>
      </c>
      <c r="AM353" s="1">
        <f t="shared" si="5766"/>
        <v>5231</v>
      </c>
      <c r="AN353" s="14">
        <f t="shared" si="5766"/>
        <v>1079</v>
      </c>
      <c r="AO353" s="1">
        <f t="shared" si="5766"/>
        <v>2693</v>
      </c>
      <c r="AP353" s="14">
        <f t="shared" si="5766"/>
        <v>1315</v>
      </c>
      <c r="AQ353" s="1">
        <f t="shared" si="5766"/>
        <v>6512</v>
      </c>
      <c r="AR353" s="14">
        <f t="shared" si="5766"/>
        <v>4718</v>
      </c>
      <c r="AS353" s="1">
        <f t="shared" si="5766"/>
        <v>8499</v>
      </c>
      <c r="AT353" s="14">
        <f t="shared" si="5766"/>
        <v>3707</v>
      </c>
      <c r="AU353" s="1">
        <f t="shared" si="5766"/>
        <v>4304</v>
      </c>
      <c r="AV353" s="14">
        <f t="shared" si="5766"/>
        <v>4777</v>
      </c>
      <c r="AW353" s="1">
        <f t="shared" si="5766"/>
        <v>4030</v>
      </c>
      <c r="AX353" s="14">
        <f t="shared" si="5766"/>
        <v>945</v>
      </c>
      <c r="AY353" s="1">
        <f t="shared" si="5766"/>
        <v>4042</v>
      </c>
      <c r="AZ353" s="14">
        <f t="shared" si="5766"/>
        <v>2660</v>
      </c>
      <c r="BA353" s="1">
        <f t="shared" si="5766"/>
        <v>6816</v>
      </c>
      <c r="BB353" s="14">
        <f t="shared" si="5766"/>
        <v>3583</v>
      </c>
      <c r="BC353" s="1">
        <f t="shared" si="5766"/>
        <v>4319</v>
      </c>
      <c r="BD353" s="14">
        <f t="shared" si="5766"/>
        <v>12769</v>
      </c>
      <c r="BE353" s="1">
        <f t="shared" si="5766"/>
        <v>7233</v>
      </c>
      <c r="BF353" s="54">
        <f t="shared" si="5766"/>
        <v>60862</v>
      </c>
      <c r="BG353" s="50">
        <f t="shared" si="5766"/>
        <v>61934</v>
      </c>
      <c r="BI353" s="138" t="s">
        <v>19</v>
      </c>
      <c r="BJ353" s="130">
        <f>B353/B374</f>
        <v>0.10494358144006477</v>
      </c>
      <c r="BK353" s="131">
        <f t="shared" ref="BK353" si="5767">C353/C374</f>
        <v>1.2556607657472211E-2</v>
      </c>
      <c r="BL353" s="132">
        <f t="shared" ref="BL353" si="5768">D353/D374</f>
        <v>8.773879225607932E-2</v>
      </c>
      <c r="BM353" s="133">
        <f t="shared" ref="BM353" si="5769">E353/E374</f>
        <v>2.6548201745052138E-2</v>
      </c>
      <c r="BN353" s="130">
        <f t="shared" ref="BN353" si="5770">F353/F374</f>
        <v>6.2889671997831395E-2</v>
      </c>
      <c r="BO353" s="131">
        <f t="shared" ref="BO353" si="5771">G353/G374</f>
        <v>3.742069144114981E-2</v>
      </c>
      <c r="BP353" s="132">
        <f t="shared" ref="BP353" si="5772">H353/H374</f>
        <v>4.2618676901908244E-2</v>
      </c>
      <c r="BQ353" s="133">
        <f t="shared" ref="BQ353" si="5773">I353/I374</f>
        <v>2.2583772171133644E-2</v>
      </c>
      <c r="BR353" s="130">
        <f t="shared" ref="BR353" si="5774">J353/J374</f>
        <v>3.5119315623592974E-2</v>
      </c>
      <c r="BS353" s="131">
        <f t="shared" ref="BS353" si="5775">K353/K374</f>
        <v>4.5073891625615765E-2</v>
      </c>
      <c r="BT353" s="132">
        <f t="shared" ref="BT353" si="5776">L353/L374</f>
        <v>2.3868382917057368E-2</v>
      </c>
      <c r="BU353" s="130">
        <f t="shared" ref="BU353" si="5777">M353/M374</f>
        <v>4.3843943873089895E-2</v>
      </c>
      <c r="BV353" s="134">
        <f t="shared" ref="BV353" si="5778">N353/N374</f>
        <v>4.4886169282809474E-2</v>
      </c>
      <c r="BW353" s="135">
        <f t="shared" ref="BW353" si="5779">O353/O374</f>
        <v>4.3715846994535519E-2</v>
      </c>
      <c r="BX353" s="130">
        <f t="shared" ref="BX353" si="5780">P353/P374</f>
        <v>5.7699330493000606E-2</v>
      </c>
      <c r="BY353" s="131">
        <f t="shared" ref="BY353" si="5781">Q353/Q374</f>
        <v>3.9592978395061727E-2</v>
      </c>
      <c r="BZ353" s="132">
        <f t="shared" ref="BZ353" si="5782">R353/R374</f>
        <v>5.4747523556414594E-2</v>
      </c>
      <c r="CA353" s="133">
        <f t="shared" ref="CA353" si="5783">S353/S374</f>
        <v>3.9243137754019768E-2</v>
      </c>
      <c r="CB353" s="130">
        <f t="shared" ref="CB353" si="5784">T353/T374</f>
        <v>2.5659734889942842E-2</v>
      </c>
      <c r="CC353" s="131">
        <f t="shared" ref="CC353" si="5785">U353/U374</f>
        <v>7.5835824952432726E-2</v>
      </c>
      <c r="CD353" s="132">
        <f t="shared" ref="CD353" si="5786">V353/V374</f>
        <v>2.9111959394269894E-2</v>
      </c>
      <c r="CE353" s="133">
        <f t="shared" ref="CE353" si="5787">W353/W374</f>
        <v>5.7143796004206097E-2</v>
      </c>
      <c r="CF353" s="130">
        <f t="shared" ref="CF353" si="5788">X353/X374</f>
        <v>4.3728956228956228E-2</v>
      </c>
      <c r="CG353" s="131">
        <f t="shared" ref="CG353" si="5789">Y353/Y374</f>
        <v>7.5304393859184748E-2</v>
      </c>
      <c r="CH353" s="132">
        <f t="shared" ref="CH353" si="5790">Z353/Z374</f>
        <v>5.0742786564655022E-2</v>
      </c>
      <c r="CI353" s="130">
        <f t="shared" ref="CI353" si="5791">AA353/AA374</f>
        <v>2.9278110928973089E-2</v>
      </c>
      <c r="CJ353" s="136">
        <f t="shared" ref="CJ353" si="5792">AB353/AB374</f>
        <v>5.9328496965189492E-2</v>
      </c>
      <c r="CK353" s="137">
        <f t="shared" ref="CK353" si="5793">AC353/AC374</f>
        <v>3.7812406258387408E-2</v>
      </c>
    </row>
    <row r="354" spans="1:89" ht="14" thickTop="1">
      <c r="A354" s="147" t="s">
        <v>20</v>
      </c>
      <c r="B354" s="189">
        <v>5699</v>
      </c>
      <c r="C354" s="190">
        <v>1042</v>
      </c>
      <c r="D354" s="191">
        <v>1342</v>
      </c>
      <c r="E354" s="192">
        <v>1162</v>
      </c>
      <c r="F354" s="189">
        <v>629</v>
      </c>
      <c r="G354" s="193">
        <v>461</v>
      </c>
      <c r="H354" s="191">
        <v>1086</v>
      </c>
      <c r="I354" s="192">
        <v>1648</v>
      </c>
      <c r="J354" s="189">
        <v>368</v>
      </c>
      <c r="K354" s="193">
        <v>776</v>
      </c>
      <c r="L354" s="191">
        <v>422</v>
      </c>
      <c r="M354" s="189">
        <v>1865</v>
      </c>
      <c r="N354" s="194">
        <v>1742</v>
      </c>
      <c r="O354" s="195">
        <v>2599</v>
      </c>
      <c r="P354" s="189">
        <v>1517</v>
      </c>
      <c r="Q354" s="193">
        <v>1442</v>
      </c>
      <c r="R354" s="191">
        <v>1791</v>
      </c>
      <c r="S354" s="192">
        <v>1638</v>
      </c>
      <c r="T354" s="189">
        <v>336</v>
      </c>
      <c r="U354" s="193">
        <v>1532</v>
      </c>
      <c r="V354" s="191">
        <v>993</v>
      </c>
      <c r="W354" s="192">
        <v>2543</v>
      </c>
      <c r="X354" s="189">
        <v>1313</v>
      </c>
      <c r="Y354" s="193">
        <v>1653</v>
      </c>
      <c r="Z354" s="191">
        <v>4544</v>
      </c>
      <c r="AA354" s="189">
        <v>2530</v>
      </c>
      <c r="AB354" s="165">
        <f t="shared" ref="AB354:AB369" si="5794">B354+D354+F354+H354+J354+L354+N354+P354+R354+T354+V354+X354+Z354</f>
        <v>21782</v>
      </c>
      <c r="AC354" s="166">
        <f t="shared" si="5711"/>
        <v>20891</v>
      </c>
      <c r="BI354" s="147" t="s">
        <v>20</v>
      </c>
      <c r="BJ354" s="130">
        <f>B354/B374</f>
        <v>9.6122383578741422E-2</v>
      </c>
      <c r="BK354" s="131">
        <f t="shared" ref="BK354" si="5795">C354/C374</f>
        <v>3.0641651473269423E-2</v>
      </c>
      <c r="BL354" s="132">
        <f t="shared" ref="BL354" si="5796">D354/D374</f>
        <v>5.7352878328133683E-2</v>
      </c>
      <c r="BM354" s="133">
        <f t="shared" ref="BM354" si="5797">E354/E374</f>
        <v>6.1821664183868912E-2</v>
      </c>
      <c r="BN354" s="130">
        <f t="shared" ref="BN354" si="5798">F354/F374</f>
        <v>5.683563748079877E-2</v>
      </c>
      <c r="BO354" s="131">
        <f t="shared" ref="BO354" si="5799">G354/G374</f>
        <v>5.9691829599896412E-2</v>
      </c>
      <c r="BP354" s="132">
        <f t="shared" ref="BP354" si="5800">H354/H374</f>
        <v>3.932360502588985E-2</v>
      </c>
      <c r="BQ354" s="133">
        <f t="shared" ref="BQ354" si="5801">I354/I374</f>
        <v>4.3176399696088448E-2</v>
      </c>
      <c r="BR354" s="130">
        <f t="shared" ref="BR354" si="5802">J354/J374</f>
        <v>5.5230376707188951E-2</v>
      </c>
      <c r="BS354" s="131">
        <f t="shared" ref="BS354" si="5803">K354/K374</f>
        <v>9.556650246305419E-2</v>
      </c>
      <c r="BT354" s="132">
        <f t="shared" ref="BT354" si="5804">L354/L374</f>
        <v>3.5973062824993608E-2</v>
      </c>
      <c r="BU354" s="130">
        <f t="shared" ref="BU354" si="5805">M354/M374</f>
        <v>7.7653328892034815E-2</v>
      </c>
      <c r="BV354" s="134">
        <f t="shared" ref="BV354" si="5806">N354/N374</f>
        <v>6.6208049865075447E-2</v>
      </c>
      <c r="BW354" s="135">
        <f t="shared" ref="BW354" si="5807">O354/O374</f>
        <v>7.0657640757958842E-2</v>
      </c>
      <c r="BX354" s="130">
        <f t="shared" ref="BX354" si="5808">P354/P374</f>
        <v>9.2331101643335356E-2</v>
      </c>
      <c r="BY354" s="131">
        <f t="shared" ref="BY354" si="5809">Q354/Q374</f>
        <v>6.9540895061728392E-2</v>
      </c>
      <c r="BZ354" s="132">
        <f t="shared" ref="BZ354" si="5810">R354/R374</f>
        <v>8.6542643150519447E-2</v>
      </c>
      <c r="CA354" s="133">
        <f t="shared" ref="CA354" si="5811">S354/S374</f>
        <v>6.9492172584956088E-2</v>
      </c>
      <c r="CB354" s="130">
        <f t="shared" ref="CB354" si="5812">T354/T374</f>
        <v>4.0860999635169648E-2</v>
      </c>
      <c r="CC354" s="131">
        <f t="shared" ref="CC354" si="5813">U354/U374</f>
        <v>0.13880583491890913</v>
      </c>
      <c r="CD354" s="132">
        <f t="shared" ref="CD354" si="5814">V354/V374</f>
        <v>4.1654431813414994E-2</v>
      </c>
      <c r="CE354" s="133">
        <f t="shared" ref="CE354" si="5815">W354/W374</f>
        <v>8.3563354363827544E-2</v>
      </c>
      <c r="CF354" s="130">
        <f t="shared" ref="CF354" si="5816">X354/X374</f>
        <v>5.5260942760942761E-2</v>
      </c>
      <c r="CG354" s="131">
        <f t="shared" ref="CG354" si="5817">Y354/Y374</f>
        <v>0.10938327157226045</v>
      </c>
      <c r="CH354" s="132">
        <f t="shared" ref="CH354" si="5818">Z354/Z374</f>
        <v>7.7949703228462619E-2</v>
      </c>
      <c r="CI354" s="130">
        <f t="shared" ref="CI354" si="5819">AA354/AA374</f>
        <v>5.2497250638059469E-2</v>
      </c>
      <c r="CJ354" s="136">
        <f t="shared" ref="CJ354" si="5820">AB354/AB374</f>
        <v>6.864407313798776E-2</v>
      </c>
      <c r="CK354" s="137">
        <f t="shared" ref="CK354" si="5821">AC354/AC374</f>
        <v>6.5965676755237693E-2</v>
      </c>
    </row>
    <row r="355" spans="1:89" ht="14" thickBot="1">
      <c r="A355" s="138" t="s">
        <v>21</v>
      </c>
      <c r="B355" s="182">
        <v>5616</v>
      </c>
      <c r="C355" s="183">
        <v>958</v>
      </c>
      <c r="D355" s="184">
        <v>1438</v>
      </c>
      <c r="E355" s="185">
        <v>1079</v>
      </c>
      <c r="F355" s="182">
        <v>596</v>
      </c>
      <c r="G355" s="186">
        <v>530</v>
      </c>
      <c r="H355" s="184">
        <v>1005</v>
      </c>
      <c r="I355" s="185">
        <v>1591</v>
      </c>
      <c r="J355" s="182">
        <v>408</v>
      </c>
      <c r="K355" s="186">
        <v>955</v>
      </c>
      <c r="L355" s="184">
        <v>482</v>
      </c>
      <c r="M355" s="182">
        <v>2413</v>
      </c>
      <c r="N355" s="187">
        <v>1531</v>
      </c>
      <c r="O355" s="188">
        <v>2656</v>
      </c>
      <c r="P355" s="182">
        <v>1206</v>
      </c>
      <c r="Q355" s="186">
        <v>1286</v>
      </c>
      <c r="R355" s="184">
        <v>1436</v>
      </c>
      <c r="S355" s="185">
        <v>1105</v>
      </c>
      <c r="T355" s="182">
        <v>319</v>
      </c>
      <c r="U355" s="186">
        <v>1438</v>
      </c>
      <c r="V355" s="184">
        <v>881</v>
      </c>
      <c r="W355" s="185">
        <v>2021</v>
      </c>
      <c r="X355" s="182">
        <v>1151</v>
      </c>
      <c r="Y355" s="186">
        <v>1260</v>
      </c>
      <c r="Z355" s="184">
        <v>4156</v>
      </c>
      <c r="AA355" s="182">
        <v>2280</v>
      </c>
      <c r="AB355" s="165">
        <f t="shared" si="5794"/>
        <v>20225</v>
      </c>
      <c r="AC355" s="166">
        <f t="shared" si="5711"/>
        <v>19572</v>
      </c>
      <c r="AE355" t="s">
        <v>88</v>
      </c>
      <c r="BI355" s="138" t="s">
        <v>21</v>
      </c>
      <c r="BJ355" s="130">
        <f>B355/B374</f>
        <v>9.4722461164802915E-2</v>
      </c>
      <c r="BK355" s="131">
        <f t="shared" ref="BK355" si="5822">C355/C374</f>
        <v>2.8171499147209317E-2</v>
      </c>
      <c r="BL355" s="132">
        <f t="shared" ref="BL355" si="5823">D355/D374</f>
        <v>6.1455617761442795E-2</v>
      </c>
      <c r="BM355" s="133">
        <f t="shared" ref="BM355" si="5824">E355/E374</f>
        <v>5.7405831027878274E-2</v>
      </c>
      <c r="BN355" s="130">
        <f t="shared" ref="BN355" si="5825">F355/F374</f>
        <v>5.3853799584349868E-2</v>
      </c>
      <c r="BO355" s="131">
        <f t="shared" ref="BO355" si="5826">G355/G374</f>
        <v>6.8626181535672667E-2</v>
      </c>
      <c r="BP355" s="132">
        <f t="shared" ref="BP355" si="5827">H355/H374</f>
        <v>3.639062896042293E-2</v>
      </c>
      <c r="BQ355" s="133">
        <f t="shared" ref="BQ355" si="5828">I355/I374</f>
        <v>4.1683041211454323E-2</v>
      </c>
      <c r="BR355" s="130">
        <f t="shared" ref="BR355" si="5829">J355/J374</f>
        <v>6.1233678523187757E-2</v>
      </c>
      <c r="BS355" s="131">
        <f t="shared" ref="BS355" si="5830">K355/K374</f>
        <v>0.11761083743842364</v>
      </c>
      <c r="BT355" s="132">
        <f t="shared" ref="BT355" si="5831">L355/L374</f>
        <v>4.1087716307220183E-2</v>
      </c>
      <c r="BU355" s="130">
        <f t="shared" ref="BU355" si="5832">M355/M374</f>
        <v>0.10047050006245577</v>
      </c>
      <c r="BV355" s="134">
        <f t="shared" ref="BV355" si="5833">N355/N374</f>
        <v>5.8188590323438864E-2</v>
      </c>
      <c r="BW355" s="135">
        <f t="shared" ref="BW355" si="5834">O355/O374</f>
        <v>7.2207269662615883E-2</v>
      </c>
      <c r="BX355" s="130">
        <f t="shared" ref="BX355" si="5835">P355/P374</f>
        <v>7.3402312842361539E-2</v>
      </c>
      <c r="BY355" s="131">
        <f t="shared" ref="BY355" si="5836">Q355/Q374</f>
        <v>6.2017746913580245E-2</v>
      </c>
      <c r="BZ355" s="132">
        <f t="shared" ref="BZ355" si="5837">R355/R374</f>
        <v>6.9388741241845853E-2</v>
      </c>
      <c r="CA355" s="133">
        <f t="shared" ref="CA355" si="5838">S355/S374</f>
        <v>4.6879640235883077E-2</v>
      </c>
      <c r="CB355" s="130">
        <f t="shared" ref="CB355" si="5839">T355/T374</f>
        <v>3.8793627629818798E-2</v>
      </c>
      <c r="CC355" s="131">
        <f t="shared" ref="CC355" si="5840">U355/U374</f>
        <v>0.13028902781552959</v>
      </c>
      <c r="CD355" s="132">
        <f t="shared" ref="CD355" si="5841">V355/V374</f>
        <v>3.6956248164772013E-2</v>
      </c>
      <c r="CE355" s="133">
        <f t="shared" ref="CE355" si="5842">W355/W374</f>
        <v>6.6410357518401686E-2</v>
      </c>
      <c r="CF355" s="130">
        <f t="shared" ref="CF355" si="5843">X355/X374</f>
        <v>4.844276094276094E-2</v>
      </c>
      <c r="CG355" s="131">
        <f t="shared" ref="CG355" si="5844">Y355/Y374</f>
        <v>8.3377448385389089E-2</v>
      </c>
      <c r="CH355" s="132">
        <f t="shared" ref="CH355" si="5845">Z355/Z374</f>
        <v>7.1293786667581571E-2</v>
      </c>
      <c r="CI355" s="130">
        <f t="shared" ref="CI355" si="5846">AA355/AA374</f>
        <v>4.7309775278567424E-2</v>
      </c>
      <c r="CJ355" s="136">
        <f t="shared" ref="CJ355" si="5847">AB355/AB374</f>
        <v>6.3737323442099092E-2</v>
      </c>
      <c r="CK355" s="137">
        <f t="shared" ref="CK355" si="5848">AC355/AC374</f>
        <v>6.1800786245441199E-2</v>
      </c>
    </row>
    <row r="356" spans="1:89" ht="15" thickTop="1" thickBot="1">
      <c r="A356" s="147" t="s">
        <v>22</v>
      </c>
      <c r="B356" s="189">
        <v>4925</v>
      </c>
      <c r="C356" s="190">
        <v>1105</v>
      </c>
      <c r="D356" s="191">
        <v>1406</v>
      </c>
      <c r="E356" s="192">
        <v>1246</v>
      </c>
      <c r="F356" s="189">
        <v>584</v>
      </c>
      <c r="G356" s="193">
        <v>672</v>
      </c>
      <c r="H356" s="191">
        <v>983</v>
      </c>
      <c r="I356" s="192">
        <v>1992</v>
      </c>
      <c r="J356" s="189">
        <v>303</v>
      </c>
      <c r="K356" s="193">
        <v>962</v>
      </c>
      <c r="L356" s="191">
        <v>411</v>
      </c>
      <c r="M356" s="189">
        <v>2234</v>
      </c>
      <c r="N356" s="194">
        <v>1445</v>
      </c>
      <c r="O356" s="195">
        <v>3244</v>
      </c>
      <c r="P356" s="189">
        <v>984</v>
      </c>
      <c r="Q356" s="193">
        <v>1576</v>
      </c>
      <c r="R356" s="191">
        <v>1550</v>
      </c>
      <c r="S356" s="192">
        <v>1287</v>
      </c>
      <c r="T356" s="189">
        <v>290</v>
      </c>
      <c r="U356" s="193">
        <v>1072</v>
      </c>
      <c r="V356" s="191">
        <v>786</v>
      </c>
      <c r="W356" s="192">
        <v>2252</v>
      </c>
      <c r="X356" s="189">
        <v>1119</v>
      </c>
      <c r="Y356" s="193">
        <v>1406</v>
      </c>
      <c r="Z356" s="191">
        <v>4069</v>
      </c>
      <c r="AA356" s="189">
        <v>2423</v>
      </c>
      <c r="AB356" s="165">
        <f t="shared" si="5794"/>
        <v>18855</v>
      </c>
      <c r="AC356" s="166">
        <f t="shared" si="5711"/>
        <v>21471</v>
      </c>
      <c r="AE356" s="314" t="s">
        <v>0</v>
      </c>
      <c r="AF356" s="308" t="s">
        <v>1</v>
      </c>
      <c r="AG356" s="309"/>
      <c r="AH356" s="308" t="s">
        <v>2</v>
      </c>
      <c r="AI356" s="309"/>
      <c r="AJ356" s="308" t="s">
        <v>3</v>
      </c>
      <c r="AK356" s="309"/>
      <c r="AL356" s="308" t="s">
        <v>4</v>
      </c>
      <c r="AM356" s="309"/>
      <c r="AN356" s="308" t="s">
        <v>5</v>
      </c>
      <c r="AO356" s="309"/>
      <c r="AP356" s="308" t="s">
        <v>6</v>
      </c>
      <c r="AQ356" s="309"/>
      <c r="AR356" s="308" t="s">
        <v>7</v>
      </c>
      <c r="AS356" s="309"/>
      <c r="AT356" s="308" t="s">
        <v>8</v>
      </c>
      <c r="AU356" s="309"/>
      <c r="AV356" s="308" t="s">
        <v>9</v>
      </c>
      <c r="AW356" s="309"/>
      <c r="AX356" s="308" t="s">
        <v>10</v>
      </c>
      <c r="AY356" s="309"/>
      <c r="AZ356" s="308" t="s">
        <v>11</v>
      </c>
      <c r="BA356" s="309"/>
      <c r="BB356" s="308" t="s">
        <v>12</v>
      </c>
      <c r="BC356" s="309"/>
      <c r="BD356" s="310" t="s">
        <v>40</v>
      </c>
      <c r="BE356" s="311"/>
      <c r="BF356" s="312" t="s">
        <v>41</v>
      </c>
      <c r="BG356" s="313"/>
      <c r="BI356" s="147" t="s">
        <v>22</v>
      </c>
      <c r="BJ356" s="130">
        <f>B356/B374</f>
        <v>8.306768540538717E-2</v>
      </c>
      <c r="BK356" s="131">
        <f t="shared" ref="BK356" si="5849">C356/C374</f>
        <v>3.2494265717814504E-2</v>
      </c>
      <c r="BL356" s="132">
        <f t="shared" ref="BL356" si="5850">D356/D374</f>
        <v>6.0088037950339755E-2</v>
      </c>
      <c r="BM356" s="133">
        <f t="shared" ref="BM356" si="5851">E356/E374</f>
        <v>6.629070014896786E-2</v>
      </c>
      <c r="BN356" s="130">
        <f t="shared" ref="BN356" si="5852">F356/F374</f>
        <v>5.2769494894732087E-2</v>
      </c>
      <c r="BO356" s="131">
        <f t="shared" ref="BO356" si="5853">G356/G374</f>
        <v>8.7012818852777424E-2</v>
      </c>
      <c r="BP356" s="132">
        <f t="shared" ref="BP356" si="5854">H356/H374</f>
        <v>3.5594018177209689E-2</v>
      </c>
      <c r="BQ356" s="133">
        <f t="shared" ref="BQ356" si="5855">I356/I374</f>
        <v>5.2188949147213705E-2</v>
      </c>
      <c r="BR356" s="130">
        <f t="shared" ref="BR356" si="5856">J356/J374</f>
        <v>4.5475011256190905E-2</v>
      </c>
      <c r="BS356" s="131">
        <f t="shared" ref="BS356" si="5857">K356/K374</f>
        <v>0.11847290640394088</v>
      </c>
      <c r="BT356" s="132">
        <f t="shared" ref="BT356" si="5858">L356/L374</f>
        <v>3.5035376353252067E-2</v>
      </c>
      <c r="BU356" s="130">
        <f t="shared" ref="BU356" si="5859">M356/M374</f>
        <v>9.3017445975767166E-2</v>
      </c>
      <c r="BV356" s="134">
        <f t="shared" ref="BV356" si="5860">N356/N374</f>
        <v>5.4919995439169929E-2</v>
      </c>
      <c r="BW356" s="135">
        <f t="shared" ref="BW356" si="5861">O356/O374</f>
        <v>8.8192915205393796E-2</v>
      </c>
      <c r="BX356" s="130">
        <f t="shared" ref="BX356" si="5862">P356/P374</f>
        <v>5.9890444309190508E-2</v>
      </c>
      <c r="BY356" s="131">
        <f t="shared" ref="BY356" si="5863">Q356/Q374</f>
        <v>7.6003086419753091E-2</v>
      </c>
      <c r="BZ356" s="132">
        <f t="shared" ref="BZ356" si="5864">R356/R374</f>
        <v>7.4897318192800197E-2</v>
      </c>
      <c r="CA356" s="133">
        <f t="shared" ref="CA356" si="5865">S356/S374</f>
        <v>5.4600992745322645E-2</v>
      </c>
      <c r="CB356" s="130">
        <f t="shared" ref="CB356" si="5866">T356/T374</f>
        <v>3.5266934208926182E-2</v>
      </c>
      <c r="CC356" s="131">
        <f t="shared" ref="CC356" si="5867">U356/U374</f>
        <v>9.7127842710881582E-2</v>
      </c>
      <c r="CD356" s="132">
        <f t="shared" ref="CD356" si="5868">V356/V374</f>
        <v>3.2971181677083773E-2</v>
      </c>
      <c r="CE356" s="133">
        <f t="shared" ref="CE356" si="5869">W356/W374</f>
        <v>7.4001051524710829E-2</v>
      </c>
      <c r="CF356" s="130">
        <f t="shared" ref="CF356" si="5870">X356/X374</f>
        <v>4.7095959595959594E-2</v>
      </c>
      <c r="CG356" s="131">
        <f t="shared" ref="CG356" si="5871">Y356/Y374</f>
        <v>9.3038644785600852E-2</v>
      </c>
      <c r="CH356" s="132">
        <f t="shared" ref="CH356" si="5872">Z356/Z374</f>
        <v>6.9801351768621123E-2</v>
      </c>
      <c r="CI356" s="130">
        <f t="shared" ref="CI356" si="5873">AA356/AA374</f>
        <v>5.0277011184196876E-2</v>
      </c>
      <c r="CJ356" s="136">
        <f t="shared" ref="CJ356" si="5874">AB356/AB374</f>
        <v>5.9419887935761605E-2</v>
      </c>
      <c r="CK356" s="137">
        <f t="shared" ref="CK356" si="5875">AC356/AC374</f>
        <v>6.7797091839151238E-2</v>
      </c>
    </row>
    <row r="357" spans="1:89" ht="15" thickTop="1" thickBot="1">
      <c r="A357" s="138" t="s">
        <v>23</v>
      </c>
      <c r="B357" s="182">
        <v>3715</v>
      </c>
      <c r="C357" s="183">
        <v>1142</v>
      </c>
      <c r="D357" s="184">
        <v>1387</v>
      </c>
      <c r="E357" s="185">
        <v>906</v>
      </c>
      <c r="F357" s="182">
        <v>652</v>
      </c>
      <c r="G357" s="186">
        <v>464</v>
      </c>
      <c r="H357" s="184">
        <v>1363</v>
      </c>
      <c r="I357" s="185">
        <v>1847</v>
      </c>
      <c r="J357" s="182">
        <v>352</v>
      </c>
      <c r="K357" s="186">
        <v>885</v>
      </c>
      <c r="L357" s="184">
        <v>436</v>
      </c>
      <c r="M357" s="182">
        <v>2105</v>
      </c>
      <c r="N357" s="187">
        <v>1324</v>
      </c>
      <c r="O357" s="188">
        <v>2630</v>
      </c>
      <c r="P357" s="182">
        <v>870</v>
      </c>
      <c r="Q357" s="186">
        <v>1167</v>
      </c>
      <c r="R357" s="184">
        <v>1352</v>
      </c>
      <c r="S357" s="185">
        <v>1218</v>
      </c>
      <c r="T357" s="182">
        <v>354</v>
      </c>
      <c r="U357" s="186">
        <v>712</v>
      </c>
      <c r="V357" s="184">
        <v>700</v>
      </c>
      <c r="W357" s="185">
        <v>2376</v>
      </c>
      <c r="X357" s="182">
        <v>979</v>
      </c>
      <c r="Y357" s="186">
        <v>1044</v>
      </c>
      <c r="Z357" s="184">
        <v>3479</v>
      </c>
      <c r="AA357" s="182">
        <v>2653</v>
      </c>
      <c r="AB357" s="165">
        <f t="shared" si="5794"/>
        <v>16963</v>
      </c>
      <c r="AC357" s="166">
        <f t="shared" si="5711"/>
        <v>19149</v>
      </c>
      <c r="AE357" s="315"/>
      <c r="AF357" s="230" t="s">
        <v>14</v>
      </c>
      <c r="AG357" s="231" t="s">
        <v>15</v>
      </c>
      <c r="AH357" s="232" t="s">
        <v>14</v>
      </c>
      <c r="AI357" s="233" t="s">
        <v>15</v>
      </c>
      <c r="AJ357" s="230" t="s">
        <v>14</v>
      </c>
      <c r="AK357" s="231" t="s">
        <v>15</v>
      </c>
      <c r="AL357" s="232" t="s">
        <v>14</v>
      </c>
      <c r="AM357" s="233" t="s">
        <v>15</v>
      </c>
      <c r="AN357" s="230" t="s">
        <v>14</v>
      </c>
      <c r="AO357" s="231" t="s">
        <v>15</v>
      </c>
      <c r="AP357" s="232" t="s">
        <v>14</v>
      </c>
      <c r="AQ357" s="230" t="s">
        <v>15</v>
      </c>
      <c r="AR357" s="234" t="s">
        <v>14</v>
      </c>
      <c r="AS357" s="235" t="s">
        <v>15</v>
      </c>
      <c r="AT357" s="230" t="s">
        <v>14</v>
      </c>
      <c r="AU357" s="231" t="s">
        <v>15</v>
      </c>
      <c r="AV357" s="232" t="s">
        <v>14</v>
      </c>
      <c r="AW357" s="233" t="s">
        <v>15</v>
      </c>
      <c r="AX357" s="230" t="s">
        <v>14</v>
      </c>
      <c r="AY357" s="231" t="s">
        <v>15</v>
      </c>
      <c r="AZ357" s="232" t="s">
        <v>14</v>
      </c>
      <c r="BA357" s="233" t="s">
        <v>15</v>
      </c>
      <c r="BB357" s="230" t="s">
        <v>14</v>
      </c>
      <c r="BC357" s="231" t="s">
        <v>15</v>
      </c>
      <c r="BD357" s="236" t="s">
        <v>14</v>
      </c>
      <c r="BE357" s="237" t="s">
        <v>15</v>
      </c>
      <c r="BF357" s="238" t="s">
        <v>14</v>
      </c>
      <c r="BG357" s="239" t="s">
        <v>15</v>
      </c>
      <c r="BI357" s="138" t="s">
        <v>23</v>
      </c>
      <c r="BJ357" s="130">
        <f>B357/B374</f>
        <v>6.2659177925078857E-2</v>
      </c>
      <c r="BK357" s="131">
        <f t="shared" ref="BK357" si="5876">C357/C374</f>
        <v>3.3582309004293362E-2</v>
      </c>
      <c r="BL357" s="132">
        <f t="shared" ref="BL357" si="5877">D357/D374</f>
        <v>5.9276037437497327E-2</v>
      </c>
      <c r="BM357" s="133">
        <f t="shared" ref="BM357" si="5878">E357/E374</f>
        <v>4.8201745052138756E-2</v>
      </c>
      <c r="BN357" s="130">
        <f t="shared" ref="BN357" si="5879">F357/F374</f>
        <v>5.8913888135899518E-2</v>
      </c>
      <c r="BO357" s="131">
        <f t="shared" ref="BO357" si="5880">G357/G374</f>
        <v>6.00802796840606E-2</v>
      </c>
      <c r="BP357" s="132">
        <f t="shared" ref="BP357" si="5881">H357/H374</f>
        <v>4.935365897816562E-2</v>
      </c>
      <c r="BQ357" s="133">
        <f t="shared" ref="BQ357" si="5882">I357/I374</f>
        <v>4.8390054756477771E-2</v>
      </c>
      <c r="BR357" s="130">
        <f t="shared" ref="BR357" si="5883">J357/J374</f>
        <v>5.2829055980789436E-2</v>
      </c>
      <c r="BS357" s="131">
        <f t="shared" ref="BS357" si="5884">K357/K374</f>
        <v>0.10899014778325124</v>
      </c>
      <c r="BT357" s="132">
        <f t="shared" ref="BT357" si="5885">L357/L374</f>
        <v>3.7166481970846474E-2</v>
      </c>
      <c r="BU357" s="130">
        <f t="shared" ref="BU357" si="5886">M357/M374</f>
        <v>8.7646250572511145E-2</v>
      </c>
      <c r="BV357" s="134">
        <f t="shared" ref="BV357" si="5887">N357/N374</f>
        <v>5.0321158450838052E-2</v>
      </c>
      <c r="BW357" s="135">
        <f t="shared" ref="BW357" si="5888">O357/O374</f>
        <v>7.1500421390316177E-2</v>
      </c>
      <c r="BX357" s="130">
        <f t="shared" ref="BX357" si="5889">P357/P374</f>
        <v>5.2951917224589168E-2</v>
      </c>
      <c r="BY357" s="131">
        <f t="shared" ref="BY357" si="5890">Q357/Q374</f>
        <v>5.6278935185185182E-2</v>
      </c>
      <c r="BZ357" s="132">
        <f t="shared" ref="BZ357" si="5891">R357/R374</f>
        <v>6.5329789804300556E-2</v>
      </c>
      <c r="CA357" s="133">
        <f t="shared" ref="CA357" si="5892">S357/S374</f>
        <v>5.1673666793941711E-2</v>
      </c>
      <c r="CB357" s="130">
        <f t="shared" ref="CB357" si="5893">T357/T374</f>
        <v>4.3049981758482306E-2</v>
      </c>
      <c r="CC357" s="131">
        <f t="shared" ref="CC357" si="5894">U357/U374</f>
        <v>6.4510283591555681E-2</v>
      </c>
      <c r="CD357" s="132">
        <f t="shared" ref="CD357" si="5895">V357/V374</f>
        <v>2.9363647804018626E-2</v>
      </c>
      <c r="CE357" s="133">
        <f t="shared" ref="CE357" si="5896">W357/W374</f>
        <v>7.8075709779179811E-2</v>
      </c>
      <c r="CF357" s="130">
        <f t="shared" ref="CF357" si="5897">X357/X374</f>
        <v>4.1203703703703701E-2</v>
      </c>
      <c r="CG357" s="131">
        <f t="shared" ref="CG357" si="5898">Y357/Y374</f>
        <v>6.908417151932239E-2</v>
      </c>
      <c r="CH357" s="132">
        <f t="shared" ref="CH357" si="5899">Z357/Z374</f>
        <v>5.9680241534291696E-2</v>
      </c>
      <c r="CI357" s="130">
        <f t="shared" ref="CI357" si="5900">AA357/AA374</f>
        <v>5.5049488514929551E-2</v>
      </c>
      <c r="CJ357" s="136">
        <f t="shared" ref="CJ357" si="5901">AB357/AB374</f>
        <v>5.3457414959126176E-2</v>
      </c>
      <c r="CK357" s="137">
        <f t="shared" ref="CK357" si="5902">AC357/AC374</f>
        <v>6.0465116279069767E-2</v>
      </c>
    </row>
    <row r="358" spans="1:89" ht="14" thickTop="1">
      <c r="A358" s="147" t="s">
        <v>24</v>
      </c>
      <c r="B358" s="196">
        <v>3631</v>
      </c>
      <c r="C358" s="190">
        <v>1191</v>
      </c>
      <c r="D358" s="191">
        <v>1343</v>
      </c>
      <c r="E358" s="192">
        <v>741</v>
      </c>
      <c r="F358" s="189">
        <v>642</v>
      </c>
      <c r="G358" s="193">
        <v>446</v>
      </c>
      <c r="H358" s="191">
        <v>1645</v>
      </c>
      <c r="I358" s="192">
        <v>1824</v>
      </c>
      <c r="J358" s="189">
        <v>316</v>
      </c>
      <c r="K358" s="193">
        <v>614</v>
      </c>
      <c r="L358" s="191">
        <v>452</v>
      </c>
      <c r="M358" s="189">
        <v>1721</v>
      </c>
      <c r="N358" s="194">
        <v>1175</v>
      </c>
      <c r="O358" s="197">
        <v>2336</v>
      </c>
      <c r="P358" s="189">
        <v>888</v>
      </c>
      <c r="Q358" s="193">
        <v>985</v>
      </c>
      <c r="R358" s="191">
        <v>1298</v>
      </c>
      <c r="S358" s="192">
        <v>1267</v>
      </c>
      <c r="T358" s="189">
        <v>345</v>
      </c>
      <c r="U358" s="193">
        <v>551</v>
      </c>
      <c r="V358" s="191">
        <v>783</v>
      </c>
      <c r="W358" s="198">
        <v>2222</v>
      </c>
      <c r="X358" s="189">
        <v>947</v>
      </c>
      <c r="Y358" s="193">
        <v>838</v>
      </c>
      <c r="Z358" s="191">
        <v>3126</v>
      </c>
      <c r="AA358" s="189">
        <v>2211</v>
      </c>
      <c r="AB358" s="165">
        <f t="shared" si="5794"/>
        <v>16591</v>
      </c>
      <c r="AC358" s="166">
        <f t="shared" si="5711"/>
        <v>16947</v>
      </c>
      <c r="AE358" s="241" t="str">
        <f>$AE$17</f>
        <v>17:00 - 17:59</v>
      </c>
      <c r="AF358" s="242">
        <f t="shared" ref="AF358:AU360" si="5903">SUMIF($A$9:$A$32,$AE358,B$350:B$373)</f>
        <v>2488</v>
      </c>
      <c r="AG358" s="243">
        <f t="shared" si="5903"/>
        <v>3759</v>
      </c>
      <c r="AH358" s="244">
        <f t="shared" si="5903"/>
        <v>1818</v>
      </c>
      <c r="AI358" s="245">
        <f t="shared" si="5903"/>
        <v>1541</v>
      </c>
      <c r="AJ358" s="242">
        <f t="shared" si="5903"/>
        <v>1124</v>
      </c>
      <c r="AK358" s="246">
        <f t="shared" si="5903"/>
        <v>527</v>
      </c>
      <c r="AL358" s="244">
        <f t="shared" si="5903"/>
        <v>2532</v>
      </c>
      <c r="AM358" s="245">
        <f t="shared" si="5903"/>
        <v>3225</v>
      </c>
      <c r="AN358" s="242">
        <f t="shared" si="5903"/>
        <v>738</v>
      </c>
      <c r="AO358" s="246">
        <f t="shared" si="5903"/>
        <v>347</v>
      </c>
      <c r="AP358" s="244">
        <f t="shared" si="5903"/>
        <v>1466</v>
      </c>
      <c r="AQ358" s="242">
        <f t="shared" si="5903"/>
        <v>1132</v>
      </c>
      <c r="AR358" s="247">
        <f t="shared" si="5903"/>
        <v>2100</v>
      </c>
      <c r="AS358" s="248">
        <f t="shared" si="5903"/>
        <v>2047</v>
      </c>
      <c r="AT358" s="242">
        <f t="shared" si="5903"/>
        <v>1255</v>
      </c>
      <c r="AU358" s="246">
        <f t="shared" si="5903"/>
        <v>1186</v>
      </c>
      <c r="AV358" s="244">
        <f t="shared" ref="AP358:BE360" si="5904">SUMIF($A$9:$A$32,$AE358,R$350:R$373)</f>
        <v>1263</v>
      </c>
      <c r="AW358" s="245">
        <f t="shared" si="5904"/>
        <v>1597</v>
      </c>
      <c r="AX358" s="242">
        <f t="shared" si="5904"/>
        <v>616</v>
      </c>
      <c r="AY358" s="246">
        <f t="shared" si="5904"/>
        <v>340</v>
      </c>
      <c r="AZ358" s="244">
        <f t="shared" si="5904"/>
        <v>2022</v>
      </c>
      <c r="BA358" s="245">
        <f t="shared" si="5904"/>
        <v>1386</v>
      </c>
      <c r="BB358" s="242">
        <f t="shared" si="5904"/>
        <v>2437</v>
      </c>
      <c r="BC358" s="246">
        <f t="shared" si="5904"/>
        <v>607</v>
      </c>
      <c r="BD358" s="23">
        <f t="shared" si="5904"/>
        <v>4034</v>
      </c>
      <c r="BE358" s="249">
        <f t="shared" si="5904"/>
        <v>3482</v>
      </c>
      <c r="BF358" s="250">
        <f>AF358+AH358+AJ358+AL358+AN358+AP358+AR358+AT358+AV358+AX358+AZ358+BB358+BD358</f>
        <v>23893</v>
      </c>
      <c r="BG358" s="251">
        <f>AG358+AI358+AK358+AM358+AO358+AQ358+AS358+AU358+AW358+AY358+BA358+BC358+BE358</f>
        <v>21176</v>
      </c>
      <c r="BI358" s="147" t="s">
        <v>24</v>
      </c>
      <c r="BJ358" s="130">
        <f>B358/B374</f>
        <v>6.1242388976032652E-2</v>
      </c>
      <c r="BK358" s="131">
        <f t="shared" ref="BK358" si="5905">C358/C374</f>
        <v>3.5023231194495089E-2</v>
      </c>
      <c r="BL358" s="132">
        <f t="shared" ref="BL358" si="5906">D358/D374</f>
        <v>5.7395615197230652E-2</v>
      </c>
      <c r="BM358" s="133">
        <f t="shared" ref="BM358" si="5907">E358/E374</f>
        <v>3.9423281549265804E-2</v>
      </c>
      <c r="BN358" s="130">
        <f t="shared" ref="BN358" si="5908">F358/F374</f>
        <v>5.8010300894551371E-2</v>
      </c>
      <c r="BO358" s="131">
        <f t="shared" ref="BO358" si="5909">G358/G374</f>
        <v>5.7749579179075486E-2</v>
      </c>
      <c r="BP358" s="132">
        <f t="shared" ref="BP358" si="5910">H358/H374</f>
        <v>5.9564760835717129E-2</v>
      </c>
      <c r="BQ358" s="133">
        <f t="shared" ref="BQ358" si="5911">I358/I374</f>
        <v>4.7787471508292066E-2</v>
      </c>
      <c r="BR358" s="130">
        <f t="shared" ref="BR358" si="5912">J358/J374</f>
        <v>4.7426084346390514E-2</v>
      </c>
      <c r="BS358" s="131">
        <f t="shared" ref="BS358" si="5913">K358/K374</f>
        <v>7.5615763546798026E-2</v>
      </c>
      <c r="BT358" s="132">
        <f t="shared" ref="BT358" si="5914">L358/L374</f>
        <v>3.8530389566106896E-2</v>
      </c>
      <c r="BU358" s="130">
        <f t="shared" ref="BU358" si="5915">M358/M374</f>
        <v>7.1657575883749006E-2</v>
      </c>
      <c r="BV358" s="134">
        <f t="shared" ref="BV358" si="5916">N358/N374</f>
        <v>4.4658127779255825E-2</v>
      </c>
      <c r="BW358" s="135">
        <f t="shared" ref="BW358" si="5917">O358/O374</f>
        <v>6.3507598618927227E-2</v>
      </c>
      <c r="BX358" s="130">
        <f t="shared" ref="BX358" si="5918">P358/P374</f>
        <v>5.4047474132684112E-2</v>
      </c>
      <c r="BY358" s="131">
        <f t="shared" ref="BY358" si="5919">Q358/Q374</f>
        <v>4.7501929012345678E-2</v>
      </c>
      <c r="BZ358" s="132">
        <f t="shared" ref="BZ358" si="5920">R358/R374</f>
        <v>6.2720463880164293E-2</v>
      </c>
      <c r="CA358" s="133">
        <f t="shared" ref="CA358" si="5921">S358/S374</f>
        <v>5.375249246956005E-2</v>
      </c>
      <c r="CB358" s="130">
        <f t="shared" ref="CB358" si="5922">T358/T374</f>
        <v>4.1955490696825977E-2</v>
      </c>
      <c r="CC358" s="131">
        <f t="shared" ref="CC358" si="5923">U358/U374</f>
        <v>4.9922986318746039E-2</v>
      </c>
      <c r="CD358" s="132">
        <f t="shared" ref="CD358" si="5924">V358/V374</f>
        <v>3.2845337472209406E-2</v>
      </c>
      <c r="CE358" s="133">
        <f t="shared" ref="CE358" si="5925">W358/W374</f>
        <v>7.3015247108307049E-2</v>
      </c>
      <c r="CF358" s="130">
        <f t="shared" ref="CF358" si="5926">X358/X374</f>
        <v>3.9856902356902355E-2</v>
      </c>
      <c r="CG358" s="131">
        <f t="shared" ref="CG358" si="5927">Y358/Y374</f>
        <v>5.5452620434092111E-2</v>
      </c>
      <c r="CH358" s="132">
        <f t="shared" ref="CH358" si="5928">Z358/Z374</f>
        <v>5.3624729817820016E-2</v>
      </c>
      <c r="CI358" s="130">
        <f t="shared" ref="CI358" si="5929">AA358/AA374</f>
        <v>4.5878032079347625E-2</v>
      </c>
      <c r="CJ358" s="136">
        <f t="shared" ref="CJ358" si="5930">AB358/AB374</f>
        <v>5.228508940558052E-2</v>
      </c>
      <c r="CK358" s="137">
        <f t="shared" ref="CK358" si="5931">AC358/AC374</f>
        <v>5.3512054184625589E-2</v>
      </c>
    </row>
    <row r="359" spans="1:89">
      <c r="A359" s="138" t="s">
        <v>25</v>
      </c>
      <c r="B359" s="199">
        <v>3832</v>
      </c>
      <c r="C359" s="183">
        <v>1191</v>
      </c>
      <c r="D359" s="184">
        <v>1561</v>
      </c>
      <c r="E359" s="185">
        <v>832</v>
      </c>
      <c r="F359" s="182">
        <v>735</v>
      </c>
      <c r="G359" s="186">
        <v>402</v>
      </c>
      <c r="H359" s="184">
        <v>1855</v>
      </c>
      <c r="I359" s="185">
        <v>2140</v>
      </c>
      <c r="J359" s="182">
        <v>375</v>
      </c>
      <c r="K359" s="183">
        <v>469</v>
      </c>
      <c r="L359" s="184">
        <v>547</v>
      </c>
      <c r="M359" s="182">
        <v>1563</v>
      </c>
      <c r="N359" s="187">
        <v>1490</v>
      </c>
      <c r="O359" s="200">
        <v>2097</v>
      </c>
      <c r="P359" s="182">
        <v>971</v>
      </c>
      <c r="Q359" s="183">
        <v>1025</v>
      </c>
      <c r="R359" s="184">
        <v>1334</v>
      </c>
      <c r="S359" s="185">
        <v>1155</v>
      </c>
      <c r="T359" s="191">
        <v>476</v>
      </c>
      <c r="U359" s="182">
        <v>542</v>
      </c>
      <c r="V359" s="184">
        <v>1033</v>
      </c>
      <c r="W359" s="201">
        <v>2102</v>
      </c>
      <c r="X359" s="182">
        <v>996</v>
      </c>
      <c r="Y359" s="186">
        <v>729</v>
      </c>
      <c r="Z359" s="184">
        <v>3096</v>
      </c>
      <c r="AA359" s="182">
        <v>2869</v>
      </c>
      <c r="AB359" s="165">
        <f t="shared" si="5794"/>
        <v>18301</v>
      </c>
      <c r="AC359" s="166">
        <f t="shared" si="5711"/>
        <v>17116</v>
      </c>
      <c r="AE359" s="253" t="str">
        <f>$AE$18</f>
        <v>18:00 - 18:59</v>
      </c>
      <c r="AF359" s="242">
        <f t="shared" si="5903"/>
        <v>2775</v>
      </c>
      <c r="AG359" s="254">
        <f t="shared" si="5903"/>
        <v>3664</v>
      </c>
      <c r="AH359" s="255">
        <f t="shared" si="5903"/>
        <v>1795</v>
      </c>
      <c r="AI359" s="256">
        <f t="shared" si="5903"/>
        <v>1466</v>
      </c>
      <c r="AJ359" s="257">
        <f t="shared" si="5903"/>
        <v>905</v>
      </c>
      <c r="AK359" s="258">
        <f t="shared" si="5903"/>
        <v>494</v>
      </c>
      <c r="AL359" s="255">
        <f t="shared" si="5903"/>
        <v>2524</v>
      </c>
      <c r="AM359" s="256">
        <f t="shared" si="5903"/>
        <v>2929</v>
      </c>
      <c r="AN359" s="257">
        <f t="shared" si="5903"/>
        <v>670</v>
      </c>
      <c r="AO359" s="258">
        <f t="shared" si="5903"/>
        <v>257</v>
      </c>
      <c r="AP359" s="255">
        <f t="shared" si="5904"/>
        <v>1397</v>
      </c>
      <c r="AQ359" s="257">
        <f t="shared" si="5904"/>
        <v>1107</v>
      </c>
      <c r="AR359" s="259">
        <f t="shared" si="5904"/>
        <v>2026</v>
      </c>
      <c r="AS359" s="260">
        <f t="shared" si="5904"/>
        <v>1956</v>
      </c>
      <c r="AT359" s="257">
        <f t="shared" si="5904"/>
        <v>1094</v>
      </c>
      <c r="AU359" s="258">
        <f t="shared" si="5904"/>
        <v>1506</v>
      </c>
      <c r="AV359" s="255">
        <f t="shared" si="5904"/>
        <v>1149</v>
      </c>
      <c r="AW359" s="256">
        <f t="shared" si="5904"/>
        <v>1981</v>
      </c>
      <c r="AX359" s="257">
        <f t="shared" si="5904"/>
        <v>653</v>
      </c>
      <c r="AY359" s="258">
        <f t="shared" si="5904"/>
        <v>508</v>
      </c>
      <c r="AZ359" s="255">
        <f t="shared" si="5904"/>
        <v>1285</v>
      </c>
      <c r="BA359" s="256">
        <f t="shared" si="5904"/>
        <v>1665</v>
      </c>
      <c r="BB359" s="257">
        <f t="shared" si="5904"/>
        <v>2326</v>
      </c>
      <c r="BC359" s="258">
        <f t="shared" si="5904"/>
        <v>832</v>
      </c>
      <c r="BD359" s="255">
        <f t="shared" si="5904"/>
        <v>3427</v>
      </c>
      <c r="BE359" s="257">
        <f t="shared" si="5904"/>
        <v>3651</v>
      </c>
      <c r="BF359" s="261">
        <f>SUM(AF359,AH359,AJ359,AL359,AN359,AP359,AR359,AT359,AV359,AX359,AZ359,BB359,BD359)</f>
        <v>22026</v>
      </c>
      <c r="BG359" s="19">
        <f>SUM(AG359,AI359,AK359,AM359,AO359,AQ359,AS359,AU359,AW359,AY359,BA359,BC359,BE359)</f>
        <v>22016</v>
      </c>
      <c r="BI359" s="138" t="s">
        <v>25</v>
      </c>
      <c r="BJ359" s="130">
        <f>B359/B374</f>
        <v>6.4632562532678905E-2</v>
      </c>
      <c r="BK359" s="131">
        <f t="shared" ref="BK359" si="5932">C359/C374</f>
        <v>3.5023231194495089E-2</v>
      </c>
      <c r="BL359" s="132">
        <f t="shared" ref="BL359" si="5933">D359/D374</f>
        <v>6.6712252660370105E-2</v>
      </c>
      <c r="BM359" s="133">
        <f t="shared" ref="BM359" si="5934">E359/E374</f>
        <v>4.4264737178123008E-2</v>
      </c>
      <c r="BN359" s="130">
        <f t="shared" ref="BN359" si="5935">F359/F374</f>
        <v>6.6413662239089177E-2</v>
      </c>
      <c r="BO359" s="131">
        <f t="shared" ref="BO359" si="5936">G359/G374</f>
        <v>5.2052311278000779E-2</v>
      </c>
      <c r="BP359" s="132">
        <f t="shared" ref="BP359" si="5937">H359/H374</f>
        <v>6.716877285729804E-2</v>
      </c>
      <c r="BQ359" s="133">
        <f t="shared" ref="BQ359" si="5938">I359/I374</f>
        <v>5.6066441352930388E-2</v>
      </c>
      <c r="BR359" s="130">
        <f t="shared" ref="BR359" si="5939">J359/J374</f>
        <v>5.6280954524988741E-2</v>
      </c>
      <c r="BS359" s="131">
        <f t="shared" ref="BS359" si="5940">K359/K374</f>
        <v>5.775862068965517E-2</v>
      </c>
      <c r="BT359" s="132">
        <f t="shared" ref="BT359" si="5941">L359/L374</f>
        <v>4.6628590912965645E-2</v>
      </c>
      <c r="BU359" s="130">
        <f t="shared" ref="BU359" si="5942">M359/M374</f>
        <v>6.5078902444102096E-2</v>
      </c>
      <c r="BV359" s="134">
        <f t="shared" ref="BV359" si="5943">N359/N374</f>
        <v>5.6630306715822282E-2</v>
      </c>
      <c r="BW359" s="135">
        <f t="shared" ref="BW359" si="5944">O359/O374</f>
        <v>5.7010031808172254E-2</v>
      </c>
      <c r="BX359" s="130">
        <f t="shared" ref="BX359" si="5945">P359/P374</f>
        <v>5.9099208764455263E-2</v>
      </c>
      <c r="BY359" s="131">
        <f t="shared" ref="BY359" si="5946">Q359/Q374</f>
        <v>4.9430941358024692E-2</v>
      </c>
      <c r="BZ359" s="132">
        <f t="shared" ref="BZ359" si="5947">R359/R374</f>
        <v>6.446001449625513E-2</v>
      </c>
      <c r="CA359" s="133">
        <f t="shared" ref="CA359" si="5948">S359/S374</f>
        <v>4.9000890925289552E-2</v>
      </c>
      <c r="CB359" s="130">
        <f t="shared" ref="CB359" si="5949">T359/T374</f>
        <v>5.7886416149823663E-2</v>
      </c>
      <c r="CC359" s="131">
        <f t="shared" ref="CC359" si="5950">U359/U374</f>
        <v>4.9107547340762892E-2</v>
      </c>
      <c r="CD359" s="132">
        <f t="shared" ref="CD359" si="5951">V359/V374</f>
        <v>4.3332354545073198E-2</v>
      </c>
      <c r="CE359" s="133">
        <f t="shared" ref="CE359" si="5952">W359/W374</f>
        <v>6.9072029442691904E-2</v>
      </c>
      <c r="CF359" s="130">
        <f t="shared" ref="CF359" si="5953">X359/X374</f>
        <v>4.1919191919191919E-2</v>
      </c>
      <c r="CG359" s="131">
        <f t="shared" ref="CG359" si="5954">Y359/Y374</f>
        <v>4.8239809422975122E-2</v>
      </c>
      <c r="CH359" s="132">
        <f t="shared" ref="CH359" si="5955">Z359/Z374</f>
        <v>5.3110097094040555E-2</v>
      </c>
      <c r="CI359" s="130">
        <f t="shared" ref="CI359" si="5956">AA359/AA374</f>
        <v>5.9531467225530682E-2</v>
      </c>
      <c r="CJ359" s="136">
        <f t="shared" ref="CJ359" si="5957">AB359/AB374</f>
        <v>5.7674005256556513E-2</v>
      </c>
      <c r="CK359" s="137">
        <f t="shared" ref="CK359" si="5958">AC359/AC374</f>
        <v>5.404569064873143E-2</v>
      </c>
    </row>
    <row r="360" spans="1:89" ht="14" thickBot="1">
      <c r="A360" s="147" t="s">
        <v>26</v>
      </c>
      <c r="B360" s="196">
        <v>3550</v>
      </c>
      <c r="C360" s="190">
        <v>1908</v>
      </c>
      <c r="D360" s="191">
        <v>1465</v>
      </c>
      <c r="E360" s="192">
        <v>801</v>
      </c>
      <c r="F360" s="189">
        <v>645</v>
      </c>
      <c r="G360" s="193">
        <v>434</v>
      </c>
      <c r="H360" s="191">
        <v>1951</v>
      </c>
      <c r="I360" s="192">
        <v>1761</v>
      </c>
      <c r="J360" s="189">
        <v>383</v>
      </c>
      <c r="K360" s="190">
        <v>525</v>
      </c>
      <c r="L360" s="191">
        <v>546</v>
      </c>
      <c r="M360" s="189">
        <v>1498</v>
      </c>
      <c r="N360" s="194">
        <v>1426</v>
      </c>
      <c r="O360" s="197">
        <v>2256</v>
      </c>
      <c r="P360" s="189">
        <v>949</v>
      </c>
      <c r="Q360" s="190">
        <v>1136</v>
      </c>
      <c r="R360" s="191">
        <v>1256</v>
      </c>
      <c r="S360" s="192">
        <v>1482</v>
      </c>
      <c r="T360" s="189">
        <v>396</v>
      </c>
      <c r="U360" s="193">
        <v>638</v>
      </c>
      <c r="V360" s="191">
        <v>1091</v>
      </c>
      <c r="W360" s="198">
        <v>2258</v>
      </c>
      <c r="X360" s="189">
        <v>1023</v>
      </c>
      <c r="Y360" s="193">
        <v>901</v>
      </c>
      <c r="Z360" s="191">
        <v>3514</v>
      </c>
      <c r="AA360" s="189">
        <v>2704</v>
      </c>
      <c r="AB360" s="165">
        <f t="shared" si="5794"/>
        <v>18195</v>
      </c>
      <c r="AC360" s="166">
        <f t="shared" si="5711"/>
        <v>18302</v>
      </c>
      <c r="AE360" s="241" t="str">
        <f>$AE$19</f>
        <v>19:00 - 19:59</v>
      </c>
      <c r="AF360" s="242">
        <f t="shared" si="5903"/>
        <v>2767</v>
      </c>
      <c r="AG360" s="262">
        <f t="shared" si="5903"/>
        <v>4170</v>
      </c>
      <c r="AH360" s="263">
        <f t="shared" si="5903"/>
        <v>1263</v>
      </c>
      <c r="AI360" s="264">
        <f t="shared" si="5903"/>
        <v>1875</v>
      </c>
      <c r="AJ360" s="265">
        <f t="shared" si="5903"/>
        <v>644</v>
      </c>
      <c r="AK360" s="266">
        <f t="shared" si="5903"/>
        <v>526</v>
      </c>
      <c r="AL360" s="263">
        <f t="shared" si="5903"/>
        <v>1910</v>
      </c>
      <c r="AM360" s="264">
        <f t="shared" si="5903"/>
        <v>3615</v>
      </c>
      <c r="AN360" s="265">
        <f t="shared" si="5903"/>
        <v>384</v>
      </c>
      <c r="AO360" s="266">
        <f t="shared" si="5903"/>
        <v>299</v>
      </c>
      <c r="AP360" s="263">
        <f t="shared" si="5904"/>
        <v>1209</v>
      </c>
      <c r="AQ360" s="265">
        <f t="shared" si="5904"/>
        <v>1141</v>
      </c>
      <c r="AR360" s="267">
        <f t="shared" si="5904"/>
        <v>2125</v>
      </c>
      <c r="AS360" s="268">
        <f t="shared" si="5904"/>
        <v>2297</v>
      </c>
      <c r="AT360" s="265">
        <f t="shared" si="5904"/>
        <v>1193</v>
      </c>
      <c r="AU360" s="266">
        <f t="shared" si="5904"/>
        <v>1715</v>
      </c>
      <c r="AV360" s="263">
        <f t="shared" si="5904"/>
        <v>1197</v>
      </c>
      <c r="AW360" s="264">
        <f t="shared" si="5904"/>
        <v>2162</v>
      </c>
      <c r="AX360" s="265">
        <f t="shared" si="5904"/>
        <v>1017</v>
      </c>
      <c r="AY360" s="266">
        <f t="shared" si="5904"/>
        <v>384</v>
      </c>
      <c r="AZ360" s="263">
        <f t="shared" si="5904"/>
        <v>2613</v>
      </c>
      <c r="BA360" s="264">
        <f t="shared" si="5904"/>
        <v>1664</v>
      </c>
      <c r="BB360" s="265">
        <f t="shared" si="5904"/>
        <v>2295</v>
      </c>
      <c r="BC360" s="266">
        <f t="shared" si="5904"/>
        <v>782</v>
      </c>
      <c r="BD360" s="263">
        <f t="shared" si="5904"/>
        <v>4166</v>
      </c>
      <c r="BE360" s="265">
        <f t="shared" si="5904"/>
        <v>4799</v>
      </c>
      <c r="BF360" s="261">
        <f>SUM(AF360,AH360,AJ360,AL360,AN360,AP360,AR360,AT360,AV360,AX360,AZ360,BB360,BD360)</f>
        <v>22783</v>
      </c>
      <c r="BG360" s="19">
        <f>SUM(AG360,AI360,AK360,AM360,AO360,AQ360,AS360,AU360,AW360,AY360,BA360,BC360,BE360)</f>
        <v>25429</v>
      </c>
      <c r="BI360" s="147" t="s">
        <v>26</v>
      </c>
      <c r="BJ360" s="130">
        <f>B360/B374</f>
        <v>5.9876199632309536E-2</v>
      </c>
      <c r="BK360" s="131">
        <f t="shared" ref="BK360" si="5959">C360/C374</f>
        <v>5.6107745691936717E-2</v>
      </c>
      <c r="BL360" s="132">
        <f t="shared" ref="BL360" si="5960">D360/D374</f>
        <v>6.2609513227060987E-2</v>
      </c>
      <c r="BM360" s="133">
        <f t="shared" ref="BM360" si="5961">E360/E374</f>
        <v>4.2615450095765055E-2</v>
      </c>
      <c r="BN360" s="130">
        <f t="shared" ref="BN360" si="5962">F360/F374</f>
        <v>5.8281377066955811E-2</v>
      </c>
      <c r="BO360" s="131">
        <f t="shared" ref="BO360" si="5963">G360/G374</f>
        <v>5.6195778842418748E-2</v>
      </c>
      <c r="BP360" s="132">
        <f t="shared" ref="BP360" si="5964">H360/H374</f>
        <v>7.0644892638592166E-2</v>
      </c>
      <c r="BQ360" s="133">
        <f t="shared" ref="BQ360" si="5965">I360/I374</f>
        <v>4.6136917393696457E-2</v>
      </c>
      <c r="BR360" s="130">
        <f t="shared" ref="BR360" si="5966">J360/J374</f>
        <v>5.7481614888188502E-2</v>
      </c>
      <c r="BS360" s="131">
        <f t="shared" ref="BS360" si="5967">K360/K374</f>
        <v>6.4655172413793108E-2</v>
      </c>
      <c r="BT360" s="132">
        <f t="shared" ref="BT360" si="5968">L360/L374</f>
        <v>4.654334668826187E-2</v>
      </c>
      <c r="BU360" s="130">
        <f t="shared" ref="BU360" si="5969">M360/M374</f>
        <v>6.2372486155639756E-2</v>
      </c>
      <c r="BV360" s="134">
        <f t="shared" ref="BV360" si="5970">N360/N374</f>
        <v>5.4197864011250048E-2</v>
      </c>
      <c r="BW360" s="135">
        <f t="shared" ref="BW360" si="5971">O360/O374</f>
        <v>6.1332680858005056E-2</v>
      </c>
      <c r="BX360" s="130">
        <f t="shared" ref="BX360" si="5972">P360/P374</f>
        <v>5.7760194765672547E-2</v>
      </c>
      <c r="BY360" s="131">
        <f t="shared" ref="BY360" si="5973">Q360/Q374</f>
        <v>5.4783950617283951E-2</v>
      </c>
      <c r="BZ360" s="132">
        <f t="shared" ref="BZ360" si="5974">R360/R374</f>
        <v>6.0690988161391637E-2</v>
      </c>
      <c r="CA360" s="133">
        <f t="shared" ref="CA360" si="5975">S360/S374</f>
        <v>6.2873870434007897E-2</v>
      </c>
      <c r="CB360" s="130">
        <f t="shared" ref="CB360" si="5976">T360/T374</f>
        <v>4.8157606712878512E-2</v>
      </c>
      <c r="CC360" s="131">
        <f t="shared" ref="CC360" si="5977">U360/U374</f>
        <v>5.780556310591646E-2</v>
      </c>
      <c r="CD360" s="132">
        <f t="shared" ref="CD360" si="5978">V360/V374</f>
        <v>4.5765342505977601E-2</v>
      </c>
      <c r="CE360" s="133">
        <f t="shared" ref="CE360" si="5979">W360/W374</f>
        <v>7.4198212407991584E-2</v>
      </c>
      <c r="CF360" s="130">
        <f t="shared" ref="CF360" si="5980">X360/X374</f>
        <v>4.3055555555555555E-2</v>
      </c>
      <c r="CG360" s="131">
        <f t="shared" ref="CG360" si="5981">Y360/Y374</f>
        <v>5.9621492853361567E-2</v>
      </c>
      <c r="CH360" s="132">
        <f t="shared" ref="CH360" si="5982">Z360/Z374</f>
        <v>6.0280646378701064E-2</v>
      </c>
      <c r="CI360" s="130">
        <f t="shared" ref="CI360" si="5983">AA360/AA374</f>
        <v>5.6107733488265928E-2</v>
      </c>
      <c r="CJ360" s="136">
        <f t="shared" ref="CJ360" si="5984">AB360/AB374</f>
        <v>5.7339955502051572E-2</v>
      </c>
      <c r="CK360" s="137">
        <f t="shared" ref="CK360" si="5985">AC360/AC374</f>
        <v>5.7790618734113265E-2</v>
      </c>
    </row>
    <row r="361" spans="1:89" ht="15" thickTop="1" thickBot="1">
      <c r="A361" s="138" t="s">
        <v>27</v>
      </c>
      <c r="B361" s="199">
        <v>2818</v>
      </c>
      <c r="C361" s="183">
        <v>1448</v>
      </c>
      <c r="D361" s="184">
        <v>1232</v>
      </c>
      <c r="E361" s="185">
        <v>858</v>
      </c>
      <c r="F361" s="182">
        <v>610</v>
      </c>
      <c r="G361" s="186">
        <v>493</v>
      </c>
      <c r="H361" s="184">
        <v>1970</v>
      </c>
      <c r="I361" s="185">
        <v>2537</v>
      </c>
      <c r="J361" s="182">
        <v>429</v>
      </c>
      <c r="K361" s="183">
        <v>407</v>
      </c>
      <c r="L361" s="184">
        <v>677</v>
      </c>
      <c r="M361" s="182">
        <v>1650</v>
      </c>
      <c r="N361" s="187">
        <v>1439</v>
      </c>
      <c r="O361" s="200">
        <v>2192</v>
      </c>
      <c r="P361" s="182">
        <v>867</v>
      </c>
      <c r="Q361" s="183">
        <v>1118</v>
      </c>
      <c r="R361" s="184">
        <v>1280</v>
      </c>
      <c r="S361" s="185">
        <v>1344</v>
      </c>
      <c r="T361" s="182">
        <v>518</v>
      </c>
      <c r="U361" s="186">
        <v>563</v>
      </c>
      <c r="V361" s="184">
        <v>1421</v>
      </c>
      <c r="W361" s="201">
        <v>1827</v>
      </c>
      <c r="X361" s="182">
        <v>1228</v>
      </c>
      <c r="Y361" s="186">
        <v>728</v>
      </c>
      <c r="Z361" s="184">
        <v>3226</v>
      </c>
      <c r="AA361" s="182">
        <v>3088</v>
      </c>
      <c r="AB361" s="165">
        <f t="shared" si="5794"/>
        <v>17715</v>
      </c>
      <c r="AC361" s="166">
        <f t="shared" si="5711"/>
        <v>18253</v>
      </c>
      <c r="AE361" s="269" t="s">
        <v>13</v>
      </c>
      <c r="AF361" s="14">
        <f t="shared" ref="AF361:BG361" si="5986">SUM(AF358:AF360)</f>
        <v>8030</v>
      </c>
      <c r="AG361" s="1">
        <f t="shared" si="5986"/>
        <v>11593</v>
      </c>
      <c r="AH361" s="14">
        <f t="shared" si="5986"/>
        <v>4876</v>
      </c>
      <c r="AI361" s="1">
        <f t="shared" si="5986"/>
        <v>4882</v>
      </c>
      <c r="AJ361" s="14">
        <f t="shared" si="5986"/>
        <v>2673</v>
      </c>
      <c r="AK361" s="1">
        <f t="shared" si="5986"/>
        <v>1547</v>
      </c>
      <c r="AL361" s="14">
        <f t="shared" si="5986"/>
        <v>6966</v>
      </c>
      <c r="AM361" s="1">
        <f t="shared" si="5986"/>
        <v>9769</v>
      </c>
      <c r="AN361" s="14">
        <f t="shared" si="5986"/>
        <v>1792</v>
      </c>
      <c r="AO361" s="1">
        <f t="shared" si="5986"/>
        <v>903</v>
      </c>
      <c r="AP361" s="14">
        <f t="shared" si="5986"/>
        <v>4072</v>
      </c>
      <c r="AQ361" s="1">
        <f t="shared" si="5986"/>
        <v>3380</v>
      </c>
      <c r="AR361" s="14">
        <f t="shared" si="5986"/>
        <v>6251</v>
      </c>
      <c r="AS361" s="1">
        <f t="shared" si="5986"/>
        <v>6300</v>
      </c>
      <c r="AT361" s="14">
        <f t="shared" si="5986"/>
        <v>3542</v>
      </c>
      <c r="AU361" s="1">
        <f t="shared" si="5986"/>
        <v>4407</v>
      </c>
      <c r="AV361" s="14">
        <f t="shared" si="5986"/>
        <v>3609</v>
      </c>
      <c r="AW361" s="1">
        <f t="shared" si="5986"/>
        <v>5740</v>
      </c>
      <c r="AX361" s="14">
        <f t="shared" si="5986"/>
        <v>2286</v>
      </c>
      <c r="AY361" s="1">
        <f t="shared" si="5986"/>
        <v>1232</v>
      </c>
      <c r="AZ361" s="14">
        <f t="shared" si="5986"/>
        <v>5920</v>
      </c>
      <c r="BA361" s="1">
        <f t="shared" si="5986"/>
        <v>4715</v>
      </c>
      <c r="BB361" s="14">
        <f t="shared" si="5986"/>
        <v>7058</v>
      </c>
      <c r="BC361" s="1">
        <f t="shared" si="5986"/>
        <v>2221</v>
      </c>
      <c r="BD361" s="14">
        <f t="shared" si="5986"/>
        <v>11627</v>
      </c>
      <c r="BE361" s="1">
        <f t="shared" si="5986"/>
        <v>11932</v>
      </c>
      <c r="BF361" s="54">
        <f t="shared" si="5986"/>
        <v>68702</v>
      </c>
      <c r="BG361" s="50">
        <f t="shared" si="5986"/>
        <v>68621</v>
      </c>
      <c r="BI361" s="138" t="s">
        <v>27</v>
      </c>
      <c r="BJ361" s="130">
        <f>B361/B374</f>
        <v>4.7529895933478387E-2</v>
      </c>
      <c r="BK361" s="131">
        <f t="shared" ref="BK361" si="5987">C361/C374</f>
        <v>4.2580721049226604E-2</v>
      </c>
      <c r="BL361" s="132">
        <f t="shared" ref="BL361" si="5988">D361/D374</f>
        <v>5.2651822727466983E-2</v>
      </c>
      <c r="BM361" s="133">
        <f t="shared" ref="BM361" si="5989">E361/E374</f>
        <v>4.5648010214939347E-2</v>
      </c>
      <c r="BN361" s="130">
        <f t="shared" ref="BN361" si="5990">F361/F374</f>
        <v>5.5118821722237282E-2</v>
      </c>
      <c r="BO361" s="131">
        <f t="shared" ref="BO361" si="5991">G361/G374</f>
        <v>6.3835297164314381E-2</v>
      </c>
      <c r="BP361" s="132">
        <f t="shared" ref="BP361" si="5992">H361/H374</f>
        <v>7.1332874678639968E-2</v>
      </c>
      <c r="BQ361" s="133">
        <f t="shared" ref="BQ361" si="5993">I361/I374</f>
        <v>6.646755220204878E-2</v>
      </c>
      <c r="BR361" s="130">
        <f t="shared" ref="BR361" si="5994">J361/J374</f>
        <v>6.438541197658712E-2</v>
      </c>
      <c r="BS361" s="131">
        <f t="shared" ref="BS361" si="5995">K361/K374</f>
        <v>5.0123152709359603E-2</v>
      </c>
      <c r="BT361" s="132">
        <f t="shared" ref="BT361" si="5996">L361/L374</f>
        <v>5.7710340124456569E-2</v>
      </c>
      <c r="BU361" s="130">
        <f t="shared" ref="BU361" si="5997">M361/M374</f>
        <v>6.8701336553274761E-2</v>
      </c>
      <c r="BV361" s="134">
        <f t="shared" ref="BV361" si="5998">N361/N374</f>
        <v>5.469195393561628E-2</v>
      </c>
      <c r="BW361" s="135">
        <f t="shared" ref="BW361" si="5999">O361/O374</f>
        <v>5.9592746649267322E-2</v>
      </c>
      <c r="BX361" s="130">
        <f t="shared" ref="BX361" si="6000">P361/P374</f>
        <v>5.2769324406573344E-2</v>
      </c>
      <c r="BY361" s="131">
        <f t="shared" ref="BY361" si="6001">Q361/Q374</f>
        <v>5.3915895061728392E-2</v>
      </c>
      <c r="BZ361" s="132">
        <f t="shared" ref="BZ361" si="6002">R361/R374</f>
        <v>6.1850688572118867E-2</v>
      </c>
      <c r="CA361" s="133">
        <f t="shared" ref="CA361" si="6003">S361/S374</f>
        <v>5.7019218531246023E-2</v>
      </c>
      <c r="CB361" s="130">
        <f t="shared" ref="CB361" si="6004">T361/T374</f>
        <v>6.2994041104219869E-2</v>
      </c>
      <c r="CC361" s="131">
        <f t="shared" ref="CC361" si="6005">U361/U374</f>
        <v>5.1010238289390233E-2</v>
      </c>
      <c r="CD361" s="132">
        <f t="shared" ref="CD361" si="6006">V361/V374</f>
        <v>5.9608205042157809E-2</v>
      </c>
      <c r="CE361" s="133">
        <f t="shared" ref="CE361" si="6007">W361/W374</f>
        <v>6.0035488958990538E-2</v>
      </c>
      <c r="CF361" s="130">
        <f t="shared" ref="CF361" si="6008">X361/X374</f>
        <v>5.1683501683501686E-2</v>
      </c>
      <c r="CG361" s="131">
        <f t="shared" ref="CG361" si="6009">Y361/Y374</f>
        <v>4.8173636844891475E-2</v>
      </c>
      <c r="CH361" s="132">
        <f t="shared" ref="CH361" si="6010">Z361/Z374</f>
        <v>5.5340172230418226E-2</v>
      </c>
      <c r="CI361" s="130">
        <f t="shared" ref="CI361" si="6011">AA361/AA374</f>
        <v>6.4075695640445712E-2</v>
      </c>
      <c r="CJ361" s="136">
        <f t="shared" ref="CJ361" si="6012">AB361/AB374</f>
        <v>5.5827277368444277E-2</v>
      </c>
      <c r="CK361" s="137">
        <f t="shared" ref="CK361" si="6013">AC361/AC374</f>
        <v>5.7635895735644704E-2</v>
      </c>
    </row>
    <row r="362" spans="1:89" ht="14" thickTop="1">
      <c r="A362" s="147" t="s">
        <v>28</v>
      </c>
      <c r="B362" s="196">
        <v>2415</v>
      </c>
      <c r="C362" s="190">
        <v>2223</v>
      </c>
      <c r="D362" s="191">
        <v>1259</v>
      </c>
      <c r="E362" s="192">
        <v>1248</v>
      </c>
      <c r="F362" s="189">
        <v>723</v>
      </c>
      <c r="G362" s="193">
        <v>449</v>
      </c>
      <c r="H362" s="191">
        <v>1874</v>
      </c>
      <c r="I362" s="192">
        <v>2562</v>
      </c>
      <c r="J362" s="189">
        <v>473</v>
      </c>
      <c r="K362" s="190">
        <v>373</v>
      </c>
      <c r="L362" s="191">
        <v>875</v>
      </c>
      <c r="M362" s="189">
        <v>1268</v>
      </c>
      <c r="N362" s="194">
        <v>1774</v>
      </c>
      <c r="O362" s="197">
        <v>1890</v>
      </c>
      <c r="P362" s="189">
        <v>900</v>
      </c>
      <c r="Q362" s="190">
        <v>1048</v>
      </c>
      <c r="R362" s="191">
        <v>1045</v>
      </c>
      <c r="S362" s="192">
        <v>1472</v>
      </c>
      <c r="T362" s="189">
        <v>652</v>
      </c>
      <c r="U362" s="193">
        <v>434</v>
      </c>
      <c r="V362" s="191">
        <v>1965</v>
      </c>
      <c r="W362" s="198">
        <v>1520</v>
      </c>
      <c r="X362" s="189">
        <v>1617</v>
      </c>
      <c r="Y362" s="193">
        <v>619</v>
      </c>
      <c r="Z362" s="191">
        <v>3625</v>
      </c>
      <c r="AA362" s="189">
        <v>2735</v>
      </c>
      <c r="AB362" s="165">
        <f t="shared" si="5794"/>
        <v>19197</v>
      </c>
      <c r="AC362" s="166">
        <f t="shared" si="5711"/>
        <v>17841</v>
      </c>
      <c r="BI362" s="147" t="s">
        <v>28</v>
      </c>
      <c r="BJ362" s="130">
        <f>B362/B374</f>
        <v>4.0732682285078176E-2</v>
      </c>
      <c r="BK362" s="131">
        <f t="shared" ref="BK362" si="6014">C362/C374</f>
        <v>6.5370816914662122E-2</v>
      </c>
      <c r="BL362" s="132">
        <f t="shared" ref="BL362" si="6015">D362/D374</f>
        <v>5.3805718193085175E-2</v>
      </c>
      <c r="BM362" s="133">
        <f t="shared" ref="BM362" si="6016">E362/E374</f>
        <v>6.6397105767184508E-2</v>
      </c>
      <c r="BN362" s="130">
        <f t="shared" ref="BN362" si="6017">F362/F374</f>
        <v>6.5329357549471403E-2</v>
      </c>
      <c r="BO362" s="131">
        <f t="shared" ref="BO362" si="6018">G362/G374</f>
        <v>5.8138029263239674E-2</v>
      </c>
      <c r="BP362" s="132">
        <f t="shared" ref="BP362" si="6019">H362/H374</f>
        <v>6.7856754897345842E-2</v>
      </c>
      <c r="BQ362" s="133">
        <f t="shared" ref="BQ362" si="6020">I362/I374</f>
        <v>6.7122533993554973E-2</v>
      </c>
      <c r="BR362" s="130">
        <f t="shared" ref="BR362" si="6021">J362/J374</f>
        <v>7.0989043974185803E-2</v>
      </c>
      <c r="BS362" s="131">
        <f t="shared" ref="BS362" si="6022">K362/K374</f>
        <v>4.5935960591133002E-2</v>
      </c>
      <c r="BT362" s="132">
        <f t="shared" ref="BT362" si="6023">L362/L374</f>
        <v>7.4588696615804279E-2</v>
      </c>
      <c r="BU362" s="130">
        <f t="shared" ref="BU362" si="6024">M362/M374</f>
        <v>5.2795936211849942E-2</v>
      </c>
      <c r="BV362" s="134">
        <f t="shared" ref="BV362" si="6025">N362/N374</f>
        <v>6.7424271217361553E-2</v>
      </c>
      <c r="BW362" s="135">
        <f t="shared" ref="BW362" si="6026">O362/O374</f>
        <v>5.1382432101786155E-2</v>
      </c>
      <c r="BX362" s="130">
        <f t="shared" ref="BX362" si="6027">P362/P374</f>
        <v>5.4777845404747415E-2</v>
      </c>
      <c r="BY362" s="131">
        <f t="shared" ref="BY362" si="6028">Q362/Q374</f>
        <v>5.0540123456790126E-2</v>
      </c>
      <c r="BZ362" s="132">
        <f t="shared" ref="BZ362" si="6029">R362/R374</f>
        <v>5.0495288717081421E-2</v>
      </c>
      <c r="CA362" s="133">
        <f t="shared" ref="CA362" si="6030">S362/S374</f>
        <v>6.2449620296126593E-2</v>
      </c>
      <c r="CB362" s="130">
        <f t="shared" ref="CB362" si="6031">T362/T374</f>
        <v>7.9289796911103008E-2</v>
      </c>
      <c r="CC362" s="131">
        <f t="shared" ref="CC362" si="6032">U362/U374</f>
        <v>3.9322279604965114E-2</v>
      </c>
      <c r="CD362" s="132">
        <f t="shared" ref="CD362" si="6033">V362/V374</f>
        <v>8.2427954192709429E-2</v>
      </c>
      <c r="CE362" s="133">
        <f t="shared" ref="CE362" si="6034">W362/W374</f>
        <v>4.9947423764458466E-2</v>
      </c>
      <c r="CF362" s="130">
        <f t="shared" ref="CF362" si="6035">X362/X374</f>
        <v>6.805555555555555E-2</v>
      </c>
      <c r="CG362" s="131">
        <f t="shared" ref="CG362" si="6036">Y362/Y374</f>
        <v>4.0960825833774486E-2</v>
      </c>
      <c r="CH362" s="132">
        <f t="shared" ref="CH362" si="6037">Z362/Z374</f>
        <v>6.2184787456685077E-2</v>
      </c>
      <c r="CI362" s="130">
        <f t="shared" ref="CI362" si="6038">AA362/AA374</f>
        <v>5.6750980432842942E-2</v>
      </c>
      <c r="CJ362" s="136">
        <f t="shared" ref="CJ362" si="6039">AB362/AB374</f>
        <v>6.0497671105956802E-2</v>
      </c>
      <c r="CK362" s="137">
        <f t="shared" ref="CK362" si="6040">AC362/AC374</f>
        <v>5.6334959503623362E-2</v>
      </c>
    </row>
    <row r="363" spans="1:89">
      <c r="A363" s="138" t="s">
        <v>29</v>
      </c>
      <c r="B363" s="199">
        <v>2389</v>
      </c>
      <c r="C363" s="183">
        <v>2111</v>
      </c>
      <c r="D363" s="184">
        <v>1593</v>
      </c>
      <c r="E363" s="185">
        <v>1026</v>
      </c>
      <c r="F363" s="182">
        <v>975</v>
      </c>
      <c r="G363" s="186">
        <v>361</v>
      </c>
      <c r="H363" s="184">
        <v>2097</v>
      </c>
      <c r="I363" s="185">
        <v>2630</v>
      </c>
      <c r="J363" s="182">
        <v>554</v>
      </c>
      <c r="K363" s="183">
        <v>328</v>
      </c>
      <c r="L363" s="184">
        <v>1011</v>
      </c>
      <c r="M363" s="182">
        <v>1075</v>
      </c>
      <c r="N363" s="187">
        <v>1954</v>
      </c>
      <c r="O363" s="200">
        <v>2056</v>
      </c>
      <c r="P363" s="182">
        <v>995</v>
      </c>
      <c r="Q363" s="183">
        <v>1090</v>
      </c>
      <c r="R363" s="184">
        <v>1364</v>
      </c>
      <c r="S363" s="185">
        <v>1627</v>
      </c>
      <c r="T363" s="182">
        <v>708</v>
      </c>
      <c r="U363" s="186">
        <v>415</v>
      </c>
      <c r="V363" s="184">
        <v>2044</v>
      </c>
      <c r="W363" s="201">
        <v>1571</v>
      </c>
      <c r="X363" s="182">
        <v>2066</v>
      </c>
      <c r="Y363" s="186">
        <v>560</v>
      </c>
      <c r="Z363" s="184">
        <v>4218</v>
      </c>
      <c r="AA363" s="182">
        <v>3754</v>
      </c>
      <c r="AB363" s="165">
        <f t="shared" si="5794"/>
        <v>21968</v>
      </c>
      <c r="AC363" s="166">
        <f t="shared" si="5711"/>
        <v>18604</v>
      </c>
      <c r="BI363" s="138" t="s">
        <v>29</v>
      </c>
      <c r="BJ363" s="130">
        <f>B363/B374</f>
        <v>4.0294152372278159E-2</v>
      </c>
      <c r="BK363" s="131">
        <f t="shared" ref="BK363" si="6041">C363/C374</f>
        <v>6.2077280479915307E-2</v>
      </c>
      <c r="BL363" s="132">
        <f t="shared" ref="BL363" si="6042">D363/D374</f>
        <v>6.8079832471473145E-2</v>
      </c>
      <c r="BM363" s="133">
        <f t="shared" ref="BM363" si="6043">E363/E374</f>
        <v>5.4586082145137264E-2</v>
      </c>
      <c r="BN363" s="130">
        <f t="shared" ref="BN363" si="6044">F363/F374</f>
        <v>8.8099756031444834E-2</v>
      </c>
      <c r="BO363" s="131">
        <f t="shared" ref="BO363" si="6045">G363/G374</f>
        <v>4.6743493461090253E-2</v>
      </c>
      <c r="BP363" s="132">
        <f t="shared" ref="BP363" si="6046">H363/H374</f>
        <v>7.5931491472643664E-2</v>
      </c>
      <c r="BQ363" s="133">
        <f t="shared" ref="BQ363" si="6047">I363/I374</f>
        <v>6.8904084466451826E-2</v>
      </c>
      <c r="BR363" s="130">
        <f t="shared" ref="BR363" si="6048">J363/J374</f>
        <v>8.3145730151583372E-2</v>
      </c>
      <c r="BS363" s="131">
        <f t="shared" ref="BS363" si="6049">K363/K374</f>
        <v>4.0394088669950742E-2</v>
      </c>
      <c r="BT363" s="132">
        <f t="shared" ref="BT363" si="6050">L363/L374</f>
        <v>8.6181911175517864E-2</v>
      </c>
      <c r="BU363" s="130">
        <f t="shared" ref="BU363" si="6051">M363/M374</f>
        <v>4.4759961693800226E-2</v>
      </c>
      <c r="BV363" s="134">
        <f t="shared" ref="BV363" si="6052">N363/N374</f>
        <v>7.4265516323970965E-2</v>
      </c>
      <c r="BW363" s="135">
        <f t="shared" ref="BW363" si="6053">O363/O374</f>
        <v>5.5895386455699643E-2</v>
      </c>
      <c r="BX363" s="130">
        <f t="shared" ref="BX363" si="6054">P363/P374</f>
        <v>6.0559951308581862E-2</v>
      </c>
      <c r="BY363" s="131">
        <f t="shared" ref="BY363" si="6055">Q363/Q374</f>
        <v>5.2565586419753084E-2</v>
      </c>
      <c r="BZ363" s="132">
        <f t="shared" ref="BZ363" si="6056">R363/R374</f>
        <v>6.5909640009664164E-2</v>
      </c>
      <c r="CA363" s="133">
        <f t="shared" ref="CA363" si="6057">S363/S374</f>
        <v>6.9025497433286662E-2</v>
      </c>
      <c r="CB363" s="130">
        <f t="shared" ref="CB363" si="6058">T363/T374</f>
        <v>8.6099963516964612E-2</v>
      </c>
      <c r="CC363" s="131">
        <f t="shared" ref="CC363" si="6059">U363/U374</f>
        <v>3.7600797318111806E-2</v>
      </c>
      <c r="CD363" s="132">
        <f t="shared" ref="CD363" si="6060">V363/V374</f>
        <v>8.5741851587734383E-2</v>
      </c>
      <c r="CE363" s="133">
        <f t="shared" ref="CE363" si="6061">W363/W374</f>
        <v>5.1623291272344898E-2</v>
      </c>
      <c r="CF363" s="130">
        <f t="shared" ref="CF363" si="6062">X363/X374</f>
        <v>8.6952861952861948E-2</v>
      </c>
      <c r="CG363" s="131">
        <f t="shared" ref="CG363" si="6063">Y363/Y374</f>
        <v>3.7056643726839596E-2</v>
      </c>
      <c r="CH363" s="132">
        <f t="shared" ref="CH363" si="6064">Z363/Z374</f>
        <v>7.2357360963392459E-2</v>
      </c>
      <c r="CI363" s="130">
        <f t="shared" ref="CI363" si="6065">AA363/AA374</f>
        <v>7.7895129998132515E-2</v>
      </c>
      <c r="CJ363" s="136">
        <f t="shared" ref="CJ363" si="6066">AB363/AB374</f>
        <v>6.9230235914760588E-2</v>
      </c>
      <c r="CK363" s="137">
        <f t="shared" ref="CK363" si="6067">AC363/AC374</f>
        <v>5.8744217622633765E-2</v>
      </c>
    </row>
    <row r="364" spans="1:89">
      <c r="A364" s="147" t="s">
        <v>30</v>
      </c>
      <c r="B364" s="196">
        <v>2488</v>
      </c>
      <c r="C364" s="190">
        <v>3759</v>
      </c>
      <c r="D364" s="191">
        <v>1818</v>
      </c>
      <c r="E364" s="192">
        <v>1541</v>
      </c>
      <c r="F364" s="189">
        <v>1124</v>
      </c>
      <c r="G364" s="193">
        <v>527</v>
      </c>
      <c r="H364" s="191">
        <v>2532</v>
      </c>
      <c r="I364" s="192">
        <v>3225</v>
      </c>
      <c r="J364" s="189">
        <v>738</v>
      </c>
      <c r="K364" s="190">
        <v>347</v>
      </c>
      <c r="L364" s="191">
        <v>1466</v>
      </c>
      <c r="M364" s="189">
        <v>1132</v>
      </c>
      <c r="N364" s="194">
        <v>2100</v>
      </c>
      <c r="O364" s="197">
        <v>2047</v>
      </c>
      <c r="P364" s="189">
        <v>1255</v>
      </c>
      <c r="Q364" s="190">
        <v>1186</v>
      </c>
      <c r="R364" s="191">
        <v>1263</v>
      </c>
      <c r="S364" s="192">
        <v>1597</v>
      </c>
      <c r="T364" s="189">
        <v>616</v>
      </c>
      <c r="U364" s="193">
        <v>340</v>
      </c>
      <c r="V364" s="191">
        <v>2022</v>
      </c>
      <c r="W364" s="198">
        <v>1386</v>
      </c>
      <c r="X364" s="189">
        <v>2437</v>
      </c>
      <c r="Y364" s="193">
        <v>607</v>
      </c>
      <c r="Z364" s="191">
        <v>4034</v>
      </c>
      <c r="AA364" s="189">
        <v>3482</v>
      </c>
      <c r="AB364" s="165">
        <f t="shared" si="5794"/>
        <v>23893</v>
      </c>
      <c r="AC364" s="166">
        <f t="shared" si="5711"/>
        <v>21176</v>
      </c>
      <c r="BI364" s="147" t="s">
        <v>30</v>
      </c>
      <c r="BJ364" s="130">
        <f>B364/B374</f>
        <v>4.1963939347939752E-2</v>
      </c>
      <c r="BK364" s="131">
        <f t="shared" ref="BK364" si="6068">C364/C374</f>
        <v>0.11053931659118979</v>
      </c>
      <c r="BL364" s="132">
        <f t="shared" ref="BL364" si="6069">D364/D374</f>
        <v>7.7695628018291385E-2</v>
      </c>
      <c r="BM364" s="133">
        <f t="shared" ref="BM364" si="6070">E364/E374</f>
        <v>8.1985528835922541E-2</v>
      </c>
      <c r="BN364" s="130">
        <f t="shared" ref="BN364" si="6071">F364/F374</f>
        <v>0.1015632059275323</v>
      </c>
      <c r="BO364" s="131">
        <f t="shared" ref="BO364" si="6072">G364/G374</f>
        <v>6.8237731451508479E-2</v>
      </c>
      <c r="BP364" s="132">
        <f t="shared" ref="BP364" si="6073">H364/H374</f>
        <v>9.1682659231632685E-2</v>
      </c>
      <c r="BQ364" s="133">
        <f t="shared" ref="BQ364" si="6074">I364/I374</f>
        <v>8.4492651104299307E-2</v>
      </c>
      <c r="BR364" s="130">
        <f t="shared" ref="BR364" si="6075">J364/J374</f>
        <v>0.11076091850517784</v>
      </c>
      <c r="BS364" s="131">
        <f t="shared" ref="BS364" si="6076">K364/K374</f>
        <v>4.273399014778325E-2</v>
      </c>
      <c r="BT364" s="132">
        <f t="shared" ref="BT364" si="6077">L364/L374</f>
        <v>0.12496803341573609</v>
      </c>
      <c r="BU364" s="130">
        <f t="shared" ref="BU364" si="6078">M364/M374</f>
        <v>4.713328059291335E-2</v>
      </c>
      <c r="BV364" s="134">
        <f t="shared" ref="BV364" si="6079">N364/N374</f>
        <v>7.9814526243776371E-2</v>
      </c>
      <c r="BW364" s="135">
        <f t="shared" ref="BW364" si="6080">O364/O374</f>
        <v>5.5650708207595899E-2</v>
      </c>
      <c r="BX364" s="130">
        <f t="shared" ref="BX364" si="6081">P364/P374</f>
        <v>7.6384662203286671E-2</v>
      </c>
      <c r="BY364" s="131">
        <f t="shared" ref="BY364" si="6082">Q364/Q374</f>
        <v>5.7195216049382713E-2</v>
      </c>
      <c r="BZ364" s="132">
        <f t="shared" ref="BZ364" si="6083">R364/R374</f>
        <v>6.1029234114520416E-2</v>
      </c>
      <c r="CA364" s="133">
        <f t="shared" ref="CA364" si="6084">S364/S374</f>
        <v>6.7752747019642776E-2</v>
      </c>
      <c r="CB364" s="130">
        <f t="shared" ref="CB364" si="6085">T364/T374</f>
        <v>7.4911832664477679E-2</v>
      </c>
      <c r="CC364" s="131">
        <f t="shared" ref="CC364" si="6086">U364/U374</f>
        <v>3.0805472501585576E-2</v>
      </c>
      <c r="CD364" s="132">
        <f t="shared" ref="CD364" si="6087">V364/V374</f>
        <v>8.4818994085322369E-2</v>
      </c>
      <c r="CE364" s="133">
        <f t="shared" ref="CE364" si="6088">W364/W374</f>
        <v>4.5544164037854891E-2</v>
      </c>
      <c r="CF364" s="130">
        <f t="shared" ref="CF364" si="6089">X364/X374</f>
        <v>0.10256734006734007</v>
      </c>
      <c r="CG364" s="131">
        <f t="shared" ref="CG364" si="6090">Y364/Y374</f>
        <v>4.0166754896770782E-2</v>
      </c>
      <c r="CH364" s="132">
        <f t="shared" ref="CH364" si="6091">Z364/Z374</f>
        <v>6.9200946924211748E-2</v>
      </c>
      <c r="CI364" s="130">
        <f t="shared" ref="CI364" si="6092">AA364/AA374</f>
        <v>7.2251156807005168E-2</v>
      </c>
      <c r="CJ364" s="136">
        <f t="shared" ref="CJ364" si="6093">AB364/AB374</f>
        <v>7.5296705513081513E-2</v>
      </c>
      <c r="CK364" s="137">
        <f t="shared" ref="CK364" si="6094">AC364/AC374</f>
        <v>6.6865596236126243E-2</v>
      </c>
    </row>
    <row r="365" spans="1:89">
      <c r="A365" s="138" t="s">
        <v>31</v>
      </c>
      <c r="B365" s="199">
        <v>2775</v>
      </c>
      <c r="C365" s="183">
        <v>3664</v>
      </c>
      <c r="D365" s="184">
        <v>1795</v>
      </c>
      <c r="E365" s="185">
        <v>1466</v>
      </c>
      <c r="F365" s="182">
        <v>905</v>
      </c>
      <c r="G365" s="186">
        <v>494</v>
      </c>
      <c r="H365" s="184">
        <v>2524</v>
      </c>
      <c r="I365" s="185">
        <v>2929</v>
      </c>
      <c r="J365" s="182">
        <v>670</v>
      </c>
      <c r="K365" s="183">
        <v>257</v>
      </c>
      <c r="L365" s="184">
        <v>1397</v>
      </c>
      <c r="M365" s="182">
        <v>1107</v>
      </c>
      <c r="N365" s="187">
        <v>2026</v>
      </c>
      <c r="O365" s="200">
        <v>1956</v>
      </c>
      <c r="P365" s="182">
        <v>1094</v>
      </c>
      <c r="Q365" s="183">
        <v>1506</v>
      </c>
      <c r="R365" s="184">
        <v>1149</v>
      </c>
      <c r="S365" s="185">
        <v>1981</v>
      </c>
      <c r="T365" s="182">
        <v>653</v>
      </c>
      <c r="U365" s="186">
        <v>508</v>
      </c>
      <c r="V365" s="184">
        <v>1285</v>
      </c>
      <c r="W365" s="201">
        <v>1665</v>
      </c>
      <c r="X365" s="182">
        <v>2326</v>
      </c>
      <c r="Y365" s="186">
        <v>832</v>
      </c>
      <c r="Z365" s="184">
        <v>3427</v>
      </c>
      <c r="AA365" s="182">
        <v>3651</v>
      </c>
      <c r="AB365" s="165">
        <f t="shared" si="5794"/>
        <v>22026</v>
      </c>
      <c r="AC365" s="166">
        <f t="shared" si="5711"/>
        <v>22016</v>
      </c>
      <c r="BI365" s="138" t="s">
        <v>31</v>
      </c>
      <c r="BJ365" s="130">
        <f>B365/B374</f>
        <v>4.6804634923847593E-2</v>
      </c>
      <c r="BK365" s="131">
        <f t="shared" ref="BK365" si="6095">C365/C374</f>
        <v>0.10774569193671706</v>
      </c>
      <c r="BL365" s="132">
        <f t="shared" ref="BL365" si="6096">D365/D374</f>
        <v>7.6712680029061064E-2</v>
      </c>
      <c r="BM365" s="133">
        <f t="shared" ref="BM365" si="6097">E365/E374</f>
        <v>7.7995318152798462E-2</v>
      </c>
      <c r="BN365" s="130">
        <f t="shared" ref="BN365" si="6098">F365/F374</f>
        <v>8.1774645342007776E-2</v>
      </c>
      <c r="BO365" s="131">
        <f t="shared" ref="BO365" si="6099">G365/G374</f>
        <v>6.3964780525702453E-2</v>
      </c>
      <c r="BP365" s="132">
        <f t="shared" ref="BP365" si="6100">H365/H374</f>
        <v>9.1392982583191507E-2</v>
      </c>
      <c r="BQ365" s="133">
        <f t="shared" ref="BQ365" si="6101">I365/I374</f>
        <v>7.6737666692865941E-2</v>
      </c>
      <c r="BR365" s="130">
        <f t="shared" ref="BR365" si="6102">J365/J374</f>
        <v>0.10055530541797988</v>
      </c>
      <c r="BS365" s="131">
        <f t="shared" ref="BS365" si="6103">K365/K374</f>
        <v>3.1650246305418718E-2</v>
      </c>
      <c r="BT365" s="132">
        <f t="shared" ref="BT365" si="6104">L365/L374</f>
        <v>0.11908618191117552</v>
      </c>
      <c r="BU365" s="130">
        <f t="shared" ref="BU365" si="6105">M365/M374</f>
        <v>4.6092351251197067E-2</v>
      </c>
      <c r="BV365" s="134">
        <f t="shared" ref="BV365" si="6106">N365/N374</f>
        <v>7.7002014366614718E-2</v>
      </c>
      <c r="BW365" s="135">
        <f t="shared" ref="BW365" si="6107">O365/O374</f>
        <v>5.317673925454694E-2</v>
      </c>
      <c r="BX365" s="130">
        <f t="shared" ref="BX365" si="6108">P365/P374</f>
        <v>6.6585514303104082E-2</v>
      </c>
      <c r="BY365" s="131">
        <f t="shared" ref="BY365" si="6109">Q365/Q374</f>
        <v>7.2627314814814811E-2</v>
      </c>
      <c r="BZ365" s="132">
        <f t="shared" ref="BZ365" si="6110">R365/R374</f>
        <v>5.5520657163566078E-2</v>
      </c>
      <c r="CA365" s="133">
        <f t="shared" ref="CA365" si="6111">S365/S374</f>
        <v>8.4043952314284506E-2</v>
      </c>
      <c r="CB365" s="130">
        <f t="shared" ref="CB365" si="6112">T365/T374</f>
        <v>7.9411407029064823E-2</v>
      </c>
      <c r="CC365" s="131">
        <f t="shared" ref="CC365" si="6113">U365/U374</f>
        <v>4.6027000090604328E-2</v>
      </c>
      <c r="CD365" s="132">
        <f t="shared" ref="CD365" si="6114">V365/V374</f>
        <v>5.3903267754519903E-2</v>
      </c>
      <c r="CE365" s="133">
        <f t="shared" ref="CE365" si="6115">W365/W374</f>
        <v>5.4712145110410094E-2</v>
      </c>
      <c r="CF365" s="130">
        <f t="shared" ref="CF365" si="6116">X365/X374</f>
        <v>9.7895622895622897E-2</v>
      </c>
      <c r="CG365" s="131">
        <f t="shared" ref="CG365" si="6117">Y365/Y374</f>
        <v>5.5055584965590258E-2</v>
      </c>
      <c r="CH365" s="132">
        <f t="shared" ref="CH365" si="6118">Z365/Z374</f>
        <v>5.8788211479740622E-2</v>
      </c>
      <c r="CI365" s="130">
        <f t="shared" ref="CI365" si="6119">AA365/AA374</f>
        <v>7.5757890150021781E-2</v>
      </c>
      <c r="CJ365" s="136">
        <f t="shared" ref="CJ365" si="6120">AB365/AB374</f>
        <v>6.9413017855904799E-2</v>
      </c>
      <c r="CK365" s="137">
        <f t="shared" ref="CK365" si="6121">AC365/AC374</f>
        <v>6.951799049558724E-2</v>
      </c>
    </row>
    <row r="366" spans="1:89">
      <c r="A366" s="147" t="s">
        <v>32</v>
      </c>
      <c r="B366" s="196">
        <v>2767</v>
      </c>
      <c r="C366" s="190">
        <v>4170</v>
      </c>
      <c r="D366" s="191">
        <v>1263</v>
      </c>
      <c r="E366" s="192">
        <v>1875</v>
      </c>
      <c r="F366" s="189">
        <v>644</v>
      </c>
      <c r="G366" s="193">
        <v>526</v>
      </c>
      <c r="H366" s="191">
        <v>1910</v>
      </c>
      <c r="I366" s="192">
        <v>3615</v>
      </c>
      <c r="J366" s="189">
        <v>384</v>
      </c>
      <c r="K366" s="190">
        <v>299</v>
      </c>
      <c r="L366" s="191">
        <v>1209</v>
      </c>
      <c r="M366" s="189">
        <v>1141</v>
      </c>
      <c r="N366" s="194">
        <v>2125</v>
      </c>
      <c r="O366" s="197">
        <v>2297</v>
      </c>
      <c r="P366" s="189">
        <v>1193</v>
      </c>
      <c r="Q366" s="190">
        <v>1715</v>
      </c>
      <c r="R366" s="191">
        <v>1197</v>
      </c>
      <c r="S366" s="192">
        <v>2162</v>
      </c>
      <c r="T366" s="189">
        <v>1017</v>
      </c>
      <c r="U366" s="193">
        <v>384</v>
      </c>
      <c r="V366" s="191">
        <v>2613</v>
      </c>
      <c r="W366" s="198">
        <v>1664</v>
      </c>
      <c r="X366" s="189">
        <v>2295</v>
      </c>
      <c r="Y366" s="193">
        <v>782</v>
      </c>
      <c r="Z366" s="191">
        <v>4166</v>
      </c>
      <c r="AA366" s="189">
        <v>4799</v>
      </c>
      <c r="AB366" s="165">
        <f t="shared" si="5794"/>
        <v>22783</v>
      </c>
      <c r="AC366" s="166">
        <f t="shared" si="5711"/>
        <v>25429</v>
      </c>
      <c r="BI366" s="147" t="s">
        <v>32</v>
      </c>
      <c r="BJ366" s="130">
        <f>B366/B374</f>
        <v>4.6669702642986054E-2</v>
      </c>
      <c r="BK366" s="131">
        <f t="shared" ref="BK366" si="6122">C366/C374</f>
        <v>0.12262541904369817</v>
      </c>
      <c r="BL366" s="132">
        <f t="shared" ref="BL366" si="6123">D366/D374</f>
        <v>5.3976665669473053E-2</v>
      </c>
      <c r="BM366" s="133">
        <f t="shared" ref="BM366" si="6124">E366/E374</f>
        <v>9.9755267078101728E-2</v>
      </c>
      <c r="BN366" s="130">
        <f t="shared" ref="BN366" si="6125">F366/F374</f>
        <v>5.8191018342820998E-2</v>
      </c>
      <c r="BO366" s="131">
        <f t="shared" ref="BO366" si="6126">G366/G374</f>
        <v>6.8108248090120421E-2</v>
      </c>
      <c r="BP366" s="132">
        <f t="shared" ref="BP366" si="6127">H366/H374</f>
        <v>6.916029981533113E-2</v>
      </c>
      <c r="BQ366" s="133">
        <f t="shared" ref="BQ366" si="6128">I366/I374</f>
        <v>9.471036705179596E-2</v>
      </c>
      <c r="BR366" s="130">
        <f t="shared" ref="BR366" si="6129">J366/J374</f>
        <v>5.7631697433588473E-2</v>
      </c>
      <c r="BS366" s="131">
        <f t="shared" ref="BS366" si="6130">K366/K374</f>
        <v>3.682266009852217E-2</v>
      </c>
      <c r="BT366" s="132">
        <f t="shared" ref="BT366" si="6131">L366/L374</f>
        <v>0.10306026766686557</v>
      </c>
      <c r="BU366" s="130">
        <f t="shared" ref="BU366" si="6132">M366/M374</f>
        <v>4.7508015155931213E-2</v>
      </c>
      <c r="BV366" s="134">
        <f t="shared" ref="BV366" si="6133">N366/N374</f>
        <v>8.0764699175249893E-2</v>
      </c>
      <c r="BW366" s="135">
        <f t="shared" ref="BW366" si="6134">O366/O374</f>
        <v>6.2447326210477667E-2</v>
      </c>
      <c r="BX366" s="130">
        <f t="shared" ref="BX366" si="6135">P366/P374</f>
        <v>7.2611077297626295E-2</v>
      </c>
      <c r="BY366" s="131">
        <f t="shared" ref="BY366" si="6136">Q366/Q374</f>
        <v>8.270640432098765E-2</v>
      </c>
      <c r="BZ366" s="132">
        <f t="shared" ref="BZ366" si="6137">R366/R374</f>
        <v>5.7840057985020538E-2</v>
      </c>
      <c r="CA366" s="133">
        <f t="shared" ref="CA366" si="6138">S366/S374</f>
        <v>9.1722879809935945E-2</v>
      </c>
      <c r="CB366" s="130">
        <f t="shared" ref="CB366" si="6139">T366/T374</f>
        <v>0.12367748996716527</v>
      </c>
      <c r="CC366" s="131">
        <f t="shared" ref="CC366" si="6140">U366/U374</f>
        <v>3.4792063060614296E-2</v>
      </c>
      <c r="CD366" s="132">
        <f t="shared" ref="CD366" si="6141">V366/V374</f>
        <v>0.10961030244557238</v>
      </c>
      <c r="CE366" s="133">
        <f t="shared" ref="CE366" si="6142">W366/W374</f>
        <v>5.4679284963196635E-2</v>
      </c>
      <c r="CF366" s="130">
        <f t="shared" ref="CF366" si="6143">X366/X374</f>
        <v>9.6590909090909088E-2</v>
      </c>
      <c r="CG366" s="131">
        <f t="shared" ref="CG366" si="6144">Y366/Y374</f>
        <v>5.1746956061408153E-2</v>
      </c>
      <c r="CH366" s="132">
        <f t="shared" ref="CH366" si="6145">Z366/Z374</f>
        <v>7.1465330908841385E-2</v>
      </c>
      <c r="CI366" s="130">
        <f t="shared" ref="CI366" si="6146">AA366/AA374</f>
        <v>9.9578777000809249E-2</v>
      </c>
      <c r="CJ366" s="136">
        <f t="shared" ref="CJ366" si="6147">AB366/AB374</f>
        <v>7.1798637329114637E-2</v>
      </c>
      <c r="CK366" s="137">
        <f t="shared" ref="CK366" si="6148">AC366/AC374</f>
        <v>8.0294920980754358E-2</v>
      </c>
    </row>
    <row r="367" spans="1:89">
      <c r="A367" s="138" t="s">
        <v>33</v>
      </c>
      <c r="B367" s="199">
        <v>2593</v>
      </c>
      <c r="C367" s="183">
        <v>3239</v>
      </c>
      <c r="D367" s="184">
        <v>974</v>
      </c>
      <c r="E367" s="185">
        <v>1545</v>
      </c>
      <c r="F367" s="182">
        <v>423</v>
      </c>
      <c r="G367" s="186">
        <v>489</v>
      </c>
      <c r="H367" s="184">
        <v>1729</v>
      </c>
      <c r="I367" s="185">
        <v>2809</v>
      </c>
      <c r="J367" s="182">
        <v>351</v>
      </c>
      <c r="K367" s="183">
        <v>249</v>
      </c>
      <c r="L367" s="184">
        <v>870</v>
      </c>
      <c r="M367" s="182">
        <v>957</v>
      </c>
      <c r="N367" s="187">
        <v>1861</v>
      </c>
      <c r="O367" s="200">
        <v>2169</v>
      </c>
      <c r="P367" s="182">
        <v>792</v>
      </c>
      <c r="Q367" s="183">
        <v>1691</v>
      </c>
      <c r="R367" s="184">
        <v>1004</v>
      </c>
      <c r="S367" s="185">
        <v>1682</v>
      </c>
      <c r="T367" s="182">
        <v>630</v>
      </c>
      <c r="U367" s="186">
        <v>455</v>
      </c>
      <c r="V367" s="184">
        <v>2427</v>
      </c>
      <c r="W367" s="201">
        <v>1666</v>
      </c>
      <c r="X367" s="182">
        <v>1594</v>
      </c>
      <c r="Y367" s="186">
        <v>817</v>
      </c>
      <c r="Z367" s="184">
        <v>3202</v>
      </c>
      <c r="AA367" s="182">
        <v>3872</v>
      </c>
      <c r="AB367" s="165">
        <f t="shared" si="5794"/>
        <v>18450</v>
      </c>
      <c r="AC367" s="166">
        <f t="shared" si="5711"/>
        <v>21640</v>
      </c>
      <c r="BI367" s="138" t="s">
        <v>33</v>
      </c>
      <c r="BJ367" s="130">
        <f>B367/B374</f>
        <v>4.3734925534247501E-2</v>
      </c>
      <c r="BK367" s="131">
        <f t="shared" ref="BK367" si="6149">C367/C374</f>
        <v>9.5247897429865322E-2</v>
      </c>
      <c r="BL367" s="132">
        <f t="shared" ref="BL367" si="6150">D367/D374</f>
        <v>4.1625710500448734E-2</v>
      </c>
      <c r="BM367" s="133">
        <f t="shared" ref="BM367" si="6151">E367/E374</f>
        <v>8.2198340072355824E-2</v>
      </c>
      <c r="BN367" s="130">
        <f t="shared" ref="BN367" si="6152">F367/F374</f>
        <v>3.8221740309026836E-2</v>
      </c>
      <c r="BO367" s="131">
        <f t="shared" ref="BO367" si="6153">G367/G374</f>
        <v>6.3317363718762135E-2</v>
      </c>
      <c r="BP367" s="132">
        <f t="shared" ref="BP367" si="6154">H367/H374</f>
        <v>6.2606365644349501E-2</v>
      </c>
      <c r="BQ367" s="133">
        <f t="shared" ref="BQ367" si="6155">I367/I374</f>
        <v>7.3593754093636193E-2</v>
      </c>
      <c r="BR367" s="130">
        <f t="shared" ref="BR367" si="6156">J367/J374</f>
        <v>5.2678973435389465E-2</v>
      </c>
      <c r="BS367" s="131">
        <f t="shared" ref="BS367" si="6157">K367/K374</f>
        <v>3.0665024630541871E-2</v>
      </c>
      <c r="BT367" s="132">
        <f t="shared" ref="BT367" si="6158">L367/L374</f>
        <v>7.4162475492285398E-2</v>
      </c>
      <c r="BU367" s="130">
        <f t="shared" ref="BU367" si="6159">M367/M374</f>
        <v>3.9846775200899361E-2</v>
      </c>
      <c r="BV367" s="134">
        <f t="shared" ref="BV367" si="6160">N367/N374</f>
        <v>7.0730873018889431E-2</v>
      </c>
      <c r="BW367" s="135">
        <f t="shared" ref="BW367" si="6161">O367/O374</f>
        <v>5.89674577930022E-2</v>
      </c>
      <c r="BX367" s="130">
        <f t="shared" ref="BX367" si="6162">P367/P374</f>
        <v>4.8204503956177723E-2</v>
      </c>
      <c r="BY367" s="131">
        <f t="shared" ref="BY367" si="6163">Q367/Q374</f>
        <v>8.1548996913580252E-2</v>
      </c>
      <c r="BZ367" s="132">
        <f t="shared" ref="BZ367" si="6164">R367/R374</f>
        <v>4.851413384875574E-2</v>
      </c>
      <c r="CA367" s="133">
        <f t="shared" ref="CA367" si="6165">S367/S374</f>
        <v>7.1358873191633782E-2</v>
      </c>
      <c r="CB367" s="130">
        <f t="shared" ref="CB367" si="6166">T367/T374</f>
        <v>7.661437431594309E-2</v>
      </c>
      <c r="CC367" s="131">
        <f t="shared" ref="CC367" si="6167">U367/U374</f>
        <v>4.1224970553592463E-2</v>
      </c>
      <c r="CD367" s="132">
        <f t="shared" ref="CD367" si="6168">V367/V374</f>
        <v>0.10180796174336172</v>
      </c>
      <c r="CE367" s="133">
        <f t="shared" ref="CE367" si="6169">W367/W374</f>
        <v>5.4745005257623554E-2</v>
      </c>
      <c r="CF367" s="130">
        <f t="shared" ref="CF367" si="6170">X367/X374</f>
        <v>6.7087542087542085E-2</v>
      </c>
      <c r="CG367" s="131">
        <f t="shared" ref="CG367" si="6171">Y367/Y374</f>
        <v>5.4062996294335627E-2</v>
      </c>
      <c r="CH367" s="132">
        <f t="shared" ref="CH367" si="6172">Z367/Z374</f>
        <v>5.4928466051394655E-2</v>
      </c>
      <c r="CI367" s="130">
        <f t="shared" ref="CI367" si="6173">AA367/AA374</f>
        <v>8.0343618367812758E-2</v>
      </c>
      <c r="CJ367" s="136">
        <f t="shared" ref="CJ367" si="6174">AB367/AB374</f>
        <v>5.8143565760530445E-2</v>
      </c>
      <c r="CK367" s="137">
        <f t="shared" ref="CK367" si="6175">AC367/AC374</f>
        <v>6.8330728303257079E-2</v>
      </c>
    </row>
    <row r="368" spans="1:89">
      <c r="A368" s="147" t="s">
        <v>34</v>
      </c>
      <c r="B368" s="196">
        <v>247</v>
      </c>
      <c r="C368" s="190">
        <v>2555</v>
      </c>
      <c r="D368" s="191">
        <v>222</v>
      </c>
      <c r="E368" s="192">
        <v>1249</v>
      </c>
      <c r="F368" s="189">
        <v>113</v>
      </c>
      <c r="G368" s="193">
        <v>439</v>
      </c>
      <c r="H368" s="191">
        <v>584</v>
      </c>
      <c r="I368" s="192">
        <v>2700</v>
      </c>
      <c r="J368" s="189">
        <v>168</v>
      </c>
      <c r="K368" s="190">
        <v>154</v>
      </c>
      <c r="L368" s="191">
        <v>464</v>
      </c>
      <c r="M368" s="189">
        <v>712</v>
      </c>
      <c r="N368" s="194">
        <v>1018</v>
      </c>
      <c r="O368" s="197">
        <v>1826</v>
      </c>
      <c r="P368" s="189">
        <v>534</v>
      </c>
      <c r="Q368" s="190">
        <v>1377</v>
      </c>
      <c r="R368" s="191">
        <v>727</v>
      </c>
      <c r="S368" s="192">
        <v>1228</v>
      </c>
      <c r="T368" s="189">
        <v>536</v>
      </c>
      <c r="U368" s="193">
        <v>368</v>
      </c>
      <c r="V368" s="191">
        <v>2524</v>
      </c>
      <c r="W368" s="198">
        <v>1137</v>
      </c>
      <c r="X368" s="189">
        <v>1168</v>
      </c>
      <c r="Y368" s="193">
        <v>842</v>
      </c>
      <c r="Z368" s="191">
        <v>2370</v>
      </c>
      <c r="AA368" s="189">
        <v>3117</v>
      </c>
      <c r="AB368" s="165">
        <f t="shared" si="5794"/>
        <v>10675</v>
      </c>
      <c r="AC368" s="166">
        <f t="shared" si="5711"/>
        <v>17704</v>
      </c>
      <c r="BI368" s="147" t="s">
        <v>34</v>
      </c>
      <c r="BJ368" s="130">
        <f>B368/B374</f>
        <v>4.1660341716001281E-3</v>
      </c>
      <c r="BK368" s="131">
        <f t="shared" ref="BK368" si="6176">C368/C374</f>
        <v>7.5133799917661587E-2</v>
      </c>
      <c r="BL368" s="132">
        <f t="shared" ref="BL368" si="6177">D368/D374</f>
        <v>9.4875849395273295E-3</v>
      </c>
      <c r="BM368" s="133">
        <f t="shared" ref="BM368" si="6178">E368/E374</f>
        <v>6.6450308576292832E-2</v>
      </c>
      <c r="BN368" s="130">
        <f t="shared" ref="BN368" si="6179">F368/F374</f>
        <v>1.0210535827234119E-2</v>
      </c>
      <c r="BO368" s="131">
        <f t="shared" ref="BO368" si="6180">G368/G374</f>
        <v>5.6843195649359059E-2</v>
      </c>
      <c r="BP368" s="132">
        <f t="shared" ref="BP368" si="6181">H368/H374</f>
        <v>2.1146395336205961E-2</v>
      </c>
      <c r="BQ368" s="133">
        <f t="shared" ref="BQ368" si="6182">I368/I374</f>
        <v>7.0738033482669188E-2</v>
      </c>
      <c r="BR368" s="130">
        <f t="shared" ref="BR368" si="6183">J368/J374</f>
        <v>2.5213867627194957E-2</v>
      </c>
      <c r="BS368" s="131">
        <f t="shared" ref="BS368" si="6184">K368/K374</f>
        <v>1.896551724137931E-2</v>
      </c>
      <c r="BT368" s="132">
        <f t="shared" ref="BT368" si="6185">L368/L374</f>
        <v>3.9553320262552212E-2</v>
      </c>
      <c r="BU368" s="130">
        <f t="shared" ref="BU368" si="6186">M368/M374</f>
        <v>2.9645667652079776E-2</v>
      </c>
      <c r="BV368" s="134">
        <f t="shared" ref="BV368" si="6187">N368/N374</f>
        <v>3.8691041769602065E-2</v>
      </c>
      <c r="BW368" s="135">
        <f t="shared" ref="BW368" si="6188">O368/O374</f>
        <v>4.9642497893048421E-2</v>
      </c>
      <c r="BX368" s="130">
        <f t="shared" ref="BX368" si="6189">P368/P374</f>
        <v>3.2501521606816797E-2</v>
      </c>
      <c r="BY368" s="131">
        <f t="shared" ref="BY368" si="6190">Q368/Q374</f>
        <v>6.640625E-2</v>
      </c>
      <c r="BZ368" s="132">
        <f t="shared" ref="BZ368" si="6191">R368/R374</f>
        <v>3.5129258274945639E-2</v>
      </c>
      <c r="CA368" s="133">
        <f t="shared" ref="CA368" si="6192">S368/S374</f>
        <v>5.2097916931823002E-2</v>
      </c>
      <c r="CB368" s="130">
        <f t="shared" ref="CB368" si="6193">T368/T374</f>
        <v>6.5183023227532527E-2</v>
      </c>
      <c r="CC368" s="131">
        <f t="shared" ref="CC368" si="6194">U368/U374</f>
        <v>3.3342393766422035E-2</v>
      </c>
      <c r="CD368" s="132">
        <f t="shared" ref="CD368" si="6195">V368/V374</f>
        <v>0.10587692436763287</v>
      </c>
      <c r="CE368" s="133">
        <f t="shared" ref="CE368" si="6196">W368/W374</f>
        <v>3.7361987381703467E-2</v>
      </c>
      <c r="CF368" s="130">
        <f t="shared" ref="CF368" si="6197">X368/X374</f>
        <v>4.9158249158249158E-2</v>
      </c>
      <c r="CG368" s="131">
        <f t="shared" ref="CG368" si="6198">Y368/Y374</f>
        <v>5.5717310746426683E-2</v>
      </c>
      <c r="CH368" s="132">
        <f t="shared" ref="CH368" si="6199">Z368/Z374</f>
        <v>4.0655985178577554E-2</v>
      </c>
      <c r="CI368" s="130">
        <f t="shared" ref="CI368" si="6200">AA368/AA374</f>
        <v>6.467744278214678E-2</v>
      </c>
      <c r="CJ368" s="136">
        <f t="shared" ref="CJ368" si="6201">AB368/AB374</f>
        <v>3.3641331408870594E-2</v>
      </c>
      <c r="CK368" s="137">
        <f t="shared" ref="CK368" si="6202">AC368/AC374</f>
        <v>5.5902366630354125E-2</v>
      </c>
    </row>
    <row r="369" spans="1:89">
      <c r="A369" s="138" t="s">
        <v>35</v>
      </c>
      <c r="B369" s="199">
        <v>1</v>
      </c>
      <c r="C369" s="183">
        <v>1670</v>
      </c>
      <c r="D369" s="184">
        <v>12</v>
      </c>
      <c r="E369" s="185">
        <v>630</v>
      </c>
      <c r="F369" s="182">
        <v>12</v>
      </c>
      <c r="G369" s="186">
        <v>240</v>
      </c>
      <c r="H369" s="184">
        <v>44</v>
      </c>
      <c r="I369" s="185">
        <v>1392</v>
      </c>
      <c r="J369" s="182">
        <v>72</v>
      </c>
      <c r="K369" s="183">
        <v>112</v>
      </c>
      <c r="L369" s="184">
        <v>119</v>
      </c>
      <c r="M369" s="182">
        <v>154</v>
      </c>
      <c r="N369" s="187">
        <v>276</v>
      </c>
      <c r="O369" s="200">
        <v>395</v>
      </c>
      <c r="P369" s="182">
        <v>215</v>
      </c>
      <c r="Q369" s="183">
        <v>278</v>
      </c>
      <c r="R369" s="184">
        <v>215</v>
      </c>
      <c r="S369" s="185">
        <v>127</v>
      </c>
      <c r="T369" s="182">
        <v>111</v>
      </c>
      <c r="U369" s="186">
        <v>20</v>
      </c>
      <c r="V369" s="184">
        <v>434</v>
      </c>
      <c r="W369" s="201">
        <v>35</v>
      </c>
      <c r="X369" s="182">
        <v>185</v>
      </c>
      <c r="Y369" s="186">
        <v>30</v>
      </c>
      <c r="Z369" s="184">
        <v>124</v>
      </c>
      <c r="AA369" s="182">
        <v>179</v>
      </c>
      <c r="AB369" s="165">
        <f t="shared" si="5794"/>
        <v>1820</v>
      </c>
      <c r="AC369" s="166">
        <f t="shared" si="5711"/>
        <v>5262</v>
      </c>
      <c r="BI369" s="138" t="s">
        <v>35</v>
      </c>
      <c r="BJ369" s="130">
        <f>B369/B374</f>
        <v>1.6866535107692827E-5</v>
      </c>
      <c r="BK369" s="131">
        <f t="shared" ref="BK369" si="6203">C369/C374</f>
        <v>4.9108980768099747E-2</v>
      </c>
      <c r="BL369" s="132">
        <f t="shared" ref="BL369" si="6204">D369/D374</f>
        <v>5.1284242916363942E-4</v>
      </c>
      <c r="BM369" s="133">
        <f t="shared" ref="BM369" si="6205">E369/E374</f>
        <v>3.3517769738242179E-2</v>
      </c>
      <c r="BN369" s="130">
        <f t="shared" ref="BN369" si="6206">F369/F374</f>
        <v>1.0843046896177825E-3</v>
      </c>
      <c r="BO369" s="131">
        <f t="shared" ref="BO369" si="6207">G369/G374</f>
        <v>3.1076006733134792E-2</v>
      </c>
      <c r="BP369" s="132">
        <f t="shared" ref="BP369" si="6208">H369/H374</f>
        <v>1.5932215664264764E-3</v>
      </c>
      <c r="BQ369" s="133">
        <f t="shared" ref="BQ369" si="6209">I369/I374</f>
        <v>3.6469386151065E-2</v>
      </c>
      <c r="BR369" s="130">
        <f t="shared" ref="BR369" si="6210">J369/J374</f>
        <v>1.0805943268797838E-2</v>
      </c>
      <c r="BS369" s="131">
        <f t="shared" ref="BS369" si="6211">K369/K374</f>
        <v>1.3793103448275862E-2</v>
      </c>
      <c r="BT369" s="132">
        <f t="shared" ref="BT369" si="6212">L369/L374</f>
        <v>1.0144062739749382E-2</v>
      </c>
      <c r="BU369" s="130">
        <f t="shared" ref="BU369" si="6213">M369/M374</f>
        <v>6.4121247449723112E-3</v>
      </c>
      <c r="BV369" s="134">
        <f t="shared" ref="BV369" si="6214">N369/N374</f>
        <v>1.0489909163467752E-2</v>
      </c>
      <c r="BW369" s="135">
        <f t="shared" ref="BW369" si="6215">O369/O374</f>
        <v>1.073865644455319E-2</v>
      </c>
      <c r="BX369" s="130">
        <f t="shared" ref="BX369" si="6216">P369/P374</f>
        <v>1.3085818624467437E-2</v>
      </c>
      <c r="BY369" s="131">
        <f t="shared" ref="BY369" si="6217">Q369/Q374</f>
        <v>1.3406635802469136E-2</v>
      </c>
      <c r="BZ369" s="132">
        <f t="shared" ref="BZ369" si="6218">R369/R374</f>
        <v>1.0388982846098091E-2</v>
      </c>
      <c r="CA369" s="133">
        <f t="shared" ref="CA369" si="6219">S369/S374</f>
        <v>5.3879767510924444E-3</v>
      </c>
      <c r="CB369" s="130">
        <f t="shared" ref="CB369" si="6220">T369/T374</f>
        <v>1.34987230937614E-2</v>
      </c>
      <c r="CC369" s="131">
        <f t="shared" ref="CC369" si="6221">U369/U374</f>
        <v>1.8120866177403279E-3</v>
      </c>
      <c r="CD369" s="132">
        <f t="shared" ref="CD369" si="6222">V369/V374</f>
        <v>1.8205461638491547E-2</v>
      </c>
      <c r="CE369" s="133">
        <f t="shared" ref="CE369" si="6223">W369/W374</f>
        <v>1.1501051524710831E-3</v>
      </c>
      <c r="CF369" s="130">
        <f t="shared" ref="CF369" si="6224">X369/X374</f>
        <v>7.7861952861952863E-3</v>
      </c>
      <c r="CG369" s="131">
        <f t="shared" ref="CG369" si="6225">Y369/Y374</f>
        <v>1.9851773425092643E-3</v>
      </c>
      <c r="CH369" s="132">
        <f t="shared" ref="CH369" si="6226">Z369/Z374</f>
        <v>2.1271485916217791E-3</v>
      </c>
      <c r="CI369" s="130">
        <f t="shared" ref="CI369" si="6227">AA369/AA374</f>
        <v>3.7142323573963023E-3</v>
      </c>
      <c r="CJ369" s="136">
        <f t="shared" ref="CJ369" si="6228">AB369/AB374</f>
        <v>5.7355712565943309E-3</v>
      </c>
      <c r="CK369" s="137">
        <f t="shared" ref="CK369" si="6229">AC369/AC374</f>
        <v>1.661535546819495E-2</v>
      </c>
    </row>
    <row r="370" spans="1:89">
      <c r="A370" s="147" t="s">
        <v>36</v>
      </c>
      <c r="B370" s="196">
        <v>0</v>
      </c>
      <c r="C370" s="190">
        <v>202</v>
      </c>
      <c r="D370" s="191">
        <v>0</v>
      </c>
      <c r="E370" s="192">
        <v>90</v>
      </c>
      <c r="F370" s="189">
        <v>0</v>
      </c>
      <c r="G370" s="193">
        <v>3</v>
      </c>
      <c r="H370" s="191">
        <v>0</v>
      </c>
      <c r="I370" s="192">
        <v>0</v>
      </c>
      <c r="J370" s="189">
        <v>0</v>
      </c>
      <c r="K370" s="193">
        <v>0</v>
      </c>
      <c r="L370" s="191">
        <v>0</v>
      </c>
      <c r="M370" s="189">
        <v>0</v>
      </c>
      <c r="N370" s="194">
        <v>0</v>
      </c>
      <c r="O370" s="197">
        <v>0</v>
      </c>
      <c r="P370" s="189">
        <v>0</v>
      </c>
      <c r="Q370" s="193">
        <v>0</v>
      </c>
      <c r="R370" s="191">
        <v>0</v>
      </c>
      <c r="S370" s="192">
        <v>0</v>
      </c>
      <c r="T370" s="189">
        <v>0</v>
      </c>
      <c r="U370" s="193">
        <v>0</v>
      </c>
      <c r="V370" s="191">
        <v>0</v>
      </c>
      <c r="W370" s="192">
        <v>0</v>
      </c>
      <c r="X370" s="189">
        <v>0</v>
      </c>
      <c r="Y370" s="193">
        <v>0</v>
      </c>
      <c r="Z370" s="191">
        <v>0</v>
      </c>
      <c r="AA370" s="189">
        <v>0</v>
      </c>
      <c r="AB370" s="165">
        <f t="shared" ref="AB370" si="6230">B370+D370+F370+H370+J370+L370+N370+P370+R370+T370+V370+X370+Z370</f>
        <v>0</v>
      </c>
      <c r="AC370" s="166">
        <f t="shared" ref="AC370" si="6231">C370+E370+G370+I370+K370+M370+O370+Q370+S370+U370+W370+Y370+AA370</f>
        <v>295</v>
      </c>
      <c r="BI370" s="147" t="s">
        <v>36</v>
      </c>
      <c r="BJ370" s="130">
        <f>B370/B374</f>
        <v>0</v>
      </c>
      <c r="BK370" s="131">
        <f t="shared" ref="BK370" si="6232">C370/C374</f>
        <v>5.9401282126683528E-3</v>
      </c>
      <c r="BL370" s="132">
        <f t="shared" ref="BL370" si="6233">D370/D374</f>
        <v>0</v>
      </c>
      <c r="BM370" s="133">
        <f t="shared" ref="BM370" si="6234">E370/E374</f>
        <v>4.7882528197488831E-3</v>
      </c>
      <c r="BN370" s="130">
        <f t="shared" ref="BN370" si="6235">F370/F374</f>
        <v>0</v>
      </c>
      <c r="BO370" s="131">
        <f t="shared" ref="BO370" si="6236">G370/G374</f>
        <v>3.8845008416418488E-4</v>
      </c>
      <c r="BP370" s="132">
        <f t="shared" ref="BP370" si="6237">H370/H374</f>
        <v>0</v>
      </c>
      <c r="BQ370" s="133">
        <f t="shared" ref="BQ370" si="6238">I370/I374</f>
        <v>0</v>
      </c>
      <c r="BR370" s="130">
        <f t="shared" ref="BR370" si="6239">J370/J374</f>
        <v>0</v>
      </c>
      <c r="BS370" s="131">
        <f t="shared" ref="BS370" si="6240">K370/K374</f>
        <v>0</v>
      </c>
      <c r="BT370" s="132">
        <f t="shared" ref="BT370" si="6241">L370/L374</f>
        <v>0</v>
      </c>
      <c r="BU370" s="130">
        <f t="shared" ref="BU370" si="6242">M370/M374</f>
        <v>0</v>
      </c>
      <c r="BV370" s="134">
        <f t="shared" ref="BV370" si="6243">N370/N374</f>
        <v>0</v>
      </c>
      <c r="BW370" s="135">
        <f t="shared" ref="BW370" si="6244">O370/O374</f>
        <v>0</v>
      </c>
      <c r="BX370" s="130">
        <f t="shared" ref="BX370" si="6245">P370/P374</f>
        <v>0</v>
      </c>
      <c r="BY370" s="131">
        <f t="shared" ref="BY370" si="6246">Q370/Q374</f>
        <v>0</v>
      </c>
      <c r="BZ370" s="132">
        <f t="shared" ref="BZ370" si="6247">R370/R374</f>
        <v>0</v>
      </c>
      <c r="CA370" s="133">
        <f t="shared" ref="CA370" si="6248">S370/S374</f>
        <v>0</v>
      </c>
      <c r="CB370" s="130">
        <f t="shared" ref="CB370" si="6249">T370/T374</f>
        <v>0</v>
      </c>
      <c r="CC370" s="131">
        <f t="shared" ref="CC370" si="6250">U370/U374</f>
        <v>0</v>
      </c>
      <c r="CD370" s="132">
        <f t="shared" ref="CD370" si="6251">V370/V374</f>
        <v>0</v>
      </c>
      <c r="CE370" s="133">
        <f t="shared" ref="CE370" si="6252">W370/W374</f>
        <v>0</v>
      </c>
      <c r="CF370" s="130">
        <f t="shared" ref="CF370" si="6253">X370/X374</f>
        <v>0</v>
      </c>
      <c r="CG370" s="131">
        <f t="shared" ref="CG370" si="6254">Y370/Y374</f>
        <v>0</v>
      </c>
      <c r="CH370" s="132">
        <f t="shared" ref="CH370" si="6255">Z370/Z374</f>
        <v>0</v>
      </c>
      <c r="CI370" s="130">
        <f t="shared" ref="CI370" si="6256">AA370/AA374</f>
        <v>0</v>
      </c>
      <c r="CJ370" s="136">
        <f t="shared" ref="CJ370" si="6257">AB370/AB374</f>
        <v>0</v>
      </c>
      <c r="CK370" s="137">
        <f t="shared" ref="CK370" si="6258">AC370/AC374</f>
        <v>9.3149560302499253E-4</v>
      </c>
    </row>
    <row r="371" spans="1:89">
      <c r="A371" s="138" t="s">
        <v>37</v>
      </c>
      <c r="B371" s="60">
        <v>0</v>
      </c>
      <c r="C371" s="61">
        <v>0</v>
      </c>
      <c r="D371" s="140">
        <v>0</v>
      </c>
      <c r="E371" s="141">
        <v>0</v>
      </c>
      <c r="F371" s="139">
        <v>0</v>
      </c>
      <c r="G371" s="142">
        <v>0</v>
      </c>
      <c r="H371" s="140">
        <v>0</v>
      </c>
      <c r="I371" s="141">
        <v>0</v>
      </c>
      <c r="J371" s="139">
        <v>0</v>
      </c>
      <c r="K371" s="142">
        <v>0</v>
      </c>
      <c r="L371" s="140">
        <v>0</v>
      </c>
      <c r="M371" s="139">
        <v>0</v>
      </c>
      <c r="N371" s="143">
        <v>0</v>
      </c>
      <c r="O371" s="144">
        <v>0</v>
      </c>
      <c r="P371" s="139">
        <v>0</v>
      </c>
      <c r="Q371" s="142">
        <v>0</v>
      </c>
      <c r="R371" s="140">
        <v>0</v>
      </c>
      <c r="S371" s="141">
        <v>0</v>
      </c>
      <c r="T371" s="139">
        <v>0</v>
      </c>
      <c r="U371" s="142">
        <v>0</v>
      </c>
      <c r="V371" s="140">
        <v>0</v>
      </c>
      <c r="W371" s="141">
        <v>0</v>
      </c>
      <c r="X371" s="139">
        <v>0</v>
      </c>
      <c r="Y371" s="142">
        <v>0</v>
      </c>
      <c r="Z371" s="145">
        <v>0</v>
      </c>
      <c r="AA371" s="146">
        <v>0</v>
      </c>
      <c r="AB371" s="165"/>
      <c r="AC371" s="166"/>
      <c r="BI371" s="138" t="s">
        <v>37</v>
      </c>
      <c r="BJ371" s="130">
        <f>B371/B374</f>
        <v>0</v>
      </c>
      <c r="BK371" s="131">
        <f t="shared" ref="BK371" si="6259">C371/C374</f>
        <v>0</v>
      </c>
      <c r="BL371" s="132">
        <f t="shared" ref="BL371" si="6260">D371/D374</f>
        <v>0</v>
      </c>
      <c r="BM371" s="133">
        <f t="shared" ref="BM371" si="6261">E371/E374</f>
        <v>0</v>
      </c>
      <c r="BN371" s="130">
        <f t="shared" ref="BN371" si="6262">F371/F374</f>
        <v>0</v>
      </c>
      <c r="BO371" s="131">
        <f t="shared" ref="BO371" si="6263">G371/G374</f>
        <v>0</v>
      </c>
      <c r="BP371" s="132">
        <f t="shared" ref="BP371" si="6264">H371/H374</f>
        <v>0</v>
      </c>
      <c r="BQ371" s="133">
        <f t="shared" ref="BQ371" si="6265">I371/I374</f>
        <v>0</v>
      </c>
      <c r="BR371" s="130">
        <f t="shared" ref="BR371" si="6266">J371/J374</f>
        <v>0</v>
      </c>
      <c r="BS371" s="131">
        <f t="shared" ref="BS371" si="6267">K371/K374</f>
        <v>0</v>
      </c>
      <c r="BT371" s="132">
        <f t="shared" ref="BT371" si="6268">L371/L374</f>
        <v>0</v>
      </c>
      <c r="BU371" s="130">
        <f t="shared" ref="BU371" si="6269">M371/M374</f>
        <v>0</v>
      </c>
      <c r="BV371" s="134">
        <f t="shared" ref="BV371" si="6270">N371/N374</f>
        <v>0</v>
      </c>
      <c r="BW371" s="135">
        <f t="shared" ref="BW371" si="6271">O371/O374</f>
        <v>0</v>
      </c>
      <c r="BX371" s="130">
        <f t="shared" ref="BX371" si="6272">P371/P374</f>
        <v>0</v>
      </c>
      <c r="BY371" s="131">
        <f t="shared" ref="BY371" si="6273">Q371/Q374</f>
        <v>0</v>
      </c>
      <c r="BZ371" s="132">
        <f t="shared" ref="BZ371" si="6274">R371/R374</f>
        <v>0</v>
      </c>
      <c r="CA371" s="133">
        <f t="shared" ref="CA371" si="6275">S371/S374</f>
        <v>0</v>
      </c>
      <c r="CB371" s="130">
        <f t="shared" ref="CB371" si="6276">T371/T374</f>
        <v>0</v>
      </c>
      <c r="CC371" s="131">
        <f t="shared" ref="CC371" si="6277">U371/U374</f>
        <v>0</v>
      </c>
      <c r="CD371" s="132">
        <f t="shared" ref="CD371" si="6278">V371/V374</f>
        <v>0</v>
      </c>
      <c r="CE371" s="133">
        <f t="shared" ref="CE371" si="6279">W371/W374</f>
        <v>0</v>
      </c>
      <c r="CF371" s="130">
        <f t="shared" ref="CF371" si="6280">X371/X374</f>
        <v>0</v>
      </c>
      <c r="CG371" s="131">
        <f t="shared" ref="CG371" si="6281">Y371/Y374</f>
        <v>0</v>
      </c>
      <c r="CH371" s="132">
        <f t="shared" ref="CH371" si="6282">Z371/Z374</f>
        <v>0</v>
      </c>
      <c r="CI371" s="130">
        <f t="shared" ref="CI371" si="6283">AA371/AA374</f>
        <v>0</v>
      </c>
      <c r="CJ371" s="136">
        <f t="shared" ref="CJ371" si="6284">AB371/AB374</f>
        <v>0</v>
      </c>
      <c r="CK371" s="137">
        <f t="shared" ref="CK371" si="6285">AC371/AC374</f>
        <v>0</v>
      </c>
    </row>
    <row r="372" spans="1:89">
      <c r="A372" s="147" t="s">
        <v>38</v>
      </c>
      <c r="B372" s="58"/>
      <c r="C372" s="59"/>
      <c r="D372" s="153"/>
      <c r="E372" s="150"/>
      <c r="F372" s="151"/>
      <c r="G372" s="152"/>
      <c r="H372" s="153"/>
      <c r="I372" s="150"/>
      <c r="J372" s="151"/>
      <c r="K372" s="152"/>
      <c r="L372" s="153"/>
      <c r="M372" s="151"/>
      <c r="N372" s="155"/>
      <c r="O372" s="154"/>
      <c r="P372" s="151"/>
      <c r="Q372" s="152"/>
      <c r="R372" s="153"/>
      <c r="S372" s="150"/>
      <c r="T372" s="151"/>
      <c r="U372" s="152"/>
      <c r="V372" s="153"/>
      <c r="W372" s="150"/>
      <c r="X372" s="151"/>
      <c r="Y372" s="152"/>
      <c r="Z372" s="149"/>
      <c r="AA372" s="148"/>
      <c r="AB372" s="165"/>
      <c r="AC372" s="166"/>
      <c r="BI372" s="147" t="s">
        <v>38</v>
      </c>
      <c r="BJ372" s="130">
        <f>B372/B374</f>
        <v>0</v>
      </c>
      <c r="BK372" s="131">
        <f t="shared" ref="BK372" si="6286">C372/C374</f>
        <v>0</v>
      </c>
      <c r="BL372" s="132">
        <f t="shared" ref="BL372" si="6287">D372/D374</f>
        <v>0</v>
      </c>
      <c r="BM372" s="133">
        <f t="shared" ref="BM372" si="6288">E372/E374</f>
        <v>0</v>
      </c>
      <c r="BN372" s="130">
        <f t="shared" ref="BN372" si="6289">F372/F374</f>
        <v>0</v>
      </c>
      <c r="BO372" s="131">
        <f t="shared" ref="BO372" si="6290">G372/G374</f>
        <v>0</v>
      </c>
      <c r="BP372" s="132">
        <f t="shared" ref="BP372" si="6291">H372/H374</f>
        <v>0</v>
      </c>
      <c r="BQ372" s="133">
        <f t="shared" ref="BQ372" si="6292">I372/I374</f>
        <v>0</v>
      </c>
      <c r="BR372" s="130">
        <f t="shared" ref="BR372" si="6293">J372/J374</f>
        <v>0</v>
      </c>
      <c r="BS372" s="131">
        <f t="shared" ref="BS372" si="6294">K372/K374</f>
        <v>0</v>
      </c>
      <c r="BT372" s="132">
        <f t="shared" ref="BT372" si="6295">L372/L374</f>
        <v>0</v>
      </c>
      <c r="BU372" s="130">
        <f t="shared" ref="BU372" si="6296">M372/M374</f>
        <v>0</v>
      </c>
      <c r="BV372" s="134">
        <f t="shared" ref="BV372" si="6297">N372/N374</f>
        <v>0</v>
      </c>
      <c r="BW372" s="135">
        <f t="shared" ref="BW372" si="6298">O372/O374</f>
        <v>0</v>
      </c>
      <c r="BX372" s="130">
        <f t="shared" ref="BX372" si="6299">P372/P374</f>
        <v>0</v>
      </c>
      <c r="BY372" s="131">
        <f t="shared" ref="BY372" si="6300">Q372/Q374</f>
        <v>0</v>
      </c>
      <c r="BZ372" s="132">
        <f t="shared" ref="BZ372" si="6301">R372/R374</f>
        <v>0</v>
      </c>
      <c r="CA372" s="133">
        <f t="shared" ref="CA372" si="6302">S372/S374</f>
        <v>0</v>
      </c>
      <c r="CB372" s="130">
        <f t="shared" ref="CB372" si="6303">T372/T374</f>
        <v>0</v>
      </c>
      <c r="CC372" s="131">
        <f t="shared" ref="CC372" si="6304">U372/U374</f>
        <v>0</v>
      </c>
      <c r="CD372" s="132">
        <f t="shared" ref="CD372" si="6305">V372/V374</f>
        <v>0</v>
      </c>
      <c r="CE372" s="133">
        <f t="shared" ref="CE372" si="6306">W372/W374</f>
        <v>0</v>
      </c>
      <c r="CF372" s="130">
        <f t="shared" ref="CF372" si="6307">X372/X374</f>
        <v>0</v>
      </c>
      <c r="CG372" s="131">
        <f t="shared" ref="CG372" si="6308">Y372/Y374</f>
        <v>0</v>
      </c>
      <c r="CH372" s="132">
        <f t="shared" ref="CH372" si="6309">Z372/Z374</f>
        <v>0</v>
      </c>
      <c r="CI372" s="130">
        <f t="shared" ref="CI372" si="6310">AA372/AA374</f>
        <v>0</v>
      </c>
      <c r="CJ372" s="136">
        <f t="shared" ref="CJ372" si="6311">AB372/AB374</f>
        <v>0</v>
      </c>
      <c r="CK372" s="137">
        <f t="shared" ref="CK372" si="6312">AC372/AC374</f>
        <v>0</v>
      </c>
    </row>
    <row r="373" spans="1:89" ht="14" thickBot="1">
      <c r="A373" s="138" t="s">
        <v>39</v>
      </c>
      <c r="B373" s="60"/>
      <c r="C373" s="61"/>
      <c r="D373" s="140"/>
      <c r="E373" s="141"/>
      <c r="F373" s="139"/>
      <c r="G373" s="142"/>
      <c r="H373" s="140"/>
      <c r="I373" s="141"/>
      <c r="J373" s="139"/>
      <c r="K373" s="142"/>
      <c r="L373" s="140"/>
      <c r="M373" s="139"/>
      <c r="N373" s="143"/>
      <c r="O373" s="144"/>
      <c r="P373" s="139"/>
      <c r="Q373" s="142"/>
      <c r="R373" s="140"/>
      <c r="S373" s="141"/>
      <c r="T373" s="139"/>
      <c r="U373" s="142"/>
      <c r="V373" s="140"/>
      <c r="W373" s="141"/>
      <c r="X373" s="139"/>
      <c r="Y373" s="142"/>
      <c r="Z373" s="145"/>
      <c r="AA373" s="146"/>
      <c r="AB373" s="165"/>
      <c r="AC373" s="166"/>
      <c r="BI373" s="138" t="s">
        <v>39</v>
      </c>
      <c r="BJ373" s="130">
        <f>B373/B374</f>
        <v>0</v>
      </c>
      <c r="BK373" s="131">
        <f t="shared" ref="BK373" si="6313">C373/C374</f>
        <v>0</v>
      </c>
      <c r="BL373" s="132">
        <f t="shared" ref="BL373" si="6314">D373/D374</f>
        <v>0</v>
      </c>
      <c r="BM373" s="133">
        <f t="shared" ref="BM373" si="6315">E373/E374</f>
        <v>0</v>
      </c>
      <c r="BN373" s="130">
        <f t="shared" ref="BN373" si="6316">F373/F374</f>
        <v>0</v>
      </c>
      <c r="BO373" s="131">
        <f t="shared" ref="BO373" si="6317">G373/G374</f>
        <v>0</v>
      </c>
      <c r="BP373" s="132">
        <f t="shared" ref="BP373" si="6318">H373/H374</f>
        <v>0</v>
      </c>
      <c r="BQ373" s="133">
        <f t="shared" ref="BQ373" si="6319">I373/I374</f>
        <v>0</v>
      </c>
      <c r="BR373" s="130">
        <f t="shared" ref="BR373" si="6320">J373/J374</f>
        <v>0</v>
      </c>
      <c r="BS373" s="131">
        <f t="shared" ref="BS373" si="6321">K373/K374</f>
        <v>0</v>
      </c>
      <c r="BT373" s="132">
        <f t="shared" ref="BT373" si="6322">L373/L374</f>
        <v>0</v>
      </c>
      <c r="BU373" s="130">
        <f t="shared" ref="BU373" si="6323">M373/M374</f>
        <v>0</v>
      </c>
      <c r="BV373" s="134">
        <f t="shared" ref="BV373" si="6324">N373/N374</f>
        <v>0</v>
      </c>
      <c r="BW373" s="135">
        <f t="shared" ref="BW373" si="6325">O373/O374</f>
        <v>0</v>
      </c>
      <c r="BX373" s="130">
        <f t="shared" ref="BX373" si="6326">P373/P374</f>
        <v>0</v>
      </c>
      <c r="BY373" s="131">
        <f t="shared" ref="BY373" si="6327">Q373/Q374</f>
        <v>0</v>
      </c>
      <c r="BZ373" s="132">
        <f t="shared" ref="BZ373" si="6328">R373/R374</f>
        <v>0</v>
      </c>
      <c r="CA373" s="133">
        <f t="shared" ref="CA373" si="6329">S373/S374</f>
        <v>0</v>
      </c>
      <c r="CB373" s="130">
        <f t="shared" ref="CB373" si="6330">T373/T374</f>
        <v>0</v>
      </c>
      <c r="CC373" s="131">
        <f t="shared" ref="CC373" si="6331">U373/U374</f>
        <v>0</v>
      </c>
      <c r="CD373" s="132">
        <f t="shared" ref="CD373" si="6332">V373/V374</f>
        <v>0</v>
      </c>
      <c r="CE373" s="133">
        <f t="shared" ref="CE373" si="6333">W373/W374</f>
        <v>0</v>
      </c>
      <c r="CF373" s="130">
        <f t="shared" ref="CF373" si="6334">X373/X374</f>
        <v>0</v>
      </c>
      <c r="CG373" s="131">
        <f t="shared" ref="CG373" si="6335">Y373/Y374</f>
        <v>0</v>
      </c>
      <c r="CH373" s="132">
        <f t="shared" ref="CH373" si="6336">Z373/Z374</f>
        <v>0</v>
      </c>
      <c r="CI373" s="130">
        <f t="shared" ref="CI373" si="6337">AA373/AA374</f>
        <v>0</v>
      </c>
      <c r="CJ373" s="136">
        <f t="shared" ref="CJ373" si="6338">AB373/AB374</f>
        <v>0</v>
      </c>
      <c r="CK373" s="137">
        <f t="shared" ref="CK373" si="6339">AC373/AC374</f>
        <v>0</v>
      </c>
    </row>
    <row r="374" spans="1:89" ht="15" thickTop="1" thickBot="1">
      <c r="A374" s="225" t="s">
        <v>13</v>
      </c>
      <c r="B374" s="20">
        <f t="shared" ref="B374" si="6340">SUM(B351:B373)</f>
        <v>59289</v>
      </c>
      <c r="C374" s="21">
        <f t="shared" ref="C374" si="6341">SUM(C351:C373)</f>
        <v>34006</v>
      </c>
      <c r="D374" s="20">
        <f t="shared" ref="D374" si="6342">SUM(D351:D373)</f>
        <v>23399</v>
      </c>
      <c r="E374" s="21">
        <f t="shared" ref="E374" si="6343">SUM(E351:E373)</f>
        <v>18796</v>
      </c>
      <c r="F374" s="20">
        <f t="shared" ref="F374" si="6344">SUM(F351:F373)</f>
        <v>11067</v>
      </c>
      <c r="G374" s="21">
        <f t="shared" ref="G374" si="6345">SUM(G351:G373)</f>
        <v>7723</v>
      </c>
      <c r="H374" s="20">
        <f t="shared" ref="H374" si="6346">SUM(H351:H373)</f>
        <v>27617</v>
      </c>
      <c r="I374" s="21">
        <f t="shared" ref="I374" si="6347">SUM(I351:I373)</f>
        <v>38169</v>
      </c>
      <c r="J374" s="20">
        <f t="shared" ref="J374" si="6348">SUM(J351:J373)</f>
        <v>6663</v>
      </c>
      <c r="K374" s="21">
        <f t="shared" ref="K374" si="6349">SUM(K351:K373)</f>
        <v>8120</v>
      </c>
      <c r="L374" s="20">
        <f t="shared" ref="L374" si="6350">SUM(L351:L373)</f>
        <v>11731</v>
      </c>
      <c r="M374" s="21">
        <f t="shared" ref="M374" si="6351">SUM(M351:M373)</f>
        <v>24017</v>
      </c>
      <c r="N374" s="20">
        <f t="shared" ref="N374" si="6352">SUM(N351:N373)</f>
        <v>26311</v>
      </c>
      <c r="O374" s="21">
        <f t="shared" ref="O374" si="6353">SUM(O351:O373)</f>
        <v>36783</v>
      </c>
      <c r="P374" s="20">
        <f t="shared" ref="P374" si="6354">SUM(P351:P373)</f>
        <v>16430</v>
      </c>
      <c r="Q374" s="21">
        <f t="shared" ref="Q374" si="6355">SUM(Q351:Q373)</f>
        <v>20736</v>
      </c>
      <c r="R374" s="20">
        <f t="shared" ref="R374" si="6356">SUM(R351:R373)</f>
        <v>20695</v>
      </c>
      <c r="S374" s="21">
        <f t="shared" ref="S374" si="6357">SUM(S351:S373)</f>
        <v>23571</v>
      </c>
      <c r="T374" s="20">
        <f t="shared" ref="T374" si="6358">SUM(T351:T373)</f>
        <v>8223</v>
      </c>
      <c r="U374" s="21">
        <f t="shared" ref="U374" si="6359">SUM(U351:U373)</f>
        <v>11037</v>
      </c>
      <c r="V374" s="20">
        <f t="shared" ref="V374" si="6360">SUM(V351:V373)</f>
        <v>23839</v>
      </c>
      <c r="W374" s="21">
        <f t="shared" ref="W374" si="6361">SUM(W351:W373)</f>
        <v>30432</v>
      </c>
      <c r="X374" s="20">
        <f t="shared" ref="X374" si="6362">SUM(X351:X373)</f>
        <v>23760</v>
      </c>
      <c r="Y374" s="21">
        <f t="shared" ref="Y374" si="6363">SUM(Y351:Y373)</f>
        <v>15112</v>
      </c>
      <c r="Z374" s="20">
        <f t="shared" ref="Z374" si="6364">SUM(Z351:Z373)</f>
        <v>58294</v>
      </c>
      <c r="AA374" s="21">
        <f t="shared" ref="AA374" si="6365">SUM(AA351:AA373)</f>
        <v>48193</v>
      </c>
      <c r="AB374" s="167">
        <f t="shared" ref="AB374:AC374" si="6366">SUM(AB350:AB373)</f>
        <v>317318</v>
      </c>
      <c r="AC374" s="168">
        <f t="shared" si="6366"/>
        <v>316695</v>
      </c>
      <c r="BI374" s="227" t="s">
        <v>13</v>
      </c>
      <c r="BJ374" s="156">
        <f>SUM(BJ350:BJ373)</f>
        <v>0.99999999999999989</v>
      </c>
      <c r="BK374" s="157">
        <f t="shared" ref="BK374:CK374" si="6367">SUM(BK350:BK373)</f>
        <v>0.99999999999999989</v>
      </c>
      <c r="BL374" s="156">
        <f t="shared" si="6367"/>
        <v>0.99999999999999978</v>
      </c>
      <c r="BM374" s="157">
        <f t="shared" si="6367"/>
        <v>1</v>
      </c>
      <c r="BN374" s="156">
        <f t="shared" si="6367"/>
        <v>1</v>
      </c>
      <c r="BO374" s="157">
        <f t="shared" si="6367"/>
        <v>1</v>
      </c>
      <c r="BP374" s="156">
        <f t="shared" si="6367"/>
        <v>1</v>
      </c>
      <c r="BQ374" s="157">
        <f t="shared" si="6367"/>
        <v>0.99999999999999989</v>
      </c>
      <c r="BR374" s="156">
        <f t="shared" si="6367"/>
        <v>0.99999999999999967</v>
      </c>
      <c r="BS374" s="157">
        <f t="shared" si="6367"/>
        <v>1</v>
      </c>
      <c r="BT374" s="156">
        <f t="shared" si="6367"/>
        <v>1</v>
      </c>
      <c r="BU374" s="157">
        <f t="shared" si="6367"/>
        <v>0.99999999999999989</v>
      </c>
      <c r="BV374" s="156">
        <f t="shared" si="6367"/>
        <v>1</v>
      </c>
      <c r="BW374" s="157">
        <f t="shared" si="6367"/>
        <v>0.99999999999999989</v>
      </c>
      <c r="BX374" s="156">
        <f t="shared" si="6367"/>
        <v>0.99999999999999989</v>
      </c>
      <c r="BY374" s="157">
        <f t="shared" si="6367"/>
        <v>1</v>
      </c>
      <c r="BZ374" s="156">
        <f t="shared" si="6367"/>
        <v>1</v>
      </c>
      <c r="CA374" s="157">
        <f t="shared" si="6367"/>
        <v>1</v>
      </c>
      <c r="CB374" s="156">
        <f t="shared" si="6367"/>
        <v>0.99999999999999989</v>
      </c>
      <c r="CC374" s="157">
        <f t="shared" si="6367"/>
        <v>1</v>
      </c>
      <c r="CD374" s="156">
        <f t="shared" si="6367"/>
        <v>0.99999999999999989</v>
      </c>
      <c r="CE374" s="157">
        <f t="shared" si="6367"/>
        <v>1.0000000000000002</v>
      </c>
      <c r="CF374" s="156">
        <f t="shared" si="6367"/>
        <v>1</v>
      </c>
      <c r="CG374" s="157">
        <f t="shared" si="6367"/>
        <v>1.0000000000000002</v>
      </c>
      <c r="CH374" s="156">
        <f t="shared" si="6367"/>
        <v>1.0000000000000002</v>
      </c>
      <c r="CI374" s="157">
        <f t="shared" si="6367"/>
        <v>1</v>
      </c>
      <c r="CJ374" s="156">
        <f t="shared" si="6367"/>
        <v>1.0000000000000002</v>
      </c>
      <c r="CK374" s="157">
        <f t="shared" si="6367"/>
        <v>0.99999999999999978</v>
      </c>
    </row>
    <row r="375" spans="1:89" ht="14" thickTop="1">
      <c r="A375" s="180"/>
    </row>
    <row r="377" spans="1:89">
      <c r="A377" s="325">
        <f>+A346+1</f>
        <v>43812</v>
      </c>
      <c r="B377" s="325"/>
      <c r="C377" s="325"/>
      <c r="D377" s="325"/>
      <c r="BI377" s="320">
        <f>+BI346+1</f>
        <v>43812</v>
      </c>
      <c r="BJ377" s="320"/>
      <c r="BK377" s="320"/>
      <c r="BL377" s="320"/>
    </row>
    <row r="378" spans="1:89" ht="14" thickBot="1">
      <c r="AE378" t="s">
        <v>87</v>
      </c>
    </row>
    <row r="379" spans="1:89" ht="15" thickTop="1" thickBot="1">
      <c r="A379" s="321" t="s">
        <v>0</v>
      </c>
      <c r="B379" s="316" t="s">
        <v>1</v>
      </c>
      <c r="C379" s="317"/>
      <c r="D379" s="316" t="s">
        <v>2</v>
      </c>
      <c r="E379" s="317"/>
      <c r="F379" s="316" t="s">
        <v>3</v>
      </c>
      <c r="G379" s="317"/>
      <c r="H379" s="316" t="s">
        <v>4</v>
      </c>
      <c r="I379" s="317"/>
      <c r="J379" s="316" t="s">
        <v>5</v>
      </c>
      <c r="K379" s="317"/>
      <c r="L379" s="316" t="s">
        <v>6</v>
      </c>
      <c r="M379" s="317"/>
      <c r="N379" s="316" t="s">
        <v>7</v>
      </c>
      <c r="O379" s="317"/>
      <c r="P379" s="316" t="s">
        <v>8</v>
      </c>
      <c r="Q379" s="317"/>
      <c r="R379" s="316" t="s">
        <v>9</v>
      </c>
      <c r="S379" s="317"/>
      <c r="T379" s="316" t="s">
        <v>10</v>
      </c>
      <c r="U379" s="317"/>
      <c r="V379" s="316" t="s">
        <v>11</v>
      </c>
      <c r="W379" s="317"/>
      <c r="X379" s="316" t="s">
        <v>12</v>
      </c>
      <c r="Y379" s="317"/>
      <c r="Z379" s="318" t="s">
        <v>40</v>
      </c>
      <c r="AA379" s="319"/>
      <c r="AB379" s="323" t="s">
        <v>41</v>
      </c>
      <c r="AC379" s="324"/>
      <c r="AE379" s="314" t="s">
        <v>0</v>
      </c>
      <c r="AF379" s="308" t="s">
        <v>1</v>
      </c>
      <c r="AG379" s="309"/>
      <c r="AH379" s="308" t="s">
        <v>2</v>
      </c>
      <c r="AI379" s="309"/>
      <c r="AJ379" s="308" t="s">
        <v>3</v>
      </c>
      <c r="AK379" s="309"/>
      <c r="AL379" s="308" t="s">
        <v>4</v>
      </c>
      <c r="AM379" s="309"/>
      <c r="AN379" s="308" t="s">
        <v>5</v>
      </c>
      <c r="AO379" s="309"/>
      <c r="AP379" s="308" t="s">
        <v>6</v>
      </c>
      <c r="AQ379" s="309"/>
      <c r="AR379" s="308" t="s">
        <v>7</v>
      </c>
      <c r="AS379" s="309"/>
      <c r="AT379" s="308" t="s">
        <v>8</v>
      </c>
      <c r="AU379" s="309"/>
      <c r="AV379" s="308" t="s">
        <v>9</v>
      </c>
      <c r="AW379" s="309"/>
      <c r="AX379" s="308" t="s">
        <v>10</v>
      </c>
      <c r="AY379" s="309"/>
      <c r="AZ379" s="308" t="s">
        <v>11</v>
      </c>
      <c r="BA379" s="309"/>
      <c r="BB379" s="308" t="s">
        <v>12</v>
      </c>
      <c r="BC379" s="309"/>
      <c r="BD379" s="310" t="s">
        <v>40</v>
      </c>
      <c r="BE379" s="311"/>
      <c r="BF379" s="312" t="s">
        <v>41</v>
      </c>
      <c r="BG379" s="313"/>
      <c r="BI379" s="321" t="s">
        <v>0</v>
      </c>
      <c r="BJ379" s="316" t="s">
        <v>1</v>
      </c>
      <c r="BK379" s="317"/>
      <c r="BL379" s="316" t="s">
        <v>2</v>
      </c>
      <c r="BM379" s="317"/>
      <c r="BN379" s="316" t="s">
        <v>3</v>
      </c>
      <c r="BO379" s="317"/>
      <c r="BP379" s="316" t="s">
        <v>4</v>
      </c>
      <c r="BQ379" s="317"/>
      <c r="BR379" s="316" t="s">
        <v>5</v>
      </c>
      <c r="BS379" s="317"/>
      <c r="BT379" s="316" t="s">
        <v>6</v>
      </c>
      <c r="BU379" s="317"/>
      <c r="BV379" s="316" t="s">
        <v>7</v>
      </c>
      <c r="BW379" s="317"/>
      <c r="BX379" s="316" t="s">
        <v>8</v>
      </c>
      <c r="BY379" s="317"/>
      <c r="BZ379" s="316" t="s">
        <v>9</v>
      </c>
      <c r="CA379" s="317"/>
      <c r="CB379" s="316" t="s">
        <v>10</v>
      </c>
      <c r="CC379" s="317"/>
      <c r="CD379" s="316" t="s">
        <v>11</v>
      </c>
      <c r="CE379" s="317"/>
      <c r="CF379" s="316" t="s">
        <v>12</v>
      </c>
      <c r="CG379" s="317"/>
      <c r="CH379" s="318" t="s">
        <v>40</v>
      </c>
      <c r="CI379" s="319"/>
      <c r="CJ379" s="316" t="s">
        <v>41</v>
      </c>
      <c r="CK379" s="317"/>
    </row>
    <row r="380" spans="1:89" ht="15" thickTop="1" thickBot="1">
      <c r="A380" s="322"/>
      <c r="B380" s="117" t="s">
        <v>14</v>
      </c>
      <c r="C380" s="118" t="s">
        <v>15</v>
      </c>
      <c r="D380" s="119" t="s">
        <v>14</v>
      </c>
      <c r="E380" s="120" t="s">
        <v>15</v>
      </c>
      <c r="F380" s="117" t="s">
        <v>14</v>
      </c>
      <c r="G380" s="118" t="s">
        <v>15</v>
      </c>
      <c r="H380" s="119" t="s">
        <v>14</v>
      </c>
      <c r="I380" s="120" t="s">
        <v>15</v>
      </c>
      <c r="J380" s="117" t="s">
        <v>14</v>
      </c>
      <c r="K380" s="118" t="s">
        <v>15</v>
      </c>
      <c r="L380" s="119" t="s">
        <v>14</v>
      </c>
      <c r="M380" s="117" t="s">
        <v>15</v>
      </c>
      <c r="N380" s="121" t="s">
        <v>14</v>
      </c>
      <c r="O380" s="122" t="s">
        <v>15</v>
      </c>
      <c r="P380" s="117" t="s">
        <v>14</v>
      </c>
      <c r="Q380" s="118" t="s">
        <v>15</v>
      </c>
      <c r="R380" s="119" t="s">
        <v>14</v>
      </c>
      <c r="S380" s="120" t="s">
        <v>15</v>
      </c>
      <c r="T380" s="117" t="s">
        <v>14</v>
      </c>
      <c r="U380" s="118" t="s">
        <v>15</v>
      </c>
      <c r="V380" s="119" t="s">
        <v>14</v>
      </c>
      <c r="W380" s="120" t="s">
        <v>15</v>
      </c>
      <c r="X380" s="117" t="s">
        <v>14</v>
      </c>
      <c r="Y380" s="118" t="s">
        <v>15</v>
      </c>
      <c r="Z380" s="28" t="s">
        <v>14</v>
      </c>
      <c r="AA380" s="123" t="s">
        <v>15</v>
      </c>
      <c r="AB380" s="169" t="s">
        <v>14</v>
      </c>
      <c r="AC380" s="170" t="s">
        <v>15</v>
      </c>
      <c r="AE380" s="315"/>
      <c r="AF380" s="230" t="s">
        <v>14</v>
      </c>
      <c r="AG380" s="231" t="s">
        <v>15</v>
      </c>
      <c r="AH380" s="232" t="s">
        <v>14</v>
      </c>
      <c r="AI380" s="233" t="s">
        <v>15</v>
      </c>
      <c r="AJ380" s="230" t="s">
        <v>14</v>
      </c>
      <c r="AK380" s="231" t="s">
        <v>15</v>
      </c>
      <c r="AL380" s="232" t="s">
        <v>14</v>
      </c>
      <c r="AM380" s="233" t="s">
        <v>15</v>
      </c>
      <c r="AN380" s="230" t="s">
        <v>14</v>
      </c>
      <c r="AO380" s="231" t="s">
        <v>15</v>
      </c>
      <c r="AP380" s="232" t="s">
        <v>14</v>
      </c>
      <c r="AQ380" s="230" t="s">
        <v>15</v>
      </c>
      <c r="AR380" s="234" t="s">
        <v>14</v>
      </c>
      <c r="AS380" s="235" t="s">
        <v>15</v>
      </c>
      <c r="AT380" s="230" t="s">
        <v>14</v>
      </c>
      <c r="AU380" s="231" t="s">
        <v>15</v>
      </c>
      <c r="AV380" s="232" t="s">
        <v>14</v>
      </c>
      <c r="AW380" s="233" t="s">
        <v>15</v>
      </c>
      <c r="AX380" s="230" t="s">
        <v>14</v>
      </c>
      <c r="AY380" s="231" t="s">
        <v>15</v>
      </c>
      <c r="AZ380" s="232" t="s">
        <v>14</v>
      </c>
      <c r="BA380" s="233" t="s">
        <v>15</v>
      </c>
      <c r="BB380" s="230" t="s">
        <v>14</v>
      </c>
      <c r="BC380" s="231" t="s">
        <v>15</v>
      </c>
      <c r="BD380" s="236" t="s">
        <v>14</v>
      </c>
      <c r="BE380" s="237" t="s">
        <v>15</v>
      </c>
      <c r="BF380" s="238" t="s">
        <v>14</v>
      </c>
      <c r="BG380" s="239" t="s">
        <v>15</v>
      </c>
      <c r="BI380" s="322"/>
      <c r="BJ380" s="117" t="s">
        <v>14</v>
      </c>
      <c r="BK380" s="118" t="s">
        <v>15</v>
      </c>
      <c r="BL380" s="119" t="s">
        <v>14</v>
      </c>
      <c r="BM380" s="120" t="s">
        <v>15</v>
      </c>
      <c r="BN380" s="117" t="s">
        <v>14</v>
      </c>
      <c r="BO380" s="118" t="s">
        <v>15</v>
      </c>
      <c r="BP380" s="119" t="s">
        <v>14</v>
      </c>
      <c r="BQ380" s="120" t="s">
        <v>15</v>
      </c>
      <c r="BR380" s="117" t="s">
        <v>14</v>
      </c>
      <c r="BS380" s="118" t="s">
        <v>15</v>
      </c>
      <c r="BT380" s="119" t="s">
        <v>14</v>
      </c>
      <c r="BU380" s="117" t="s">
        <v>15</v>
      </c>
      <c r="BV380" s="121" t="s">
        <v>14</v>
      </c>
      <c r="BW380" s="122" t="s">
        <v>15</v>
      </c>
      <c r="BX380" s="117" t="s">
        <v>14</v>
      </c>
      <c r="BY380" s="118" t="s">
        <v>15</v>
      </c>
      <c r="BZ380" s="119" t="s">
        <v>14</v>
      </c>
      <c r="CA380" s="120" t="s">
        <v>15</v>
      </c>
      <c r="CB380" s="117" t="s">
        <v>14</v>
      </c>
      <c r="CC380" s="118" t="s">
        <v>15</v>
      </c>
      <c r="CD380" s="119" t="s">
        <v>14</v>
      </c>
      <c r="CE380" s="120" t="s">
        <v>15</v>
      </c>
      <c r="CF380" s="117" t="s">
        <v>14</v>
      </c>
      <c r="CG380" s="118" t="s">
        <v>15</v>
      </c>
      <c r="CH380" s="28" t="s">
        <v>14</v>
      </c>
      <c r="CI380" s="123" t="s">
        <v>15</v>
      </c>
      <c r="CJ380" s="121" t="s">
        <v>14</v>
      </c>
      <c r="CK380" s="122" t="s">
        <v>15</v>
      </c>
    </row>
    <row r="381" spans="1:89" ht="14" thickTop="1">
      <c r="A381" s="126" t="s">
        <v>16</v>
      </c>
      <c r="B381" s="127"/>
      <c r="C381" s="179"/>
      <c r="D381" s="128"/>
      <c r="E381" s="173"/>
      <c r="F381" s="127"/>
      <c r="G381" s="129"/>
      <c r="H381" s="128"/>
      <c r="I381" s="173"/>
      <c r="J381" s="127"/>
      <c r="K381" s="129"/>
      <c r="L381" s="128"/>
      <c r="M381" s="127"/>
      <c r="N381" s="172"/>
      <c r="O381" s="174"/>
      <c r="P381" s="127"/>
      <c r="Q381" s="129"/>
      <c r="R381" s="128"/>
      <c r="S381" s="173"/>
      <c r="T381" s="127"/>
      <c r="U381" s="129"/>
      <c r="V381" s="128"/>
      <c r="W381" s="173"/>
      <c r="X381" s="127"/>
      <c r="Y381" s="129"/>
      <c r="Z381" s="177"/>
      <c r="AA381" s="178"/>
      <c r="AB381" s="163">
        <f>B381+D381+F381+H381+J381+L381+N381+P381+R381+T381+V381+X381+Z381</f>
        <v>0</v>
      </c>
      <c r="AC381" s="164">
        <f>C381+E381+G381+I381+K381+M381+O381+Q381+S381+U381+W381+Y381+AA381</f>
        <v>0</v>
      </c>
      <c r="AE381" s="241" t="str">
        <f>$AE$9</f>
        <v>07:00 - 07:59</v>
      </c>
      <c r="AF381" s="242">
        <f>SUMIF($A$9:$A$32,$AE381,B$381:B$404)</f>
        <v>5931</v>
      </c>
      <c r="AG381" s="243">
        <f t="shared" ref="AG381:AV383" si="6368">SUMIF($A$9:$A$32,$AE381,C$381:C$404)</f>
        <v>1068</v>
      </c>
      <c r="AH381" s="244">
        <f t="shared" si="6368"/>
        <v>1450</v>
      </c>
      <c r="AI381" s="245">
        <f t="shared" si="6368"/>
        <v>1063</v>
      </c>
      <c r="AJ381" s="242">
        <f t="shared" si="6368"/>
        <v>595</v>
      </c>
      <c r="AK381" s="246">
        <f t="shared" si="6368"/>
        <v>464</v>
      </c>
      <c r="AL381" s="244">
        <f t="shared" si="6368"/>
        <v>895</v>
      </c>
      <c r="AM381" s="245">
        <f t="shared" si="6368"/>
        <v>1769</v>
      </c>
      <c r="AN381" s="242">
        <f t="shared" si="6368"/>
        <v>376</v>
      </c>
      <c r="AO381" s="246">
        <f t="shared" si="6368"/>
        <v>817</v>
      </c>
      <c r="AP381" s="244">
        <f t="shared" si="6368"/>
        <v>434</v>
      </c>
      <c r="AQ381" s="242">
        <f t="shared" si="6368"/>
        <v>2062</v>
      </c>
      <c r="AR381" s="247">
        <f t="shared" si="6368"/>
        <v>1745</v>
      </c>
      <c r="AS381" s="248">
        <f t="shared" si="6368"/>
        <v>2825</v>
      </c>
      <c r="AT381" s="242">
        <f t="shared" si="6368"/>
        <v>1437</v>
      </c>
      <c r="AU381" s="246">
        <f t="shared" si="6368"/>
        <v>1341</v>
      </c>
      <c r="AV381" s="244">
        <f t="shared" si="6368"/>
        <v>1709</v>
      </c>
      <c r="AW381" s="245">
        <f t="shared" ref="AW381:BE383" si="6369">SUMIF($A$9:$A$32,$AE381,S$381:S$404)</f>
        <v>1439</v>
      </c>
      <c r="AX381" s="242">
        <f t="shared" si="6369"/>
        <v>310</v>
      </c>
      <c r="AY381" s="246">
        <f t="shared" si="6369"/>
        <v>1500</v>
      </c>
      <c r="AZ381" s="244">
        <f t="shared" si="6369"/>
        <v>959</v>
      </c>
      <c r="BA381" s="245">
        <f t="shared" si="6369"/>
        <v>2607</v>
      </c>
      <c r="BB381" s="242">
        <f t="shared" si="6369"/>
        <v>1209</v>
      </c>
      <c r="BC381" s="246">
        <f t="shared" si="6369"/>
        <v>1511</v>
      </c>
      <c r="BD381" s="23">
        <f t="shared" si="6369"/>
        <v>4295</v>
      </c>
      <c r="BE381" s="249">
        <f t="shared" si="6369"/>
        <v>2213</v>
      </c>
      <c r="BF381" s="250">
        <f>AF381+AH381+AJ381+AL381+AN381+AP381+AR381+AT381+AV381+AX381+AZ381+BB381+BD381</f>
        <v>21345</v>
      </c>
      <c r="BG381" s="251">
        <f>AG381+AI381+AK381+AM381+AO381+AQ381+AS381+AU381+AW381+AY381+BA381+BC381+BE381</f>
        <v>20679</v>
      </c>
      <c r="BI381" s="126" t="s">
        <v>16</v>
      </c>
      <c r="BJ381" s="130">
        <f>B381/B405</f>
        <v>0</v>
      </c>
      <c r="BK381" s="131">
        <f t="shared" ref="BK381" si="6370">C381/C405</f>
        <v>0</v>
      </c>
      <c r="BL381" s="132">
        <f t="shared" ref="BL381" si="6371">D381/D405</f>
        <v>0</v>
      </c>
      <c r="BM381" s="133">
        <f t="shared" ref="BM381" si="6372">E381/E405</f>
        <v>0</v>
      </c>
      <c r="BN381" s="130">
        <f t="shared" ref="BN381" si="6373">F381/F405</f>
        <v>0</v>
      </c>
      <c r="BO381" s="131">
        <f t="shared" ref="BO381" si="6374">G381/G405</f>
        <v>0</v>
      </c>
      <c r="BP381" s="132">
        <f t="shared" ref="BP381" si="6375">H381/H405</f>
        <v>0</v>
      </c>
      <c r="BQ381" s="133">
        <f t="shared" ref="BQ381" si="6376">I381/I405</f>
        <v>0</v>
      </c>
      <c r="BR381" s="130">
        <f t="shared" ref="BR381" si="6377">J381/J405</f>
        <v>0</v>
      </c>
      <c r="BS381" s="131">
        <f t="shared" ref="BS381" si="6378">K381/K405</f>
        <v>0</v>
      </c>
      <c r="BT381" s="132">
        <f t="shared" ref="BT381" si="6379">L381/L405</f>
        <v>0</v>
      </c>
      <c r="BU381" s="130">
        <f t="shared" ref="BU381" si="6380">M381/M405</f>
        <v>0</v>
      </c>
      <c r="BV381" s="134">
        <f t="shared" ref="BV381" si="6381">N381/N405</f>
        <v>0</v>
      </c>
      <c r="BW381" s="135">
        <f t="shared" ref="BW381" si="6382">O381/O405</f>
        <v>0</v>
      </c>
      <c r="BX381" s="130">
        <f t="shared" ref="BX381" si="6383">P381/P405</f>
        <v>0</v>
      </c>
      <c r="BY381" s="131">
        <f t="shared" ref="BY381" si="6384">Q381/Q405</f>
        <v>0</v>
      </c>
      <c r="BZ381" s="132">
        <f t="shared" ref="BZ381" si="6385">R381/R405</f>
        <v>0</v>
      </c>
      <c r="CA381" s="133">
        <f t="shared" ref="CA381" si="6386">S381/S405</f>
        <v>0</v>
      </c>
      <c r="CB381" s="130">
        <f t="shared" ref="CB381" si="6387">T381/T405</f>
        <v>0</v>
      </c>
      <c r="CC381" s="131">
        <f t="shared" ref="CC381" si="6388">U381/U405</f>
        <v>0</v>
      </c>
      <c r="CD381" s="132">
        <f t="shared" ref="CD381" si="6389">V381/V405</f>
        <v>0</v>
      </c>
      <c r="CE381" s="133">
        <f t="shared" ref="CE381" si="6390">W381/W405</f>
        <v>0</v>
      </c>
      <c r="CF381" s="130">
        <f t="shared" ref="CF381" si="6391">X381/X405</f>
        <v>0</v>
      </c>
      <c r="CG381" s="131">
        <f t="shared" ref="CG381" si="6392">Y381/Y405</f>
        <v>0</v>
      </c>
      <c r="CH381" s="132">
        <f t="shared" ref="CH381" si="6393">Z381/Z405</f>
        <v>0</v>
      </c>
      <c r="CI381" s="130">
        <f t="shared" ref="CI381" si="6394">AA381/AA405</f>
        <v>0</v>
      </c>
      <c r="CJ381" s="136">
        <f t="shared" ref="CJ381" si="6395">AB381/AB405</f>
        <v>0</v>
      </c>
      <c r="CK381" s="137">
        <f t="shared" ref="CK381" si="6396">AC381/AC405</f>
        <v>0</v>
      </c>
    </row>
    <row r="382" spans="1:89">
      <c r="A382" s="138" t="s">
        <v>17</v>
      </c>
      <c r="B382" s="182">
        <v>408</v>
      </c>
      <c r="C382" s="183">
        <v>0</v>
      </c>
      <c r="D382" s="184">
        <v>133</v>
      </c>
      <c r="E382" s="185">
        <v>0</v>
      </c>
      <c r="F382" s="182">
        <v>42</v>
      </c>
      <c r="G382" s="186">
        <v>1</v>
      </c>
      <c r="H382" s="184">
        <v>205</v>
      </c>
      <c r="I382" s="185">
        <v>5</v>
      </c>
      <c r="J382" s="182">
        <v>12</v>
      </c>
      <c r="K382" s="186">
        <v>0</v>
      </c>
      <c r="L382" s="184">
        <v>1</v>
      </c>
      <c r="M382" s="182">
        <v>12</v>
      </c>
      <c r="N382" s="187">
        <v>28</v>
      </c>
      <c r="O382" s="188">
        <v>0</v>
      </c>
      <c r="P382" s="182">
        <v>3</v>
      </c>
      <c r="Q382" s="186">
        <v>0</v>
      </c>
      <c r="R382" s="184">
        <v>0</v>
      </c>
      <c r="S382" s="185">
        <v>0</v>
      </c>
      <c r="T382" s="182">
        <v>0</v>
      </c>
      <c r="U382" s="186">
        <v>0</v>
      </c>
      <c r="V382" s="184">
        <v>0</v>
      </c>
      <c r="W382" s="185">
        <v>0</v>
      </c>
      <c r="X382" s="182">
        <v>0</v>
      </c>
      <c r="Y382" s="186">
        <v>0</v>
      </c>
      <c r="Z382" s="184">
        <v>0</v>
      </c>
      <c r="AA382" s="182">
        <v>0</v>
      </c>
      <c r="AB382" s="165">
        <f t="shared" ref="AB382:AB383" si="6397">B382+D382+F382+H382+J382+L382+N382+P382+R382+T382+V382+X382+Z382</f>
        <v>832</v>
      </c>
      <c r="AC382" s="166">
        <f t="shared" ref="AC382:AC401" si="6398">C382+E382+G382+I382+K382+M382+O382+Q382+S382+U382+W382+Y382+AA382</f>
        <v>18</v>
      </c>
      <c r="AE382" s="253" t="str">
        <f>$AE$10</f>
        <v>08:00 - 08:59</v>
      </c>
      <c r="AF382" s="242">
        <f>SUMIF($A$9:$A$32,$AE382,B$381:B$404)</f>
        <v>5668</v>
      </c>
      <c r="AG382" s="254">
        <f t="shared" si="6368"/>
        <v>881</v>
      </c>
      <c r="AH382" s="255">
        <f t="shared" si="6368"/>
        <v>1400</v>
      </c>
      <c r="AI382" s="256">
        <f t="shared" si="6368"/>
        <v>1204</v>
      </c>
      <c r="AJ382" s="257">
        <f t="shared" si="6368"/>
        <v>576</v>
      </c>
      <c r="AK382" s="258">
        <f t="shared" si="6368"/>
        <v>555</v>
      </c>
      <c r="AL382" s="255">
        <f t="shared" si="6368"/>
        <v>1180</v>
      </c>
      <c r="AM382" s="256">
        <f t="shared" si="6368"/>
        <v>1404</v>
      </c>
      <c r="AN382" s="257">
        <f t="shared" si="6368"/>
        <v>344</v>
      </c>
      <c r="AO382" s="258">
        <f t="shared" si="6368"/>
        <v>904</v>
      </c>
      <c r="AP382" s="255">
        <f t="shared" si="6368"/>
        <v>452</v>
      </c>
      <c r="AQ382" s="257">
        <f t="shared" si="6368"/>
        <v>2486</v>
      </c>
      <c r="AR382" s="259">
        <f t="shared" si="6368"/>
        <v>1613</v>
      </c>
      <c r="AS382" s="260">
        <f t="shared" si="6368"/>
        <v>2850</v>
      </c>
      <c r="AT382" s="257">
        <f t="shared" si="6368"/>
        <v>1132</v>
      </c>
      <c r="AU382" s="258">
        <f t="shared" si="6368"/>
        <v>1489</v>
      </c>
      <c r="AV382" s="255">
        <f t="shared" si="6368"/>
        <v>1393</v>
      </c>
      <c r="AW382" s="256">
        <f t="shared" si="6369"/>
        <v>1435</v>
      </c>
      <c r="AX382" s="257">
        <f t="shared" si="6369"/>
        <v>287</v>
      </c>
      <c r="AY382" s="258">
        <f t="shared" si="6369"/>
        <v>1478</v>
      </c>
      <c r="AZ382" s="255">
        <f t="shared" si="6369"/>
        <v>881</v>
      </c>
      <c r="BA382" s="256">
        <f t="shared" si="6369"/>
        <v>2326</v>
      </c>
      <c r="BB382" s="257">
        <f t="shared" si="6369"/>
        <v>1084</v>
      </c>
      <c r="BC382" s="258">
        <f t="shared" si="6369"/>
        <v>1605</v>
      </c>
      <c r="BD382" s="255">
        <f t="shared" si="6369"/>
        <v>4466</v>
      </c>
      <c r="BE382" s="257">
        <f t="shared" si="6369"/>
        <v>2477</v>
      </c>
      <c r="BF382" s="261">
        <f>SUM(AF382,AH382,AJ382,AL382,AN382,AP382,AR382,AT382,AV382,AX382,AZ382,BB382,BD382)</f>
        <v>20476</v>
      </c>
      <c r="BG382" s="19">
        <f>SUM(AG382,AI382,AK382,AM382,AO382,AQ382,AS382,AU382,AW382,AY382,BA382,BC382,BE382)</f>
        <v>21094</v>
      </c>
      <c r="BI382" s="138" t="s">
        <v>17</v>
      </c>
      <c r="BJ382" s="130">
        <f>B382/B405</f>
        <v>6.6111417182486958E-3</v>
      </c>
      <c r="BK382" s="131">
        <f t="shared" ref="BK382" si="6399">C382/C405</f>
        <v>0</v>
      </c>
      <c r="BL382" s="132">
        <f t="shared" ref="BL382" si="6400">D382/D405</f>
        <v>5.5809659686962363E-3</v>
      </c>
      <c r="BM382" s="133">
        <f t="shared" ref="BM382" si="6401">E382/E405</f>
        <v>0</v>
      </c>
      <c r="BN382" s="130">
        <f t="shared" ref="BN382" si="6402">F382/F405</f>
        <v>3.8240917782026767E-3</v>
      </c>
      <c r="BO382" s="131">
        <f t="shared" ref="BO382" si="6403">G382/G405</f>
        <v>1.271617497456765E-4</v>
      </c>
      <c r="BP382" s="132">
        <f t="shared" ref="BP382" si="6404">H382/H405</f>
        <v>7.0270455558221643E-3</v>
      </c>
      <c r="BQ382" s="133">
        <f t="shared" ref="BQ382" si="6405">I382/I405</f>
        <v>1.1647680946723508E-4</v>
      </c>
      <c r="BR382" s="130">
        <f t="shared" ref="BR382" si="6406">J382/J405</f>
        <v>1.8882769472856019E-3</v>
      </c>
      <c r="BS382" s="131">
        <f t="shared" ref="BS382" si="6407">K382/K405</f>
        <v>0</v>
      </c>
      <c r="BT382" s="132">
        <f t="shared" ref="BT382" si="6408">L382/L405</f>
        <v>8.359107247345983E-5</v>
      </c>
      <c r="BU382" s="130">
        <f t="shared" ref="BU382" si="6409">M382/M405</f>
        <v>4.7728899848858487E-4</v>
      </c>
      <c r="BV382" s="134">
        <f t="shared" ref="BV382" si="6410">N382/N405</f>
        <v>1.0147501177834959E-3</v>
      </c>
      <c r="BW382" s="135">
        <f t="shared" ref="BW382" si="6411">O382/O405</f>
        <v>0</v>
      </c>
      <c r="BX382" s="130">
        <f t="shared" ref="BX382" si="6412">P382/P405</f>
        <v>1.7490671641791044E-4</v>
      </c>
      <c r="BY382" s="131">
        <f t="shared" ref="BY382" si="6413">Q382/Q405</f>
        <v>0</v>
      </c>
      <c r="BZ382" s="132">
        <f t="shared" ref="BZ382" si="6414">R382/R405</f>
        <v>0</v>
      </c>
      <c r="CA382" s="133">
        <f t="shared" ref="CA382" si="6415">S382/S405</f>
        <v>0</v>
      </c>
      <c r="CB382" s="130">
        <f t="shared" ref="CB382" si="6416">T382/T405</f>
        <v>0</v>
      </c>
      <c r="CC382" s="131">
        <f t="shared" ref="CC382" si="6417">U382/U405</f>
        <v>0</v>
      </c>
      <c r="CD382" s="132">
        <f t="shared" ref="CD382" si="6418">V382/V405</f>
        <v>0</v>
      </c>
      <c r="CE382" s="133">
        <f t="shared" ref="CE382" si="6419">W382/W405</f>
        <v>0</v>
      </c>
      <c r="CF382" s="130">
        <f t="shared" ref="CF382" si="6420">X382/X405</f>
        <v>0</v>
      </c>
      <c r="CG382" s="131">
        <f t="shared" ref="CG382" si="6421">Y382/Y405</f>
        <v>0</v>
      </c>
      <c r="CH382" s="132">
        <f t="shared" ref="CH382" si="6422">Z382/Z405</f>
        <v>0</v>
      </c>
      <c r="CI382" s="130">
        <f t="shared" ref="CI382" si="6423">AA382/AA405</f>
        <v>0</v>
      </c>
      <c r="CJ382" s="136">
        <f t="shared" ref="CJ382" si="6424">AB382/AB405</f>
        <v>2.5329635368938927E-3</v>
      </c>
      <c r="CK382" s="137">
        <f t="shared" ref="CK382" si="6425">AC382/AC405</f>
        <v>5.4901482340023183E-5</v>
      </c>
    </row>
    <row r="383" spans="1:89" ht="14" thickBot="1">
      <c r="A383" s="147" t="s">
        <v>18</v>
      </c>
      <c r="B383" s="189">
        <v>2781</v>
      </c>
      <c r="C383" s="190">
        <v>0</v>
      </c>
      <c r="D383" s="191">
        <v>975</v>
      </c>
      <c r="E383" s="192">
        <v>3</v>
      </c>
      <c r="F383" s="189">
        <v>258</v>
      </c>
      <c r="G383" s="193">
        <v>2</v>
      </c>
      <c r="H383" s="191">
        <v>1111</v>
      </c>
      <c r="I383" s="192">
        <v>87</v>
      </c>
      <c r="J383" s="189">
        <v>56</v>
      </c>
      <c r="K383" s="193">
        <v>41</v>
      </c>
      <c r="L383" s="191">
        <v>62</v>
      </c>
      <c r="M383" s="189">
        <v>293</v>
      </c>
      <c r="N383" s="194">
        <v>371</v>
      </c>
      <c r="O383" s="195">
        <v>502</v>
      </c>
      <c r="P383" s="189">
        <v>253</v>
      </c>
      <c r="Q383" s="193">
        <v>254</v>
      </c>
      <c r="R383" s="191">
        <v>332</v>
      </c>
      <c r="S383" s="192">
        <v>280</v>
      </c>
      <c r="T383" s="189">
        <v>34</v>
      </c>
      <c r="U383" s="193">
        <v>200</v>
      </c>
      <c r="V383" s="191">
        <v>134</v>
      </c>
      <c r="W383" s="192">
        <v>500</v>
      </c>
      <c r="X383" s="189">
        <v>283</v>
      </c>
      <c r="Y383" s="193">
        <v>328</v>
      </c>
      <c r="Z383" s="191">
        <v>930</v>
      </c>
      <c r="AA383" s="189">
        <v>395</v>
      </c>
      <c r="AB383" s="165">
        <f t="shared" si="6397"/>
        <v>7580</v>
      </c>
      <c r="AC383" s="166">
        <f t="shared" si="6398"/>
        <v>2885</v>
      </c>
      <c r="AE383" s="241" t="str">
        <f>$AE$11</f>
        <v>09:00 - 09:59</v>
      </c>
      <c r="AF383" s="242">
        <f>SUMIF($A$9:$A$32,$AE383,B$381:B$404)</f>
        <v>4837</v>
      </c>
      <c r="AG383" s="262">
        <f t="shared" si="6368"/>
        <v>1080</v>
      </c>
      <c r="AH383" s="263">
        <f t="shared" si="6368"/>
        <v>1427</v>
      </c>
      <c r="AI383" s="264">
        <f t="shared" si="6368"/>
        <v>992</v>
      </c>
      <c r="AJ383" s="265">
        <f t="shared" si="6368"/>
        <v>579</v>
      </c>
      <c r="AK383" s="266">
        <f t="shared" si="6368"/>
        <v>497</v>
      </c>
      <c r="AL383" s="263">
        <f t="shared" si="6368"/>
        <v>1140</v>
      </c>
      <c r="AM383" s="264">
        <f t="shared" si="6368"/>
        <v>1824</v>
      </c>
      <c r="AN383" s="265">
        <f t="shared" si="6368"/>
        <v>314</v>
      </c>
      <c r="AO383" s="266">
        <f t="shared" si="6368"/>
        <v>773</v>
      </c>
      <c r="AP383" s="263">
        <f t="shared" si="6368"/>
        <v>405</v>
      </c>
      <c r="AQ383" s="265">
        <f t="shared" si="6368"/>
        <v>1863</v>
      </c>
      <c r="AR383" s="267">
        <f t="shared" si="6368"/>
        <v>1420</v>
      </c>
      <c r="AS383" s="268">
        <f t="shared" si="6368"/>
        <v>2540</v>
      </c>
      <c r="AT383" s="265">
        <f t="shared" si="6368"/>
        <v>970</v>
      </c>
      <c r="AU383" s="266">
        <f t="shared" si="6368"/>
        <v>1104</v>
      </c>
      <c r="AV383" s="263">
        <f t="shared" si="6368"/>
        <v>1475</v>
      </c>
      <c r="AW383" s="264">
        <f t="shared" si="6369"/>
        <v>1123</v>
      </c>
      <c r="AX383" s="265">
        <f t="shared" si="6369"/>
        <v>313</v>
      </c>
      <c r="AY383" s="266">
        <f t="shared" si="6369"/>
        <v>865</v>
      </c>
      <c r="AZ383" s="263">
        <f t="shared" si="6369"/>
        <v>722</v>
      </c>
      <c r="BA383" s="264">
        <f t="shared" si="6369"/>
        <v>1750</v>
      </c>
      <c r="BB383" s="265">
        <f t="shared" si="6369"/>
        <v>939</v>
      </c>
      <c r="BC383" s="266">
        <f t="shared" si="6369"/>
        <v>1116</v>
      </c>
      <c r="BD383" s="263">
        <f t="shared" si="6369"/>
        <v>3205</v>
      </c>
      <c r="BE383" s="265">
        <f t="shared" si="6369"/>
        <v>1624</v>
      </c>
      <c r="BF383" s="261">
        <f>SUM(AF383,AH383,AJ383,AL383,AN383,AP383,AR383,AT383,AV383,AX383,AZ383,BB383,BD383)</f>
        <v>17746</v>
      </c>
      <c r="BG383" s="19">
        <f>SUM(AG383,AI383,AK383,AM383,AO383,AQ383,AS383,AU383,AW383,AY383,BA383,BC383,BE383)</f>
        <v>17151</v>
      </c>
      <c r="BI383" s="147" t="s">
        <v>18</v>
      </c>
      <c r="BJ383" s="130">
        <f>B383/B405</f>
        <v>4.5062708623651034E-2</v>
      </c>
      <c r="BK383" s="131">
        <f t="shared" ref="BK383" si="6426">C383/C405</f>
        <v>0</v>
      </c>
      <c r="BL383" s="132">
        <f t="shared" ref="BL383" si="6427">D383/D405</f>
        <v>4.0913096387058874E-2</v>
      </c>
      <c r="BM383" s="133">
        <f t="shared" ref="BM383" si="6428">E383/E405</f>
        <v>1.5250101667344448E-4</v>
      </c>
      <c r="BN383" s="130">
        <f t="shared" ref="BN383" si="6429">F383/F405</f>
        <v>2.3490849494673588E-2</v>
      </c>
      <c r="BO383" s="131">
        <f t="shared" ref="BO383" si="6430">G383/G405</f>
        <v>2.5432349949135299E-4</v>
      </c>
      <c r="BP383" s="132">
        <f t="shared" ref="BP383" si="6431">H383/H405</f>
        <v>3.8083159085455731E-2</v>
      </c>
      <c r="BQ383" s="133">
        <f t="shared" ref="BQ383" si="6432">I383/I405</f>
        <v>2.0266964847298905E-3</v>
      </c>
      <c r="BR383" s="130">
        <f t="shared" ref="BR383" si="6433">J383/J405</f>
        <v>8.8119590873328088E-3</v>
      </c>
      <c r="BS383" s="131">
        <f t="shared" ref="BS383" si="6434">K383/K405</f>
        <v>5.1372008520235556E-3</v>
      </c>
      <c r="BT383" s="132">
        <f t="shared" ref="BT383" si="6435">L383/L405</f>
        <v>5.18264649335451E-3</v>
      </c>
      <c r="BU383" s="130">
        <f t="shared" ref="BU383" si="6436">M383/M405</f>
        <v>1.1653806379762946E-2</v>
      </c>
      <c r="BV383" s="134">
        <f t="shared" ref="BV383" si="6437">N383/N405</f>
        <v>1.3445439060631319E-2</v>
      </c>
      <c r="BW383" s="135">
        <f t="shared" ref="BW383" si="6438">O383/O405</f>
        <v>1.3060672286398168E-2</v>
      </c>
      <c r="BX383" s="130">
        <f t="shared" ref="BX383" si="6439">P383/P405</f>
        <v>1.4750466417910448E-2</v>
      </c>
      <c r="BY383" s="131">
        <f t="shared" ref="BY383" si="6440">Q383/Q405</f>
        <v>1.2498769806121445E-2</v>
      </c>
      <c r="BZ383" s="132">
        <f t="shared" ref="BZ383" si="6441">R383/R405</f>
        <v>1.5439706087522671E-2</v>
      </c>
      <c r="CA383" s="133">
        <f t="shared" ref="CA383" si="6442">S383/S405</f>
        <v>1.1959678797198017E-2</v>
      </c>
      <c r="CB383" s="130">
        <f t="shared" ref="CB383" si="6443">T383/T405</f>
        <v>3.9784694593962087E-3</v>
      </c>
      <c r="CC383" s="131">
        <f t="shared" ref="CC383" si="6444">U383/U405</f>
        <v>1.7953321364452424E-2</v>
      </c>
      <c r="CD383" s="132">
        <f t="shared" ref="CD383" si="6445">V383/V405</f>
        <v>5.6440064021565156E-3</v>
      </c>
      <c r="CE383" s="133">
        <f t="shared" ref="CE383" si="6446">W383/W405</f>
        <v>1.6328130102540656E-2</v>
      </c>
      <c r="CF383" s="130">
        <f t="shared" ref="CF383" si="6447">X383/X405</f>
        <v>1.132906325060048E-2</v>
      </c>
      <c r="CG383" s="131">
        <f t="shared" ref="CG383" si="6448">Y383/Y405</f>
        <v>2.1398747390396659E-2</v>
      </c>
      <c r="CH383" s="132">
        <f t="shared" ref="CH383" si="6449">Z383/Z405</f>
        <v>1.5262415072045163E-2</v>
      </c>
      <c r="CI383" s="130">
        <f t="shared" ref="CI383" si="6450">AA383/AA405</f>
        <v>7.8402572398324766E-3</v>
      </c>
      <c r="CJ383" s="136">
        <f t="shared" ref="CJ383" si="6451">AB383/AB405</f>
        <v>2.3076759146220802E-2</v>
      </c>
      <c r="CK383" s="137">
        <f t="shared" ref="CK383" si="6452">AC383/AC405</f>
        <v>8.7994875861648267E-3</v>
      </c>
    </row>
    <row r="384" spans="1:89" ht="15" thickTop="1" thickBot="1">
      <c r="A384" s="138" t="s">
        <v>19</v>
      </c>
      <c r="B384" s="182">
        <v>6045</v>
      </c>
      <c r="C384" s="183">
        <v>257</v>
      </c>
      <c r="D384" s="184">
        <v>2069</v>
      </c>
      <c r="E384" s="185">
        <v>465</v>
      </c>
      <c r="F384" s="182">
        <v>660</v>
      </c>
      <c r="G384" s="186">
        <v>243</v>
      </c>
      <c r="H384" s="184">
        <v>1128</v>
      </c>
      <c r="I384" s="185">
        <v>829</v>
      </c>
      <c r="J384" s="182">
        <v>204</v>
      </c>
      <c r="K384" s="186">
        <v>416</v>
      </c>
      <c r="L384" s="184">
        <v>269</v>
      </c>
      <c r="M384" s="182">
        <v>1122</v>
      </c>
      <c r="N384" s="187">
        <v>1048</v>
      </c>
      <c r="O384" s="188">
        <v>1801</v>
      </c>
      <c r="P384" s="182">
        <v>934</v>
      </c>
      <c r="Q384" s="186">
        <v>815</v>
      </c>
      <c r="R384" s="184">
        <v>1075</v>
      </c>
      <c r="S384" s="185">
        <v>994</v>
      </c>
      <c r="T384" s="182">
        <v>207</v>
      </c>
      <c r="U384" s="186">
        <v>798</v>
      </c>
      <c r="V384" s="184">
        <v>675</v>
      </c>
      <c r="W384" s="185">
        <v>1470</v>
      </c>
      <c r="X384" s="182">
        <v>1006</v>
      </c>
      <c r="Y384" s="186">
        <v>1008</v>
      </c>
      <c r="Z384" s="184">
        <v>2902</v>
      </c>
      <c r="AA384" s="182">
        <v>1501</v>
      </c>
      <c r="AB384" s="165">
        <f>B384+D384+F384+H384+J384+L384+N384+P384+R384+T384+V384+X384+Z384</f>
        <v>18222</v>
      </c>
      <c r="AC384" s="166">
        <f t="shared" si="6398"/>
        <v>11719</v>
      </c>
      <c r="AE384" s="269" t="s">
        <v>13</v>
      </c>
      <c r="AF384" s="14">
        <f t="shared" ref="AF384:BG384" si="6453">SUM(AF381:AF383)</f>
        <v>16436</v>
      </c>
      <c r="AG384" s="1">
        <f t="shared" si="6453"/>
        <v>3029</v>
      </c>
      <c r="AH384" s="14">
        <f t="shared" si="6453"/>
        <v>4277</v>
      </c>
      <c r="AI384" s="1">
        <f t="shared" si="6453"/>
        <v>3259</v>
      </c>
      <c r="AJ384" s="14">
        <f t="shared" si="6453"/>
        <v>1750</v>
      </c>
      <c r="AK384" s="1">
        <f t="shared" si="6453"/>
        <v>1516</v>
      </c>
      <c r="AL384" s="14">
        <f t="shared" si="6453"/>
        <v>3215</v>
      </c>
      <c r="AM384" s="1">
        <f t="shared" si="6453"/>
        <v>4997</v>
      </c>
      <c r="AN384" s="14">
        <f t="shared" si="6453"/>
        <v>1034</v>
      </c>
      <c r="AO384" s="1">
        <f t="shared" si="6453"/>
        <v>2494</v>
      </c>
      <c r="AP384" s="14">
        <f t="shared" si="6453"/>
        <v>1291</v>
      </c>
      <c r="AQ384" s="1">
        <f t="shared" si="6453"/>
        <v>6411</v>
      </c>
      <c r="AR384" s="14">
        <f t="shared" si="6453"/>
        <v>4778</v>
      </c>
      <c r="AS384" s="1">
        <f t="shared" si="6453"/>
        <v>8215</v>
      </c>
      <c r="AT384" s="14">
        <f t="shared" si="6453"/>
        <v>3539</v>
      </c>
      <c r="AU384" s="1">
        <f t="shared" si="6453"/>
        <v>3934</v>
      </c>
      <c r="AV384" s="14">
        <f t="shared" si="6453"/>
        <v>4577</v>
      </c>
      <c r="AW384" s="1">
        <f t="shared" si="6453"/>
        <v>3997</v>
      </c>
      <c r="AX384" s="14">
        <f t="shared" si="6453"/>
        <v>910</v>
      </c>
      <c r="AY384" s="1">
        <f t="shared" si="6453"/>
        <v>3843</v>
      </c>
      <c r="AZ384" s="14">
        <f t="shared" si="6453"/>
        <v>2562</v>
      </c>
      <c r="BA384" s="1">
        <f t="shared" si="6453"/>
        <v>6683</v>
      </c>
      <c r="BB384" s="14">
        <f t="shared" si="6453"/>
        <v>3232</v>
      </c>
      <c r="BC384" s="1">
        <f t="shared" si="6453"/>
        <v>4232</v>
      </c>
      <c r="BD384" s="14">
        <f t="shared" si="6453"/>
        <v>11966</v>
      </c>
      <c r="BE384" s="1">
        <f t="shared" si="6453"/>
        <v>6314</v>
      </c>
      <c r="BF384" s="54">
        <f t="shared" si="6453"/>
        <v>59567</v>
      </c>
      <c r="BG384" s="50">
        <f t="shared" si="6453"/>
        <v>58924</v>
      </c>
      <c r="BI384" s="138" t="s">
        <v>19</v>
      </c>
      <c r="BJ384" s="130">
        <f>B384/B405</f>
        <v>9.7951842369640607E-2</v>
      </c>
      <c r="BK384" s="131">
        <f t="shared" ref="BK384" si="6454">C384/C405</f>
        <v>7.4206681488753505E-3</v>
      </c>
      <c r="BL384" s="132">
        <f t="shared" ref="BL384" si="6455">D384/D405</f>
        <v>8.6819688640845952E-2</v>
      </c>
      <c r="BM384" s="133">
        <f t="shared" ref="BM384" si="6456">E384/E405</f>
        <v>2.3637657584383895E-2</v>
      </c>
      <c r="BN384" s="130">
        <f t="shared" ref="BN384" si="6457">F384/F405</f>
        <v>6.0092870800327776E-2</v>
      </c>
      <c r="BO384" s="131">
        <f t="shared" ref="BO384" si="6458">G384/G405</f>
        <v>3.090030518819939E-2</v>
      </c>
      <c r="BP384" s="132">
        <f t="shared" ref="BP384" si="6459">H384/H405</f>
        <v>3.8665889692523908E-2</v>
      </c>
      <c r="BQ384" s="133">
        <f t="shared" ref="BQ384" si="6460">I384/I405</f>
        <v>1.9311855009667575E-2</v>
      </c>
      <c r="BR384" s="130">
        <f t="shared" ref="BR384" si="6461">J384/J405</f>
        <v>3.2100708103855236E-2</v>
      </c>
      <c r="BS384" s="131">
        <f t="shared" ref="BS384" si="6462">K384/K405</f>
        <v>5.212379401077559E-2</v>
      </c>
      <c r="BT384" s="132">
        <f t="shared" ref="BT384" si="6463">L384/L405</f>
        <v>2.2485998495360697E-2</v>
      </c>
      <c r="BU384" s="130">
        <f t="shared" ref="BU384" si="6464">M384/M405</f>
        <v>4.4626521358682683E-2</v>
      </c>
      <c r="BV384" s="134">
        <f t="shared" ref="BV384" si="6465">N384/N405</f>
        <v>3.7980647265610845E-2</v>
      </c>
      <c r="BW384" s="135">
        <f t="shared" ref="BW384" si="6466">O384/O405</f>
        <v>4.6857113123113747E-2</v>
      </c>
      <c r="BX384" s="130">
        <f t="shared" ref="BX384" si="6467">P384/P405</f>
        <v>5.4454291044776122E-2</v>
      </c>
      <c r="BY384" s="131">
        <f t="shared" ref="BY384" si="6468">Q384/Q405</f>
        <v>4.0104320440901488E-2</v>
      </c>
      <c r="BZ384" s="132">
        <f t="shared" ref="BZ384" si="6469">R384/R405</f>
        <v>4.9993024229177327E-2</v>
      </c>
      <c r="CA384" s="133">
        <f t="shared" ref="CA384" si="6470">S384/S405</f>
        <v>4.2456859730052962E-2</v>
      </c>
      <c r="CB384" s="130">
        <f t="shared" ref="CB384" si="6471">T384/T405</f>
        <v>2.4221858179265154E-2</v>
      </c>
      <c r="CC384" s="131">
        <f t="shared" ref="CC384" si="6472">U384/U405</f>
        <v>7.1633752244165169E-2</v>
      </c>
      <c r="CD384" s="132">
        <f t="shared" ref="CD384" si="6473">V384/V405</f>
        <v>2.843062926459439E-2</v>
      </c>
      <c r="CE384" s="133">
        <f t="shared" ref="CE384" si="6474">W384/W405</f>
        <v>4.8004702501469529E-2</v>
      </c>
      <c r="CF384" s="130">
        <f t="shared" ref="CF384" si="6475">X384/X405</f>
        <v>4.0272217774219375E-2</v>
      </c>
      <c r="CG384" s="131">
        <f t="shared" ref="CG384" si="6476">Y384/Y405</f>
        <v>6.5762004175365346E-2</v>
      </c>
      <c r="CH384" s="132">
        <f t="shared" ref="CH384" si="6477">Z384/Z405</f>
        <v>4.7625299504381789E-2</v>
      </c>
      <c r="CI384" s="130">
        <f t="shared" ref="CI384" si="6478">AA384/AA405</f>
        <v>2.9792977511363412E-2</v>
      </c>
      <c r="CJ384" s="136">
        <f t="shared" ref="CJ384" si="6479">AB384/AB405</f>
        <v>5.5475554770769847E-2</v>
      </c>
      <c r="CK384" s="137">
        <f t="shared" ref="CK384" si="6480">AC384/AC405</f>
        <v>3.5743915085707317E-2</v>
      </c>
    </row>
    <row r="385" spans="1:89" ht="14" thickTop="1">
      <c r="A385" s="147" t="s">
        <v>20</v>
      </c>
      <c r="B385" s="189">
        <v>5931</v>
      </c>
      <c r="C385" s="190">
        <v>1068</v>
      </c>
      <c r="D385" s="191">
        <v>1450</v>
      </c>
      <c r="E385" s="192">
        <v>1063</v>
      </c>
      <c r="F385" s="189">
        <v>595</v>
      </c>
      <c r="G385" s="193">
        <v>464</v>
      </c>
      <c r="H385" s="191">
        <v>895</v>
      </c>
      <c r="I385" s="192">
        <v>1769</v>
      </c>
      <c r="J385" s="189">
        <v>376</v>
      </c>
      <c r="K385" s="193">
        <v>817</v>
      </c>
      <c r="L385" s="191">
        <v>434</v>
      </c>
      <c r="M385" s="189">
        <v>2062</v>
      </c>
      <c r="N385" s="194">
        <v>1745</v>
      </c>
      <c r="O385" s="195">
        <v>2825</v>
      </c>
      <c r="P385" s="189">
        <v>1437</v>
      </c>
      <c r="Q385" s="193">
        <v>1341</v>
      </c>
      <c r="R385" s="191">
        <v>1709</v>
      </c>
      <c r="S385" s="192">
        <v>1439</v>
      </c>
      <c r="T385" s="189">
        <v>310</v>
      </c>
      <c r="U385" s="193">
        <v>1500</v>
      </c>
      <c r="V385" s="191">
        <v>959</v>
      </c>
      <c r="W385" s="192">
        <v>2607</v>
      </c>
      <c r="X385" s="189">
        <v>1209</v>
      </c>
      <c r="Y385" s="193">
        <v>1511</v>
      </c>
      <c r="Z385" s="191">
        <v>4295</v>
      </c>
      <c r="AA385" s="189">
        <v>2213</v>
      </c>
      <c r="AB385" s="165">
        <f t="shared" ref="AB385:AB401" si="6481">B385+D385+F385+H385+J385+L385+N385+P385+R385+T385+V385+X385+Z385</f>
        <v>21345</v>
      </c>
      <c r="AC385" s="166">
        <f t="shared" si="6398"/>
        <v>20679</v>
      </c>
      <c r="BI385" s="147" t="s">
        <v>20</v>
      </c>
      <c r="BJ385" s="130">
        <f>B385/B405</f>
        <v>9.610461159542405E-2</v>
      </c>
      <c r="BK385" s="131">
        <f t="shared" ref="BK385" si="6482">C385/C405</f>
        <v>3.0837640400773827E-2</v>
      </c>
      <c r="BL385" s="132">
        <f t="shared" ref="BL385" si="6483">D385/D405</f>
        <v>6.0845117703831143E-2</v>
      </c>
      <c r="BM385" s="133">
        <f t="shared" ref="BM385" si="6484">E385/E405</f>
        <v>5.4036193574623831E-2</v>
      </c>
      <c r="BN385" s="130">
        <f t="shared" ref="BN385" si="6485">F385/F405</f>
        <v>5.417463352453792E-2</v>
      </c>
      <c r="BO385" s="131">
        <f t="shared" ref="BO385" si="6486">G385/G405</f>
        <v>5.9003051881993895E-2</v>
      </c>
      <c r="BP385" s="132">
        <f t="shared" ref="BP385" si="6487">H385/H405</f>
        <v>3.067905254858945E-2</v>
      </c>
      <c r="BQ385" s="133">
        <f t="shared" ref="BQ385" si="6488">I385/I405</f>
        <v>4.1209495189507769E-2</v>
      </c>
      <c r="BR385" s="130">
        <f t="shared" ref="BR385" si="6489">J385/J405</f>
        <v>5.9166011014948859E-2</v>
      </c>
      <c r="BS385" s="131">
        <f t="shared" ref="BS385" si="6490">K385/K405</f>
        <v>0.1023681242952011</v>
      </c>
      <c r="BT385" s="132">
        <f t="shared" ref="BT385" si="6491">L385/L405</f>
        <v>3.6278525453481571E-2</v>
      </c>
      <c r="BU385" s="130">
        <f t="shared" ref="BU385" si="6492">M385/M405</f>
        <v>8.2014159573621834E-2</v>
      </c>
      <c r="BV385" s="134">
        <f t="shared" ref="BV385" si="6493">N385/N405</f>
        <v>6.3240676983292859E-2</v>
      </c>
      <c r="BW385" s="135">
        <f t="shared" ref="BW385" si="6494">O385/O405</f>
        <v>7.3498803205328339E-2</v>
      </c>
      <c r="BX385" s="130">
        <f t="shared" ref="BX385" si="6495">P385/P405</f>
        <v>8.3780317164179108E-2</v>
      </c>
      <c r="BY385" s="131">
        <f t="shared" ref="BY385" si="6496">Q385/Q405</f>
        <v>6.5987599645704165E-2</v>
      </c>
      <c r="BZ385" s="132">
        <f t="shared" ref="BZ385" si="6497">R385/R405</f>
        <v>7.9477282239687488E-2</v>
      </c>
      <c r="CA385" s="133">
        <f t="shared" ref="CA385" si="6498">S385/S405</f>
        <v>6.1464206389885527E-2</v>
      </c>
      <c r="CB385" s="130">
        <f t="shared" ref="CB385" si="6499">T385/T405</f>
        <v>3.6274280365083081E-2</v>
      </c>
      <c r="CC385" s="131">
        <f t="shared" ref="CC385" si="6500">U385/U405</f>
        <v>0.13464991023339318</v>
      </c>
      <c r="CD385" s="132">
        <f t="shared" ref="CD385" si="6501">V385/V405</f>
        <v>4.0392553281105213E-2</v>
      </c>
      <c r="CE385" s="133">
        <f t="shared" ref="CE385" si="6502">W385/W405</f>
        <v>8.513487035464698E-2</v>
      </c>
      <c r="CF385" s="130">
        <f t="shared" ref="CF385" si="6503">X385/X405</f>
        <v>4.8398718975180145E-2</v>
      </c>
      <c r="CG385" s="131">
        <f t="shared" ref="CG385" si="6504">Y385/Y405</f>
        <v>9.8577766179540713E-2</v>
      </c>
      <c r="CH385" s="132">
        <f t="shared" ref="CH385" si="6505">Z385/Z405</f>
        <v>7.0486099714445138E-2</v>
      </c>
      <c r="CI385" s="130">
        <f t="shared" ref="CI385" si="6506">AA385/AA405</f>
        <v>4.3925289295567771E-2</v>
      </c>
      <c r="CJ385" s="136">
        <f t="shared" ref="CJ385" si="6507">AB385/AB405</f>
        <v>6.498330131610594E-2</v>
      </c>
      <c r="CK385" s="137">
        <f t="shared" ref="CK385" si="6508">AC385/AC405</f>
        <v>6.3072652961629963E-2</v>
      </c>
    </row>
    <row r="386" spans="1:89" ht="14" thickBot="1">
      <c r="A386" s="138" t="s">
        <v>21</v>
      </c>
      <c r="B386" s="182">
        <v>5668</v>
      </c>
      <c r="C386" s="183">
        <v>881</v>
      </c>
      <c r="D386" s="184">
        <v>1400</v>
      </c>
      <c r="E386" s="185">
        <v>1204</v>
      </c>
      <c r="F386" s="182">
        <v>576</v>
      </c>
      <c r="G386" s="186">
        <v>555</v>
      </c>
      <c r="H386" s="184">
        <v>1180</v>
      </c>
      <c r="I386" s="185">
        <v>1404</v>
      </c>
      <c r="J386" s="182">
        <v>344</v>
      </c>
      <c r="K386" s="186">
        <v>904</v>
      </c>
      <c r="L386" s="184">
        <v>452</v>
      </c>
      <c r="M386" s="182">
        <v>2486</v>
      </c>
      <c r="N386" s="187">
        <v>1613</v>
      </c>
      <c r="O386" s="188">
        <v>2850</v>
      </c>
      <c r="P386" s="182">
        <v>1132</v>
      </c>
      <c r="Q386" s="186">
        <v>1489</v>
      </c>
      <c r="R386" s="184">
        <v>1393</v>
      </c>
      <c r="S386" s="185">
        <v>1435</v>
      </c>
      <c r="T386" s="182">
        <v>287</v>
      </c>
      <c r="U386" s="186">
        <v>1478</v>
      </c>
      <c r="V386" s="184">
        <v>881</v>
      </c>
      <c r="W386" s="185">
        <v>2326</v>
      </c>
      <c r="X386" s="182">
        <v>1084</v>
      </c>
      <c r="Y386" s="186">
        <v>1605</v>
      </c>
      <c r="Z386" s="184">
        <v>4466</v>
      </c>
      <c r="AA386" s="182">
        <v>2477</v>
      </c>
      <c r="AB386" s="165">
        <f t="shared" si="6481"/>
        <v>20476</v>
      </c>
      <c r="AC386" s="166">
        <f t="shared" si="6398"/>
        <v>21094</v>
      </c>
      <c r="AE386" t="s">
        <v>88</v>
      </c>
      <c r="BI386" s="138" t="s">
        <v>21</v>
      </c>
      <c r="BJ386" s="130">
        <f>B386/B405</f>
        <v>9.184301779174904E-2</v>
      </c>
      <c r="BK386" s="131">
        <f t="shared" ref="BK386" si="6509">C386/C405</f>
        <v>2.5438165911125226E-2</v>
      </c>
      <c r="BL386" s="132">
        <f t="shared" ref="BL386" si="6510">D386/D405</f>
        <v>5.8747010196802486E-2</v>
      </c>
      <c r="BM386" s="133">
        <f t="shared" ref="BM386" si="6511">E386/E405</f>
        <v>6.1203741358275721E-2</v>
      </c>
      <c r="BN386" s="130">
        <f t="shared" ref="BN386" si="6512">F386/F405</f>
        <v>5.2444687243922428E-2</v>
      </c>
      <c r="BO386" s="131">
        <f t="shared" ref="BO386" si="6513">G386/G405</f>
        <v>7.0574771108850451E-2</v>
      </c>
      <c r="BP386" s="132">
        <f t="shared" ref="BP386" si="6514">H386/H405</f>
        <v>4.0448359784732456E-2</v>
      </c>
      <c r="BQ386" s="133">
        <f t="shared" ref="BQ386" si="6515">I386/I405</f>
        <v>3.2706688098399606E-2</v>
      </c>
      <c r="BR386" s="130">
        <f t="shared" ref="BR386" si="6516">J386/J405</f>
        <v>5.4130605822187254E-2</v>
      </c>
      <c r="BS386" s="131">
        <f t="shared" ref="BS386" si="6517">K386/K405</f>
        <v>0.11326901390803157</v>
      </c>
      <c r="BT386" s="132">
        <f t="shared" ref="BT386" si="6518">L386/L405</f>
        <v>3.7783164758003848E-2</v>
      </c>
      <c r="BU386" s="130">
        <f t="shared" ref="BU386" si="6519">M386/M405</f>
        <v>9.887837085355182E-2</v>
      </c>
      <c r="BV386" s="134">
        <f t="shared" ref="BV386" si="6520">N386/N405</f>
        <v>5.8456854999456381E-2</v>
      </c>
      <c r="BW386" s="135">
        <f t="shared" ref="BW386" si="6521">O386/O405</f>
        <v>7.4149235092101154E-2</v>
      </c>
      <c r="BX386" s="130">
        <f t="shared" ref="BX386" si="6522">P386/P405</f>
        <v>6.5998134328358216E-2</v>
      </c>
      <c r="BY386" s="131">
        <f t="shared" ref="BY386" si="6523">Q386/Q405</f>
        <v>7.3270347406751299E-2</v>
      </c>
      <c r="BZ386" s="132">
        <f t="shared" ref="BZ386" si="6524">R386/R405</f>
        <v>6.4781658373250242E-2</v>
      </c>
      <c r="CA386" s="133">
        <f t="shared" ref="CA386" si="6525">S386/S405</f>
        <v>6.1293353835639844E-2</v>
      </c>
      <c r="CB386" s="130">
        <f t="shared" ref="CB386" si="6526">T386/T405</f>
        <v>3.3582962789609171E-2</v>
      </c>
      <c r="CC386" s="131">
        <f t="shared" ref="CC386" si="6527">U386/U405</f>
        <v>0.13267504488330342</v>
      </c>
      <c r="CD386" s="132">
        <f t="shared" ref="CD386" si="6528">V386/V405</f>
        <v>3.7107236121640977E-2</v>
      </c>
      <c r="CE386" s="133">
        <f t="shared" ref="CE386" si="6529">W386/W405</f>
        <v>7.5958461237019131E-2</v>
      </c>
      <c r="CF386" s="130">
        <f t="shared" ref="CF386" si="6530">X386/X405</f>
        <v>4.3394715772618095E-2</v>
      </c>
      <c r="CG386" s="131">
        <f t="shared" ref="CG386" si="6531">Y386/Y405</f>
        <v>0.10471033402922755</v>
      </c>
      <c r="CH386" s="132">
        <f t="shared" ref="CH386" si="6532">Z386/Z405</f>
        <v>7.3292414743821185E-2</v>
      </c>
      <c r="CI386" s="130">
        <f t="shared" ref="CI386" si="6533">AA386/AA405</f>
        <v>4.9165359957126696E-2</v>
      </c>
      <c r="CJ386" s="136">
        <f t="shared" ref="CJ386" si="6534">AB386/AB405</f>
        <v>6.2337693968076133E-2</v>
      </c>
      <c r="CK386" s="137">
        <f t="shared" ref="CK386" si="6535">AC386/AC405</f>
        <v>6.4338437137802726E-2</v>
      </c>
    </row>
    <row r="387" spans="1:89" ht="15" thickTop="1" thickBot="1">
      <c r="A387" s="147" t="s">
        <v>22</v>
      </c>
      <c r="B387" s="189">
        <v>4837</v>
      </c>
      <c r="C387" s="190">
        <v>1080</v>
      </c>
      <c r="D387" s="191">
        <v>1427</v>
      </c>
      <c r="E387" s="192">
        <v>992</v>
      </c>
      <c r="F387" s="189">
        <v>579</v>
      </c>
      <c r="G387" s="193">
        <v>497</v>
      </c>
      <c r="H387" s="191">
        <v>1140</v>
      </c>
      <c r="I387" s="192">
        <v>1824</v>
      </c>
      <c r="J387" s="189">
        <v>314</v>
      </c>
      <c r="K387" s="193">
        <v>773</v>
      </c>
      <c r="L387" s="191">
        <v>405</v>
      </c>
      <c r="M387" s="189">
        <v>1863</v>
      </c>
      <c r="N387" s="194">
        <v>1420</v>
      </c>
      <c r="O387" s="195">
        <v>2540</v>
      </c>
      <c r="P387" s="189">
        <v>970</v>
      </c>
      <c r="Q387" s="193">
        <v>1104</v>
      </c>
      <c r="R387" s="191">
        <v>1475</v>
      </c>
      <c r="S387" s="192">
        <v>1123</v>
      </c>
      <c r="T387" s="189">
        <v>313</v>
      </c>
      <c r="U387" s="193">
        <v>865</v>
      </c>
      <c r="V387" s="191">
        <v>722</v>
      </c>
      <c r="W387" s="192">
        <v>1750</v>
      </c>
      <c r="X387" s="189">
        <v>939</v>
      </c>
      <c r="Y387" s="193">
        <v>1116</v>
      </c>
      <c r="Z387" s="191">
        <v>3205</v>
      </c>
      <c r="AA387" s="189">
        <v>1624</v>
      </c>
      <c r="AB387" s="165">
        <f t="shared" si="6481"/>
        <v>17746</v>
      </c>
      <c r="AC387" s="166">
        <f t="shared" si="6398"/>
        <v>17151</v>
      </c>
      <c r="AE387" s="314" t="s">
        <v>0</v>
      </c>
      <c r="AF387" s="308" t="s">
        <v>1</v>
      </c>
      <c r="AG387" s="309"/>
      <c r="AH387" s="308" t="s">
        <v>2</v>
      </c>
      <c r="AI387" s="309"/>
      <c r="AJ387" s="308" t="s">
        <v>3</v>
      </c>
      <c r="AK387" s="309"/>
      <c r="AL387" s="308" t="s">
        <v>4</v>
      </c>
      <c r="AM387" s="309"/>
      <c r="AN387" s="308" t="s">
        <v>5</v>
      </c>
      <c r="AO387" s="309"/>
      <c r="AP387" s="308" t="s">
        <v>6</v>
      </c>
      <c r="AQ387" s="309"/>
      <c r="AR387" s="308" t="s">
        <v>7</v>
      </c>
      <c r="AS387" s="309"/>
      <c r="AT387" s="308" t="s">
        <v>8</v>
      </c>
      <c r="AU387" s="309"/>
      <c r="AV387" s="308" t="s">
        <v>9</v>
      </c>
      <c r="AW387" s="309"/>
      <c r="AX387" s="308" t="s">
        <v>10</v>
      </c>
      <c r="AY387" s="309"/>
      <c r="AZ387" s="308" t="s">
        <v>11</v>
      </c>
      <c r="BA387" s="309"/>
      <c r="BB387" s="308" t="s">
        <v>12</v>
      </c>
      <c r="BC387" s="309"/>
      <c r="BD387" s="310" t="s">
        <v>40</v>
      </c>
      <c r="BE387" s="311"/>
      <c r="BF387" s="312" t="s">
        <v>41</v>
      </c>
      <c r="BG387" s="313"/>
      <c r="BI387" s="147" t="s">
        <v>22</v>
      </c>
      <c r="BJ387" s="130">
        <f>B387/B405</f>
        <v>7.8377677674433682E-2</v>
      </c>
      <c r="BK387" s="131">
        <f t="shared" ref="BK387" si="6536">C387/C405</f>
        <v>3.1184130742355556E-2</v>
      </c>
      <c r="BL387" s="132">
        <f t="shared" ref="BL387" si="6537">D387/D405</f>
        <v>5.9879988250597961E-2</v>
      </c>
      <c r="BM387" s="133">
        <f t="shared" ref="BM387" si="6538">E387/E405</f>
        <v>5.0427002846685644E-2</v>
      </c>
      <c r="BN387" s="130">
        <f t="shared" ref="BN387" si="6539">F387/F405</f>
        <v>5.2717836656651189E-2</v>
      </c>
      <c r="BO387" s="131">
        <f t="shared" ref="BO387" si="6540">G387/G405</f>
        <v>6.3199389623601221E-2</v>
      </c>
      <c r="BP387" s="132">
        <f t="shared" ref="BP387" si="6541">H387/H405</f>
        <v>3.9077228944572037E-2</v>
      </c>
      <c r="BQ387" s="133">
        <f t="shared" ref="BQ387" si="6542">I387/I405</f>
        <v>4.2490740093647353E-2</v>
      </c>
      <c r="BR387" s="130">
        <f t="shared" ref="BR387" si="6543">J387/J405</f>
        <v>4.9409913453973248E-2</v>
      </c>
      <c r="BS387" s="131">
        <f t="shared" ref="BS387" si="6544">K387/K405</f>
        <v>9.6855030697907532E-2</v>
      </c>
      <c r="BT387" s="132">
        <f t="shared" ref="BT387" si="6545">L387/L405</f>
        <v>3.3854384351751234E-2</v>
      </c>
      <c r="BU387" s="130">
        <f t="shared" ref="BU387" si="6546">M387/M405</f>
        <v>7.4099117015352794E-2</v>
      </c>
      <c r="BV387" s="134">
        <f t="shared" ref="BV387" si="6547">N387/N405</f>
        <v>5.1462327401877291E-2</v>
      </c>
      <c r="BW387" s="135">
        <f t="shared" ref="BW387" si="6548">O387/O405</f>
        <v>6.6083879696118217E-2</v>
      </c>
      <c r="BX387" s="130">
        <f t="shared" ref="BX387" si="6549">P387/P405</f>
        <v>5.6553171641791043E-2</v>
      </c>
      <c r="BY387" s="131">
        <f t="shared" ref="BY387" si="6550">Q387/Q405</f>
        <v>5.4325361677000299E-2</v>
      </c>
      <c r="BZ387" s="132">
        <f t="shared" ref="BZ387" si="6551">R387/R405</f>
        <v>6.8595079756313071E-2</v>
      </c>
      <c r="CA387" s="133">
        <f t="shared" ref="CA387" si="6552">S387/S405</f>
        <v>4.796685460447634E-2</v>
      </c>
      <c r="CB387" s="130">
        <f t="shared" ref="CB387" si="6553">T387/T405</f>
        <v>3.6625321787970982E-2</v>
      </c>
      <c r="CC387" s="131">
        <f t="shared" ref="CC387" si="6554">U387/U405</f>
        <v>7.7648114901256726E-2</v>
      </c>
      <c r="CD387" s="132">
        <f t="shared" ref="CD387" si="6555">V387/V405</f>
        <v>3.0410243450425405E-2</v>
      </c>
      <c r="CE387" s="133">
        <f t="shared" ref="CE387" si="6556">W387/W405</f>
        <v>5.7148455358892299E-2</v>
      </c>
      <c r="CF387" s="130">
        <f t="shared" ref="CF387" si="6557">X387/X405</f>
        <v>3.7590072057646119E-2</v>
      </c>
      <c r="CG387" s="131">
        <f t="shared" ref="CG387" si="6558">Y387/Y405</f>
        <v>7.2807933194154489E-2</v>
      </c>
      <c r="CH387" s="132">
        <f t="shared" ref="CH387" si="6559">Z387/Z405</f>
        <v>5.2597892802048116E-2</v>
      </c>
      <c r="CI387" s="130">
        <f t="shared" ref="CI387" si="6560">AA387/AA405</f>
        <v>3.2234374069589726E-2</v>
      </c>
      <c r="CJ387" s="136">
        <f t="shared" ref="CJ387" si="6561">AB387/AB405</f>
        <v>5.4026407362643053E-2</v>
      </c>
      <c r="CK387" s="137">
        <f t="shared" ref="CK387" si="6562">AC387/AC405</f>
        <v>5.2311962422985421E-2</v>
      </c>
    </row>
    <row r="388" spans="1:89" ht="15" thickTop="1" thickBot="1">
      <c r="A388" s="138" t="s">
        <v>23</v>
      </c>
      <c r="B388" s="182">
        <v>3878</v>
      </c>
      <c r="C388" s="183">
        <v>968</v>
      </c>
      <c r="D388" s="184">
        <v>1032</v>
      </c>
      <c r="E388" s="185">
        <v>761</v>
      </c>
      <c r="F388" s="182">
        <v>490</v>
      </c>
      <c r="G388" s="186">
        <v>482</v>
      </c>
      <c r="H388" s="184">
        <v>899</v>
      </c>
      <c r="I388" s="185">
        <v>1700</v>
      </c>
      <c r="J388" s="182">
        <v>320</v>
      </c>
      <c r="K388" s="186">
        <v>788</v>
      </c>
      <c r="L388" s="184">
        <v>450</v>
      </c>
      <c r="M388" s="182">
        <v>1780</v>
      </c>
      <c r="N388" s="187">
        <v>1285</v>
      </c>
      <c r="O388" s="188">
        <v>2526</v>
      </c>
      <c r="P388" s="182">
        <v>812</v>
      </c>
      <c r="Q388" s="186">
        <v>1151</v>
      </c>
      <c r="R388" s="184">
        <v>1232</v>
      </c>
      <c r="S388" s="185">
        <v>1107</v>
      </c>
      <c r="T388" s="182">
        <v>385</v>
      </c>
      <c r="U388" s="186">
        <v>692</v>
      </c>
      <c r="V388" s="184">
        <v>742</v>
      </c>
      <c r="W388" s="185">
        <v>2043</v>
      </c>
      <c r="X388" s="182">
        <v>1143</v>
      </c>
      <c r="Y388" s="186">
        <v>897</v>
      </c>
      <c r="Z388" s="184">
        <v>3731</v>
      </c>
      <c r="AA388" s="182">
        <v>2937</v>
      </c>
      <c r="AB388" s="165">
        <f t="shared" si="6481"/>
        <v>16399</v>
      </c>
      <c r="AC388" s="166">
        <f t="shared" si="6398"/>
        <v>17832</v>
      </c>
      <c r="AE388" s="315"/>
      <c r="AF388" s="230" t="s">
        <v>14</v>
      </c>
      <c r="AG388" s="231" t="s">
        <v>15</v>
      </c>
      <c r="AH388" s="232" t="s">
        <v>14</v>
      </c>
      <c r="AI388" s="233" t="s">
        <v>15</v>
      </c>
      <c r="AJ388" s="230" t="s">
        <v>14</v>
      </c>
      <c r="AK388" s="231" t="s">
        <v>15</v>
      </c>
      <c r="AL388" s="232" t="s">
        <v>14</v>
      </c>
      <c r="AM388" s="233" t="s">
        <v>15</v>
      </c>
      <c r="AN388" s="230" t="s">
        <v>14</v>
      </c>
      <c r="AO388" s="231" t="s">
        <v>15</v>
      </c>
      <c r="AP388" s="232" t="s">
        <v>14</v>
      </c>
      <c r="AQ388" s="230" t="s">
        <v>15</v>
      </c>
      <c r="AR388" s="234" t="s">
        <v>14</v>
      </c>
      <c r="AS388" s="235" t="s">
        <v>15</v>
      </c>
      <c r="AT388" s="230" t="s">
        <v>14</v>
      </c>
      <c r="AU388" s="231" t="s">
        <v>15</v>
      </c>
      <c r="AV388" s="232" t="s">
        <v>14</v>
      </c>
      <c r="AW388" s="233" t="s">
        <v>15</v>
      </c>
      <c r="AX388" s="230" t="s">
        <v>14</v>
      </c>
      <c r="AY388" s="231" t="s">
        <v>15</v>
      </c>
      <c r="AZ388" s="232" t="s">
        <v>14</v>
      </c>
      <c r="BA388" s="233" t="s">
        <v>15</v>
      </c>
      <c r="BB388" s="230" t="s">
        <v>14</v>
      </c>
      <c r="BC388" s="231" t="s">
        <v>15</v>
      </c>
      <c r="BD388" s="236" t="s">
        <v>14</v>
      </c>
      <c r="BE388" s="237" t="s">
        <v>15</v>
      </c>
      <c r="BF388" s="238" t="s">
        <v>14</v>
      </c>
      <c r="BG388" s="239" t="s">
        <v>15</v>
      </c>
      <c r="BI388" s="138" t="s">
        <v>23</v>
      </c>
      <c r="BJ388" s="130">
        <f>B388/B405</f>
        <v>6.2838253880805009E-2</v>
      </c>
      <c r="BK388" s="131">
        <f t="shared" ref="BK388" si="6563">C388/C405</f>
        <v>2.7950220887592758E-2</v>
      </c>
      <c r="BL388" s="132">
        <f t="shared" ref="BL388" si="6564">D388/D405</f>
        <v>4.3304938945071543E-2</v>
      </c>
      <c r="BM388" s="133">
        <f t="shared" ref="BM388" si="6565">E388/E405</f>
        <v>3.8684424562830416E-2</v>
      </c>
      <c r="BN388" s="130">
        <f t="shared" ref="BN388" si="6566">F388/F405</f>
        <v>4.4614404079031229E-2</v>
      </c>
      <c r="BO388" s="131">
        <f t="shared" ref="BO388" si="6567">G388/G405</f>
        <v>6.1291963377416075E-2</v>
      </c>
      <c r="BP388" s="132">
        <f t="shared" ref="BP388" si="6568">H388/H405</f>
        <v>3.0816165632605492E-2</v>
      </c>
      <c r="BQ388" s="133">
        <f t="shared" ref="BQ388" si="6569">I388/I405</f>
        <v>3.9602115218859923E-2</v>
      </c>
      <c r="BR388" s="130">
        <f t="shared" ref="BR388" si="6570">J388/J405</f>
        <v>5.035405192761605E-2</v>
      </c>
      <c r="BS388" s="131">
        <f t="shared" ref="BS388" si="6571">K388/K405</f>
        <v>9.8734494424257607E-2</v>
      </c>
      <c r="BT388" s="132">
        <f t="shared" ref="BT388" si="6572">L388/L405</f>
        <v>3.7615982613056924E-2</v>
      </c>
      <c r="BU388" s="130">
        <f t="shared" ref="BU388" si="6573">M388/M405</f>
        <v>7.0797868109140086E-2</v>
      </c>
      <c r="BV388" s="134">
        <f t="shared" ref="BV388" si="6574">N388/N405</f>
        <v>4.6569782191135431E-2</v>
      </c>
      <c r="BW388" s="135">
        <f t="shared" ref="BW388" si="6575">O388/O405</f>
        <v>6.5719637839525447E-2</v>
      </c>
      <c r="BX388" s="130">
        <f t="shared" ref="BX388" si="6576">P388/P405</f>
        <v>4.7341417910447763E-2</v>
      </c>
      <c r="BY388" s="131">
        <f t="shared" ref="BY388" si="6577">Q388/Q405</f>
        <v>5.6638126168684182E-2</v>
      </c>
      <c r="BZ388" s="132">
        <f t="shared" ref="BZ388" si="6578">R388/R405</f>
        <v>5.7294331023578109E-2</v>
      </c>
      <c r="CA388" s="133">
        <f t="shared" ref="CA388" si="6579">S388/S405</f>
        <v>4.7283444387493594E-2</v>
      </c>
      <c r="CB388" s="130">
        <f t="shared" ref="CB388" si="6580">T388/T405</f>
        <v>4.5050315937280601E-2</v>
      </c>
      <c r="CC388" s="131">
        <f t="shared" ref="CC388" si="6581">U388/U405</f>
        <v>6.2118491921005388E-2</v>
      </c>
      <c r="CD388" s="132">
        <f t="shared" ref="CD388" si="6582">V388/V405</f>
        <v>3.1252632465672649E-2</v>
      </c>
      <c r="CE388" s="133">
        <f t="shared" ref="CE388" si="6583">W388/W405</f>
        <v>6.6716739598981126E-2</v>
      </c>
      <c r="CF388" s="130">
        <f t="shared" ref="CF388" si="6584">X388/X405</f>
        <v>4.5756605284227383E-2</v>
      </c>
      <c r="CG388" s="131">
        <f t="shared" ref="CG388" si="6585">Y388/Y405</f>
        <v>5.8520354906054277E-2</v>
      </c>
      <c r="CH388" s="132">
        <f t="shared" ref="CH388" si="6586">Z388/Z405</f>
        <v>6.1230183477204846E-2</v>
      </c>
      <c r="CI388" s="130">
        <f t="shared" ref="CI388" si="6587">AA388/AA405</f>
        <v>5.8295786109842998E-2</v>
      </c>
      <c r="CJ388" s="136">
        <f t="shared" ref="CJ388" si="6588">AB388/AB405</f>
        <v>4.9925563751830465E-2</v>
      </c>
      <c r="CK388" s="137">
        <f t="shared" ref="CK388" si="6589">AC388/AC405</f>
        <v>5.4389068504849633E-2</v>
      </c>
    </row>
    <row r="389" spans="1:89" ht="14" thickTop="1">
      <c r="A389" s="147" t="s">
        <v>24</v>
      </c>
      <c r="B389" s="196">
        <v>3790</v>
      </c>
      <c r="C389" s="190">
        <v>1566</v>
      </c>
      <c r="D389" s="191">
        <v>1594</v>
      </c>
      <c r="E389" s="192">
        <v>1029</v>
      </c>
      <c r="F389" s="189">
        <v>681</v>
      </c>
      <c r="G389" s="193">
        <v>474</v>
      </c>
      <c r="H389" s="191">
        <v>1879</v>
      </c>
      <c r="I389" s="192">
        <v>2185</v>
      </c>
      <c r="J389" s="189">
        <v>374</v>
      </c>
      <c r="K389" s="193">
        <v>625</v>
      </c>
      <c r="L389" s="191">
        <v>430</v>
      </c>
      <c r="M389" s="189">
        <v>2015</v>
      </c>
      <c r="N389" s="194">
        <v>1344</v>
      </c>
      <c r="O389" s="197">
        <v>2554</v>
      </c>
      <c r="P389" s="189">
        <v>968</v>
      </c>
      <c r="Q389" s="193">
        <v>1029</v>
      </c>
      <c r="R389" s="191">
        <v>1319</v>
      </c>
      <c r="S389" s="192">
        <v>1337</v>
      </c>
      <c r="T389" s="189">
        <v>428</v>
      </c>
      <c r="U389" s="193">
        <v>702</v>
      </c>
      <c r="V389" s="191">
        <v>882</v>
      </c>
      <c r="W389" s="198">
        <v>2381</v>
      </c>
      <c r="X389" s="189">
        <v>1029</v>
      </c>
      <c r="Y389" s="193">
        <v>1013</v>
      </c>
      <c r="Z389" s="191">
        <v>3297</v>
      </c>
      <c r="AA389" s="189">
        <v>2655</v>
      </c>
      <c r="AB389" s="165">
        <f t="shared" si="6481"/>
        <v>18015</v>
      </c>
      <c r="AC389" s="166">
        <f t="shared" si="6398"/>
        <v>19565</v>
      </c>
      <c r="AE389" s="241" t="str">
        <f>$AE$17</f>
        <v>17:00 - 17:59</v>
      </c>
      <c r="AF389" s="242">
        <f t="shared" ref="AF389:AU391" si="6590">SUMIF($A$9:$A$32,$AE389,B$381:B$404)</f>
        <v>2940</v>
      </c>
      <c r="AG389" s="243">
        <f t="shared" si="6590"/>
        <v>2893</v>
      </c>
      <c r="AH389" s="244">
        <f t="shared" si="6590"/>
        <v>1966</v>
      </c>
      <c r="AI389" s="245">
        <f t="shared" si="6590"/>
        <v>1339</v>
      </c>
      <c r="AJ389" s="242">
        <f t="shared" si="6590"/>
        <v>1146</v>
      </c>
      <c r="AK389" s="246">
        <f t="shared" si="6590"/>
        <v>499</v>
      </c>
      <c r="AL389" s="244">
        <f t="shared" si="6590"/>
        <v>2567</v>
      </c>
      <c r="AM389" s="245">
        <f t="shared" si="6590"/>
        <v>3144</v>
      </c>
      <c r="AN389" s="242">
        <f t="shared" si="6590"/>
        <v>666</v>
      </c>
      <c r="AO389" s="246">
        <f t="shared" si="6590"/>
        <v>226</v>
      </c>
      <c r="AP389" s="244">
        <f t="shared" si="6590"/>
        <v>1449</v>
      </c>
      <c r="AQ389" s="242">
        <f t="shared" si="6590"/>
        <v>1262</v>
      </c>
      <c r="AR389" s="247">
        <f t="shared" si="6590"/>
        <v>2081</v>
      </c>
      <c r="AS389" s="248">
        <f t="shared" si="6590"/>
        <v>2004</v>
      </c>
      <c r="AT389" s="242">
        <f t="shared" si="6590"/>
        <v>1224</v>
      </c>
      <c r="AU389" s="246">
        <f t="shared" si="6590"/>
        <v>1397</v>
      </c>
      <c r="AV389" s="244">
        <f t="shared" ref="AP389:BE391" si="6591">SUMIF($A$9:$A$32,$AE389,R$381:R$404)</f>
        <v>1390</v>
      </c>
      <c r="AW389" s="245">
        <f t="shared" si="6591"/>
        <v>1888</v>
      </c>
      <c r="AX389" s="242">
        <f t="shared" si="6591"/>
        <v>898</v>
      </c>
      <c r="AY389" s="246">
        <f t="shared" si="6591"/>
        <v>444</v>
      </c>
      <c r="AZ389" s="244">
        <f t="shared" si="6591"/>
        <v>1255</v>
      </c>
      <c r="BA389" s="245">
        <f t="shared" si="6591"/>
        <v>1527</v>
      </c>
      <c r="BB389" s="242">
        <f t="shared" si="6591"/>
        <v>2320</v>
      </c>
      <c r="BC389" s="246">
        <f t="shared" si="6591"/>
        <v>777</v>
      </c>
      <c r="BD389" s="23">
        <f t="shared" si="6591"/>
        <v>4550</v>
      </c>
      <c r="BE389" s="249">
        <f t="shared" si="6591"/>
        <v>4413</v>
      </c>
      <c r="BF389" s="250">
        <f>AF389+AH389+AJ389+AL389+AN389+AP389+AR389+AT389+AV389+AX389+AZ389+BB389+BD389</f>
        <v>24452</v>
      </c>
      <c r="BG389" s="251">
        <f>AG389+AI389+AK389+AM389+AO389+AQ389+AS389+AU389+AW389+AY389+BA389+BC389+BE389</f>
        <v>21813</v>
      </c>
      <c r="BI389" s="147" t="s">
        <v>24</v>
      </c>
      <c r="BJ389" s="130">
        <f>B389/B405</f>
        <v>6.14123213533396E-2</v>
      </c>
      <c r="BK389" s="131">
        <f t="shared" ref="BK389" si="6592">C389/C405</f>
        <v>4.521698957641556E-2</v>
      </c>
      <c r="BL389" s="132">
        <f t="shared" ref="BL389" si="6593">D389/D405</f>
        <v>6.6887667324073682E-2</v>
      </c>
      <c r="BM389" s="133">
        <f t="shared" ref="BM389" si="6594">E389/E405</f>
        <v>5.2307848718991461E-2</v>
      </c>
      <c r="BN389" s="130">
        <f t="shared" ref="BN389" si="6595">F389/F405</f>
        <v>6.2004916689429118E-2</v>
      </c>
      <c r="BO389" s="131">
        <f t="shared" ref="BO389" si="6596">G389/G405</f>
        <v>6.0274669379450661E-2</v>
      </c>
      <c r="BP389" s="132">
        <f t="shared" ref="BP389" si="6597">H389/H405</f>
        <v>6.4408871216535837E-2</v>
      </c>
      <c r="BQ389" s="133">
        <f t="shared" ref="BQ389" si="6598">I389/I405</f>
        <v>5.0900365737181728E-2</v>
      </c>
      <c r="BR389" s="130">
        <f t="shared" ref="BR389" si="6599">J389/J405</f>
        <v>5.8851298190401261E-2</v>
      </c>
      <c r="BS389" s="131">
        <f t="shared" ref="BS389" si="6600">K389/K405</f>
        <v>7.8310988597920059E-2</v>
      </c>
      <c r="BT389" s="132">
        <f t="shared" ref="BT389" si="6601">L389/L405</f>
        <v>3.5944161163587729E-2</v>
      </c>
      <c r="BU389" s="130">
        <f t="shared" ref="BU389" si="6602">M389/M405</f>
        <v>8.0144777662874866E-2</v>
      </c>
      <c r="BV389" s="134">
        <f t="shared" ref="BV389" si="6603">N389/N405</f>
        <v>4.8708005653607798E-2</v>
      </c>
      <c r="BW389" s="135">
        <f t="shared" ref="BW389" si="6604">O389/O405</f>
        <v>6.6448121552711001E-2</v>
      </c>
      <c r="BX389" s="130">
        <f t="shared" ref="BX389" si="6605">P389/P405</f>
        <v>5.6436567164179108E-2</v>
      </c>
      <c r="BY389" s="131">
        <f t="shared" ref="BY389" si="6606">Q389/Q405</f>
        <v>5.0634780041334516E-2</v>
      </c>
      <c r="BZ389" s="132">
        <f t="shared" ref="BZ389" si="6607">R389/R405</f>
        <v>6.1340278100730131E-2</v>
      </c>
      <c r="CA389" s="133">
        <f t="shared" ref="CA389" si="6608">S389/S405</f>
        <v>5.710746625662054E-2</v>
      </c>
      <c r="CB389" s="130">
        <f t="shared" ref="CB389" si="6609">T389/T405</f>
        <v>5.0081909665340513E-2</v>
      </c>
      <c r="CC389" s="131">
        <f t="shared" ref="CC389" si="6610">U389/U405</f>
        <v>6.3016157989228008E-2</v>
      </c>
      <c r="CD389" s="132">
        <f t="shared" ref="CD389" si="6611">V389/V405</f>
        <v>3.7149355572403335E-2</v>
      </c>
      <c r="CE389" s="133">
        <f t="shared" ref="CE389" si="6612">W389/W405</f>
        <v>7.7754555548298604E-2</v>
      </c>
      <c r="CF389" s="130">
        <f t="shared" ref="CF389" si="6613">X389/X405</f>
        <v>4.119295436349079E-2</v>
      </c>
      <c r="CG389" s="131">
        <f t="shared" ref="CG389" si="6614">Y389/Y405</f>
        <v>6.6088204592901878E-2</v>
      </c>
      <c r="CH389" s="132">
        <f t="shared" ref="CH389" si="6615">Z389/Z405</f>
        <v>5.4107723110250437E-2</v>
      </c>
      <c r="CI389" s="130">
        <f t="shared" ref="CI389" si="6616">AA389/AA405</f>
        <v>5.2698437903177783E-2</v>
      </c>
      <c r="CJ389" s="136">
        <f t="shared" ref="CJ389" si="6617">AB389/AB405</f>
        <v>5.4845358313874368E-2</v>
      </c>
      <c r="CK389" s="137">
        <f t="shared" ref="CK389" si="6618">AC389/AC405</f>
        <v>5.9674861221252977E-2</v>
      </c>
    </row>
    <row r="390" spans="1:89">
      <c r="A390" s="138" t="s">
        <v>25</v>
      </c>
      <c r="B390" s="199">
        <v>3829</v>
      </c>
      <c r="C390" s="183">
        <v>1342</v>
      </c>
      <c r="D390" s="184">
        <v>1518</v>
      </c>
      <c r="E390" s="185">
        <v>810</v>
      </c>
      <c r="F390" s="182">
        <v>723</v>
      </c>
      <c r="G390" s="186">
        <v>418</v>
      </c>
      <c r="H390" s="184">
        <v>1711</v>
      </c>
      <c r="I390" s="185">
        <v>2285</v>
      </c>
      <c r="J390" s="182">
        <v>368</v>
      </c>
      <c r="K390" s="183">
        <v>526</v>
      </c>
      <c r="L390" s="184">
        <v>481</v>
      </c>
      <c r="M390" s="182">
        <v>1642</v>
      </c>
      <c r="N390" s="187">
        <v>1456</v>
      </c>
      <c r="O390" s="200">
        <v>2328</v>
      </c>
      <c r="P390" s="182">
        <v>925</v>
      </c>
      <c r="Q390" s="183">
        <v>1039</v>
      </c>
      <c r="R390" s="184">
        <v>1442</v>
      </c>
      <c r="S390" s="185">
        <v>1181</v>
      </c>
      <c r="T390" s="191">
        <v>453</v>
      </c>
      <c r="U390" s="182">
        <v>542</v>
      </c>
      <c r="V390" s="184">
        <v>1109</v>
      </c>
      <c r="W390" s="201">
        <v>1965</v>
      </c>
      <c r="X390" s="182">
        <v>1055</v>
      </c>
      <c r="Y390" s="186">
        <v>703</v>
      </c>
      <c r="Z390" s="184">
        <v>3594</v>
      </c>
      <c r="AA390" s="182">
        <v>2704</v>
      </c>
      <c r="AB390" s="165">
        <f t="shared" si="6481"/>
        <v>18664</v>
      </c>
      <c r="AC390" s="166">
        <f t="shared" si="6398"/>
        <v>17485</v>
      </c>
      <c r="AE390" s="253" t="str">
        <f>$AE$18</f>
        <v>18:00 - 18:59</v>
      </c>
      <c r="AF390" s="242">
        <f t="shared" si="6590"/>
        <v>2977</v>
      </c>
      <c r="AG390" s="254">
        <f t="shared" si="6590"/>
        <v>4379</v>
      </c>
      <c r="AH390" s="255">
        <f t="shared" si="6590"/>
        <v>1608</v>
      </c>
      <c r="AI390" s="256">
        <f t="shared" si="6590"/>
        <v>1960</v>
      </c>
      <c r="AJ390" s="257">
        <f t="shared" si="6590"/>
        <v>926</v>
      </c>
      <c r="AK390" s="258">
        <f t="shared" si="6590"/>
        <v>741</v>
      </c>
      <c r="AL390" s="255">
        <f t="shared" si="6590"/>
        <v>2269</v>
      </c>
      <c r="AM390" s="256">
        <f t="shared" si="6590"/>
        <v>4511</v>
      </c>
      <c r="AN390" s="257">
        <f t="shared" si="6590"/>
        <v>598</v>
      </c>
      <c r="AO390" s="258">
        <f t="shared" si="6590"/>
        <v>419</v>
      </c>
      <c r="AP390" s="255">
        <f t="shared" si="6591"/>
        <v>1443</v>
      </c>
      <c r="AQ390" s="257">
        <f t="shared" si="6591"/>
        <v>1326</v>
      </c>
      <c r="AR390" s="259">
        <f t="shared" si="6591"/>
        <v>2302</v>
      </c>
      <c r="AS390" s="260">
        <f t="shared" si="6591"/>
        <v>2322</v>
      </c>
      <c r="AT390" s="257">
        <f t="shared" si="6591"/>
        <v>1124</v>
      </c>
      <c r="AU390" s="258">
        <f t="shared" si="6591"/>
        <v>1261</v>
      </c>
      <c r="AV390" s="255">
        <f t="shared" si="6591"/>
        <v>1322</v>
      </c>
      <c r="AW390" s="256">
        <f t="shared" si="6591"/>
        <v>1593</v>
      </c>
      <c r="AX390" s="257">
        <f t="shared" si="6591"/>
        <v>753</v>
      </c>
      <c r="AY390" s="258">
        <f t="shared" si="6591"/>
        <v>416</v>
      </c>
      <c r="AZ390" s="255">
        <f t="shared" si="6591"/>
        <v>1995</v>
      </c>
      <c r="BA390" s="256">
        <f t="shared" si="6591"/>
        <v>1702</v>
      </c>
      <c r="BB390" s="257">
        <f t="shared" si="6591"/>
        <v>2543</v>
      </c>
      <c r="BC390" s="258">
        <f t="shared" si="6591"/>
        <v>707</v>
      </c>
      <c r="BD390" s="255">
        <f t="shared" si="6591"/>
        <v>4100</v>
      </c>
      <c r="BE390" s="257">
        <f t="shared" si="6591"/>
        <v>4569</v>
      </c>
      <c r="BF390" s="261">
        <f>SUM(AF390,AH390,AJ390,AL390,AN390,AP390,AR390,AT390,AV390,AX390,AZ390,BB390,BD390)</f>
        <v>23960</v>
      </c>
      <c r="BG390" s="19">
        <f>SUM(AG390,AI390,AK390,AM390,AO390,AQ390,AS390,AU390,AW390,AY390,BA390,BC390,BE390)</f>
        <v>25906</v>
      </c>
      <c r="BI390" s="138" t="s">
        <v>25</v>
      </c>
      <c r="BJ390" s="130">
        <f>B390/B405</f>
        <v>6.2044268723466314E-2</v>
      </c>
      <c r="BK390" s="131">
        <f t="shared" ref="BK390" si="6619">C390/C405</f>
        <v>3.8749169866889963E-2</v>
      </c>
      <c r="BL390" s="132">
        <f t="shared" ref="BL390" si="6620">D390/D405</f>
        <v>6.3698543913390124E-2</v>
      </c>
      <c r="BM390" s="133">
        <f t="shared" ref="BM390" si="6621">E390/E405</f>
        <v>4.1175274501830013E-2</v>
      </c>
      <c r="BN390" s="130">
        <f t="shared" ref="BN390" si="6622">F390/F405</f>
        <v>6.5829008467631789E-2</v>
      </c>
      <c r="BO390" s="131">
        <f t="shared" ref="BO390" si="6623">G390/G405</f>
        <v>5.3153611393692776E-2</v>
      </c>
      <c r="BP390" s="132">
        <f t="shared" ref="BP390" si="6624">H390/H405</f>
        <v>5.8650121687862065E-2</v>
      </c>
      <c r="BQ390" s="133">
        <f t="shared" ref="BQ390" si="6625">I390/I405</f>
        <v>5.3229901926526428E-2</v>
      </c>
      <c r="BR390" s="130">
        <f t="shared" ref="BR390" si="6626">J390/J405</f>
        <v>5.7907159716758458E-2</v>
      </c>
      <c r="BS390" s="131">
        <f t="shared" ref="BS390" si="6627">K390/K405</f>
        <v>6.5906528004009521E-2</v>
      </c>
      <c r="BT390" s="132">
        <f t="shared" ref="BT390" si="6628">L390/L405</f>
        <v>4.0207305859734178E-2</v>
      </c>
      <c r="BU390" s="130">
        <f t="shared" ref="BU390" si="6629">M390/M405</f>
        <v>6.5309044626521359E-2</v>
      </c>
      <c r="BV390" s="134">
        <f t="shared" ref="BV390" si="6630">N390/N405</f>
        <v>5.2767006124741785E-2</v>
      </c>
      <c r="BW390" s="135">
        <f t="shared" ref="BW390" si="6631">O390/O405</f>
        <v>6.0568217296284733E-2</v>
      </c>
      <c r="BX390" s="130">
        <f t="shared" ref="BX390" si="6632">P390/P405</f>
        <v>5.3929570895522388E-2</v>
      </c>
      <c r="BY390" s="131">
        <f t="shared" ref="BY390" si="6633">Q390/Q405</f>
        <v>5.1126857592756619E-2</v>
      </c>
      <c r="BZ390" s="132">
        <f t="shared" ref="BZ390" si="6634">R390/R405</f>
        <v>6.7060410175324367E-2</v>
      </c>
      <c r="CA390" s="133">
        <f t="shared" ref="CA390" si="6635">S390/S405</f>
        <v>5.0444216641038785E-2</v>
      </c>
      <c r="CB390" s="130">
        <f t="shared" ref="CB390" si="6636">T390/T405</f>
        <v>5.3007254856073015E-2</v>
      </c>
      <c r="CC390" s="131">
        <f t="shared" ref="CC390" si="6637">U390/U405</f>
        <v>4.8653500897666069E-2</v>
      </c>
      <c r="CD390" s="132">
        <f t="shared" ref="CD390" si="6638">V390/V405</f>
        <v>4.6710470895459523E-2</v>
      </c>
      <c r="CE390" s="133">
        <f t="shared" ref="CE390" si="6639">W390/W405</f>
        <v>6.4169551302984781E-2</v>
      </c>
      <c r="CF390" s="130">
        <f t="shared" ref="CF390" si="6640">X390/X405</f>
        <v>4.2233787029623701E-2</v>
      </c>
      <c r="CG390" s="131">
        <f t="shared" ref="CG390" si="6641">Y390/Y405</f>
        <v>4.5863778705636744E-2</v>
      </c>
      <c r="CH390" s="132">
        <f t="shared" ref="CH390" si="6642">Z390/Z405</f>
        <v>5.8981849213903564E-2</v>
      </c>
      <c r="CI390" s="130">
        <f t="shared" ref="CI390" si="6643">AA390/AA405</f>
        <v>5.3671026775967128E-2</v>
      </c>
      <c r="CJ390" s="136">
        <f t="shared" ref="CJ390" si="6644">AB390/AB405</f>
        <v>5.6821191649744723E-2</v>
      </c>
      <c r="CK390" s="137">
        <f t="shared" ref="CK390" si="6645">AC390/AC405</f>
        <v>5.3330689928628071E-2</v>
      </c>
    </row>
    <row r="391" spans="1:89" ht="14" thickBot="1">
      <c r="A391" s="147" t="s">
        <v>26</v>
      </c>
      <c r="B391" s="196">
        <v>3848</v>
      </c>
      <c r="C391" s="190">
        <v>1867</v>
      </c>
      <c r="D391" s="191">
        <v>1472</v>
      </c>
      <c r="E391" s="192">
        <v>931</v>
      </c>
      <c r="F391" s="189">
        <v>701</v>
      </c>
      <c r="G391" s="193">
        <v>469</v>
      </c>
      <c r="H391" s="191">
        <v>2097</v>
      </c>
      <c r="I391" s="192">
        <v>2486</v>
      </c>
      <c r="J391" s="189">
        <v>402</v>
      </c>
      <c r="K391" s="190">
        <v>504</v>
      </c>
      <c r="L391" s="191">
        <v>575</v>
      </c>
      <c r="M391" s="189">
        <v>1770</v>
      </c>
      <c r="N391" s="194">
        <v>1694</v>
      </c>
      <c r="O391" s="197">
        <v>2334</v>
      </c>
      <c r="P391" s="189">
        <v>971</v>
      </c>
      <c r="Q391" s="190">
        <v>1235</v>
      </c>
      <c r="R391" s="191">
        <v>1413</v>
      </c>
      <c r="S391" s="192">
        <v>1389</v>
      </c>
      <c r="T391" s="189">
        <v>492</v>
      </c>
      <c r="U391" s="193">
        <v>653</v>
      </c>
      <c r="V391" s="191">
        <v>1247</v>
      </c>
      <c r="W391" s="198">
        <v>2621</v>
      </c>
      <c r="X391" s="189">
        <v>1248</v>
      </c>
      <c r="Y391" s="193">
        <v>1028</v>
      </c>
      <c r="Z391" s="191">
        <v>3860</v>
      </c>
      <c r="AA391" s="189">
        <v>2712</v>
      </c>
      <c r="AB391" s="165">
        <f t="shared" si="6481"/>
        <v>20020</v>
      </c>
      <c r="AC391" s="166">
        <f t="shared" si="6398"/>
        <v>19999</v>
      </c>
      <c r="AE391" s="241" t="str">
        <f>$AE$19</f>
        <v>19:00 - 19:59</v>
      </c>
      <c r="AF391" s="242">
        <f t="shared" si="6590"/>
        <v>2956</v>
      </c>
      <c r="AG391" s="262">
        <f t="shared" si="6590"/>
        <v>3548</v>
      </c>
      <c r="AH391" s="263">
        <f t="shared" si="6590"/>
        <v>1286</v>
      </c>
      <c r="AI391" s="264">
        <f t="shared" si="6590"/>
        <v>1893</v>
      </c>
      <c r="AJ391" s="265">
        <f t="shared" si="6590"/>
        <v>526</v>
      </c>
      <c r="AK391" s="266">
        <f t="shared" si="6590"/>
        <v>494</v>
      </c>
      <c r="AL391" s="263">
        <f t="shared" si="6590"/>
        <v>2413</v>
      </c>
      <c r="AM391" s="264">
        <f t="shared" si="6590"/>
        <v>3372</v>
      </c>
      <c r="AN391" s="265">
        <f t="shared" si="6590"/>
        <v>399</v>
      </c>
      <c r="AO391" s="266">
        <f t="shared" si="6590"/>
        <v>175</v>
      </c>
      <c r="AP391" s="263">
        <f t="shared" si="6591"/>
        <v>1082</v>
      </c>
      <c r="AQ391" s="265">
        <f t="shared" si="6591"/>
        <v>1099</v>
      </c>
      <c r="AR391" s="267">
        <f t="shared" si="6591"/>
        <v>2065</v>
      </c>
      <c r="AS391" s="268">
        <f t="shared" si="6591"/>
        <v>2031</v>
      </c>
      <c r="AT391" s="265">
        <f t="shared" si="6591"/>
        <v>1257</v>
      </c>
      <c r="AU391" s="266">
        <f t="shared" si="6591"/>
        <v>1573</v>
      </c>
      <c r="AV391" s="263">
        <f t="shared" si="6591"/>
        <v>1210</v>
      </c>
      <c r="AW391" s="264">
        <f t="shared" si="6591"/>
        <v>2077</v>
      </c>
      <c r="AX391" s="265">
        <f t="shared" si="6591"/>
        <v>673</v>
      </c>
      <c r="AY391" s="266">
        <f t="shared" si="6591"/>
        <v>426</v>
      </c>
      <c r="AZ391" s="263">
        <f t="shared" si="6591"/>
        <v>1630</v>
      </c>
      <c r="BA391" s="264">
        <f t="shared" si="6591"/>
        <v>1756</v>
      </c>
      <c r="BB391" s="265">
        <f t="shared" si="6591"/>
        <v>2450</v>
      </c>
      <c r="BC391" s="266">
        <f t="shared" si="6591"/>
        <v>953</v>
      </c>
      <c r="BD391" s="263">
        <f t="shared" si="6591"/>
        <v>3828</v>
      </c>
      <c r="BE391" s="265">
        <f t="shared" si="6591"/>
        <v>4648</v>
      </c>
      <c r="BF391" s="261">
        <f>SUM(AF391,AH391,AJ391,AL391,AN391,AP391,AR391,AT391,AV391,AX391,AZ391,BB391,BD391)</f>
        <v>21775</v>
      </c>
      <c r="BG391" s="19">
        <f>SUM(AG391,AI391,AK391,AM391,AO391,AQ391,AS391,AU391,AW391,AY391,BA391,BC391,BE391)</f>
        <v>24045</v>
      </c>
      <c r="BI391" s="147" t="s">
        <v>26</v>
      </c>
      <c r="BJ391" s="130">
        <f>B391/B405</f>
        <v>6.2352140519169069E-2</v>
      </c>
      <c r="BK391" s="131">
        <f t="shared" ref="BK391" si="6646">C391/C405</f>
        <v>5.390812231109058E-2</v>
      </c>
      <c r="BL391" s="132">
        <f t="shared" ref="BL391" si="6647">D391/D405</f>
        <v>6.1768285006923752E-2</v>
      </c>
      <c r="BM391" s="133">
        <f t="shared" ref="BM391" si="6648">E391/E405</f>
        <v>4.7326148840992274E-2</v>
      </c>
      <c r="BN391" s="130">
        <f t="shared" ref="BN391" si="6649">F391/F405</f>
        <v>6.3825912774287535E-2</v>
      </c>
      <c r="BO391" s="131">
        <f t="shared" ref="BO391" si="6650">G391/G405</f>
        <v>5.9638860630722282E-2</v>
      </c>
      <c r="BP391" s="132">
        <f t="shared" ref="BP391" si="6651">H391/H405</f>
        <v>7.1881534295410138E-2</v>
      </c>
      <c r="BQ391" s="133">
        <f t="shared" ref="BQ391" si="6652">I391/I405</f>
        <v>5.791226966710928E-2</v>
      </c>
      <c r="BR391" s="130">
        <f t="shared" ref="BR391" si="6653">J391/J405</f>
        <v>6.3257277734067668E-2</v>
      </c>
      <c r="BS391" s="131">
        <f t="shared" ref="BS391" si="6654">K391/K405</f>
        <v>6.3149981205362735E-2</v>
      </c>
      <c r="BT391" s="132">
        <f t="shared" ref="BT391" si="6655">L391/L405</f>
        <v>4.8064866672239408E-2</v>
      </c>
      <c r="BU391" s="130">
        <f t="shared" ref="BU391" si="6656">M391/M405</f>
        <v>7.0400127277066266E-2</v>
      </c>
      <c r="BV391" s="134">
        <f t="shared" ref="BV391" si="6657">N391/N405</f>
        <v>6.13923821259015E-2</v>
      </c>
      <c r="BW391" s="135">
        <f t="shared" ref="BW391" si="6658">O391/O405</f>
        <v>6.0724320949110212E-2</v>
      </c>
      <c r="BX391" s="130">
        <f t="shared" ref="BX391" si="6659">P391/P405</f>
        <v>5.6611473880597014E-2</v>
      </c>
      <c r="BY391" s="131">
        <f t="shared" ref="BY391" si="6660">Q391/Q405</f>
        <v>6.0771577600629859E-2</v>
      </c>
      <c r="BZ391" s="132">
        <f t="shared" ref="BZ391" si="6661">R391/R405</f>
        <v>6.5711761149607029E-2</v>
      </c>
      <c r="CA391" s="133">
        <f t="shared" ref="CA391" si="6662">S391/S405</f>
        <v>5.9328549461814456E-2</v>
      </c>
      <c r="CB391" s="130">
        <f t="shared" ref="CB391" si="6663">T391/T405</f>
        <v>5.7570793353615729E-2</v>
      </c>
      <c r="CC391" s="131">
        <f t="shared" ref="CC391" si="6664">U391/U405</f>
        <v>5.8617594254937164E-2</v>
      </c>
      <c r="CD391" s="132">
        <f t="shared" ref="CD391" si="6665">V391/V405</f>
        <v>5.2522955100665486E-2</v>
      </c>
      <c r="CE391" s="133">
        <f t="shared" ref="CE391" si="6666">W391/W405</f>
        <v>8.5592057997518123E-2</v>
      </c>
      <c r="CF391" s="130">
        <f t="shared" ref="CF391" si="6667">X391/X405</f>
        <v>4.9959967974379502E-2</v>
      </c>
      <c r="CG391" s="131">
        <f t="shared" ref="CG391" si="6668">Y391/Y405</f>
        <v>6.7066805845511487E-2</v>
      </c>
      <c r="CH391" s="132">
        <f t="shared" ref="CH391" si="6669">Z391/Z405</f>
        <v>6.3347228148488532E-2</v>
      </c>
      <c r="CI391" s="130">
        <f t="shared" ref="CI391" si="6670">AA391/AA405</f>
        <v>5.3829816796014368E-2</v>
      </c>
      <c r="CJ391" s="136">
        <f t="shared" ref="CJ391" si="6671">AB391/AB405</f>
        <v>6.0949435106509291E-2</v>
      </c>
      <c r="CK391" s="137">
        <f t="shared" ref="CK391" si="6672">AC391/AC405</f>
        <v>6.0998596962117978E-2</v>
      </c>
    </row>
    <row r="392" spans="1:89" ht="15" thickTop="1" thickBot="1">
      <c r="A392" s="138" t="s">
        <v>27</v>
      </c>
      <c r="B392" s="199">
        <v>3460</v>
      </c>
      <c r="C392" s="183">
        <v>1892</v>
      </c>
      <c r="D392" s="184">
        <v>1483</v>
      </c>
      <c r="E392" s="185">
        <v>1217</v>
      </c>
      <c r="F392" s="182">
        <v>791</v>
      </c>
      <c r="G392" s="186">
        <v>555</v>
      </c>
      <c r="H392" s="184">
        <v>2264</v>
      </c>
      <c r="I392" s="185">
        <v>2972</v>
      </c>
      <c r="J392" s="182">
        <v>341</v>
      </c>
      <c r="K392" s="183">
        <v>531</v>
      </c>
      <c r="L392" s="184">
        <v>728</v>
      </c>
      <c r="M392" s="182">
        <v>1622</v>
      </c>
      <c r="N392" s="187">
        <v>1703</v>
      </c>
      <c r="O392" s="200">
        <v>2615</v>
      </c>
      <c r="P392" s="182">
        <v>980</v>
      </c>
      <c r="Q392" s="183">
        <v>1239</v>
      </c>
      <c r="R392" s="184">
        <v>1455</v>
      </c>
      <c r="S392" s="185">
        <v>1357</v>
      </c>
      <c r="T392" s="182">
        <v>557</v>
      </c>
      <c r="U392" s="186">
        <v>573</v>
      </c>
      <c r="V392" s="184">
        <v>1674</v>
      </c>
      <c r="W392" s="201">
        <v>1948</v>
      </c>
      <c r="X392" s="182">
        <v>1526</v>
      </c>
      <c r="Y392" s="186">
        <v>643</v>
      </c>
      <c r="Z392" s="184">
        <v>3749</v>
      </c>
      <c r="AA392" s="182">
        <v>3354</v>
      </c>
      <c r="AB392" s="165">
        <f t="shared" si="6481"/>
        <v>20711</v>
      </c>
      <c r="AC392" s="166">
        <f t="shared" si="6398"/>
        <v>20518</v>
      </c>
      <c r="AE392" s="269" t="s">
        <v>13</v>
      </c>
      <c r="AF392" s="14">
        <f t="shared" ref="AF392:BG392" si="6673">SUM(AF389:AF391)</f>
        <v>8873</v>
      </c>
      <c r="AG392" s="1">
        <f t="shared" si="6673"/>
        <v>10820</v>
      </c>
      <c r="AH392" s="14">
        <f t="shared" si="6673"/>
        <v>4860</v>
      </c>
      <c r="AI392" s="1">
        <f t="shared" si="6673"/>
        <v>5192</v>
      </c>
      <c r="AJ392" s="14">
        <f t="shared" si="6673"/>
        <v>2598</v>
      </c>
      <c r="AK392" s="1">
        <f t="shared" si="6673"/>
        <v>1734</v>
      </c>
      <c r="AL392" s="14">
        <f t="shared" si="6673"/>
        <v>7249</v>
      </c>
      <c r="AM392" s="1">
        <f t="shared" si="6673"/>
        <v>11027</v>
      </c>
      <c r="AN392" s="14">
        <f t="shared" si="6673"/>
        <v>1663</v>
      </c>
      <c r="AO392" s="1">
        <f t="shared" si="6673"/>
        <v>820</v>
      </c>
      <c r="AP392" s="14">
        <f t="shared" si="6673"/>
        <v>3974</v>
      </c>
      <c r="AQ392" s="1">
        <f t="shared" si="6673"/>
        <v>3687</v>
      </c>
      <c r="AR392" s="14">
        <f t="shared" si="6673"/>
        <v>6448</v>
      </c>
      <c r="AS392" s="1">
        <f t="shared" si="6673"/>
        <v>6357</v>
      </c>
      <c r="AT392" s="14">
        <f t="shared" si="6673"/>
        <v>3605</v>
      </c>
      <c r="AU392" s="1">
        <f t="shared" si="6673"/>
        <v>4231</v>
      </c>
      <c r="AV392" s="14">
        <f t="shared" si="6673"/>
        <v>3922</v>
      </c>
      <c r="AW392" s="1">
        <f t="shared" si="6673"/>
        <v>5558</v>
      </c>
      <c r="AX392" s="14">
        <f t="shared" si="6673"/>
        <v>2324</v>
      </c>
      <c r="AY392" s="1">
        <f t="shared" si="6673"/>
        <v>1286</v>
      </c>
      <c r="AZ392" s="14">
        <f t="shared" si="6673"/>
        <v>4880</v>
      </c>
      <c r="BA392" s="1">
        <f t="shared" si="6673"/>
        <v>4985</v>
      </c>
      <c r="BB392" s="14">
        <f t="shared" si="6673"/>
        <v>7313</v>
      </c>
      <c r="BC392" s="1">
        <f t="shared" si="6673"/>
        <v>2437</v>
      </c>
      <c r="BD392" s="14">
        <f t="shared" si="6673"/>
        <v>12478</v>
      </c>
      <c r="BE392" s="1">
        <f t="shared" si="6673"/>
        <v>13630</v>
      </c>
      <c r="BF392" s="54">
        <f t="shared" si="6673"/>
        <v>70187</v>
      </c>
      <c r="BG392" s="50">
        <f t="shared" si="6673"/>
        <v>71764</v>
      </c>
      <c r="BI392" s="138" t="s">
        <v>27</v>
      </c>
      <c r="BJ392" s="130">
        <f>B392/B405</f>
        <v>5.6065074375344331E-2</v>
      </c>
      <c r="BK392" s="131">
        <f t="shared" ref="BK392" si="6674">C392/C405</f>
        <v>5.4629977189385844E-2</v>
      </c>
      <c r="BL392" s="132">
        <f t="shared" ref="BL392" si="6675">D392/D405</f>
        <v>6.2229868658470057E-2</v>
      </c>
      <c r="BM392" s="133">
        <f t="shared" ref="BM392" si="6676">E392/E405</f>
        <v>6.1864579097193978E-2</v>
      </c>
      <c r="BN392" s="130">
        <f t="shared" ref="BN392" si="6677">F392/F405</f>
        <v>7.2020395156150413E-2</v>
      </c>
      <c r="BO392" s="131">
        <f t="shared" ref="BO392" si="6678">G392/G405</f>
        <v>7.0574771108850451E-2</v>
      </c>
      <c r="BP392" s="132">
        <f t="shared" ref="BP392" si="6679">H392/H405</f>
        <v>7.7606005553079907E-2</v>
      </c>
      <c r="BQ392" s="133">
        <f t="shared" ref="BQ392" si="6680">I392/I405</f>
        <v>6.9233815547324523E-2</v>
      </c>
      <c r="BR392" s="130">
        <f t="shared" ref="BR392" si="6681">J392/J405</f>
        <v>5.3658536585365853E-2</v>
      </c>
      <c r="BS392" s="131">
        <f t="shared" ref="BS392" si="6682">K392/K405</f>
        <v>6.6533015912792884E-2</v>
      </c>
      <c r="BT392" s="132">
        <f t="shared" ref="BT392" si="6683">L392/L405</f>
        <v>6.0854300760678756E-2</v>
      </c>
      <c r="BU392" s="130">
        <f t="shared" ref="BU392" si="6684">M392/M405</f>
        <v>6.4513562962373719E-2</v>
      </c>
      <c r="BV392" s="134">
        <f t="shared" ref="BV392" si="6685">N392/N405</f>
        <v>6.1718551806617623E-2</v>
      </c>
      <c r="BW392" s="135">
        <f t="shared" ref="BW392" si="6686">O392/O405</f>
        <v>6.8035175356436675E-2</v>
      </c>
      <c r="BX392" s="130">
        <f t="shared" ref="BX392" si="6687">P392/P405</f>
        <v>5.7136194029850748E-2</v>
      </c>
      <c r="BY392" s="131">
        <f t="shared" ref="BY392" si="6688">Q392/Q405</f>
        <v>6.0968408621198698E-2</v>
      </c>
      <c r="BZ392" s="132">
        <f t="shared" ref="BZ392" si="6689">R392/R405</f>
        <v>6.7664976979956284E-2</v>
      </c>
      <c r="CA392" s="133">
        <f t="shared" ref="CA392" si="6690">S392/S405</f>
        <v>5.796172902784897E-2</v>
      </c>
      <c r="CB392" s="130">
        <f t="shared" ref="CB392" si="6691">T392/T405</f>
        <v>6.5176690849520241E-2</v>
      </c>
      <c r="CC392" s="131">
        <f t="shared" ref="CC392" si="6692">U392/U405</f>
        <v>5.1436265709156194E-2</v>
      </c>
      <c r="CD392" s="132">
        <f t="shared" ref="CD392" si="6693">V392/V405</f>
        <v>7.0507960576194087E-2</v>
      </c>
      <c r="CE392" s="133">
        <f t="shared" ref="CE392" si="6694">W392/W405</f>
        <v>6.3614394879498395E-2</v>
      </c>
      <c r="CF392" s="130">
        <f t="shared" ref="CF392" si="6695">X392/X405</f>
        <v>6.1088871096877502E-2</v>
      </c>
      <c r="CG392" s="131">
        <f t="shared" ref="CG392" si="6696">Y392/Y405</f>
        <v>4.1949373695198328E-2</v>
      </c>
      <c r="CH392" s="132">
        <f t="shared" ref="CH392" si="6697">Z392/Z405</f>
        <v>6.1525585059244429E-2</v>
      </c>
      <c r="CI392" s="130">
        <f t="shared" ref="CI392" si="6698">AA392/AA405</f>
        <v>6.6572715904805388E-2</v>
      </c>
      <c r="CJ392" s="136">
        <f t="shared" ref="CJ392" si="6699">AB392/AB405</f>
        <v>6.3053134390155544E-2</v>
      </c>
      <c r="CK392" s="137">
        <f t="shared" ref="CK392" si="6700">AC392/AC405</f>
        <v>6.2581589702921978E-2</v>
      </c>
    </row>
    <row r="393" spans="1:89" ht="14" thickTop="1">
      <c r="A393" s="147" t="s">
        <v>28</v>
      </c>
      <c r="B393" s="196">
        <v>2592</v>
      </c>
      <c r="C393" s="190">
        <v>2117</v>
      </c>
      <c r="D393" s="191">
        <v>1365</v>
      </c>
      <c r="E393" s="192">
        <v>928</v>
      </c>
      <c r="F393" s="189">
        <v>701</v>
      </c>
      <c r="G393" s="193">
        <v>408</v>
      </c>
      <c r="H393" s="191">
        <v>2133</v>
      </c>
      <c r="I393" s="192">
        <v>2853</v>
      </c>
      <c r="J393" s="189">
        <v>454</v>
      </c>
      <c r="K393" s="190">
        <v>368</v>
      </c>
      <c r="L393" s="191">
        <v>943</v>
      </c>
      <c r="M393" s="189">
        <v>1622</v>
      </c>
      <c r="N393" s="194">
        <v>2068</v>
      </c>
      <c r="O393" s="197">
        <v>2416</v>
      </c>
      <c r="P393" s="189">
        <v>1099</v>
      </c>
      <c r="Q393" s="190">
        <v>1131</v>
      </c>
      <c r="R393" s="191">
        <v>1316</v>
      </c>
      <c r="S393" s="192">
        <v>1457</v>
      </c>
      <c r="T393" s="189">
        <v>730</v>
      </c>
      <c r="U393" s="193">
        <v>522</v>
      </c>
      <c r="V393" s="191">
        <v>2143</v>
      </c>
      <c r="W393" s="198">
        <v>1608</v>
      </c>
      <c r="X393" s="189">
        <v>1763</v>
      </c>
      <c r="Y393" s="193">
        <v>766</v>
      </c>
      <c r="Z393" s="191">
        <v>3915</v>
      </c>
      <c r="AA393" s="189">
        <v>3262</v>
      </c>
      <c r="AB393" s="165">
        <f t="shared" si="6481"/>
        <v>21222</v>
      </c>
      <c r="AC393" s="166">
        <f t="shared" si="6398"/>
        <v>19458</v>
      </c>
      <c r="BI393" s="147" t="s">
        <v>28</v>
      </c>
      <c r="BJ393" s="130">
        <f>B393/B405</f>
        <v>4.2000194445344655E-2</v>
      </c>
      <c r="BK393" s="131">
        <f t="shared" ref="BK393" si="6701">C393/C405</f>
        <v>6.1126671094043253E-2</v>
      </c>
      <c r="BL393" s="132">
        <f t="shared" ref="BL393" si="6702">D393/D405</f>
        <v>5.7278334941882419E-2</v>
      </c>
      <c r="BM393" s="133">
        <f t="shared" ref="BM393" si="6703">E393/E405</f>
        <v>4.7173647824318828E-2</v>
      </c>
      <c r="BN393" s="130">
        <f t="shared" ref="BN393" si="6704">F393/F405</f>
        <v>6.3825912774287535E-2</v>
      </c>
      <c r="BO393" s="131">
        <f t="shared" ref="BO393" si="6705">G393/G405</f>
        <v>5.188199389623601E-2</v>
      </c>
      <c r="BP393" s="132">
        <f t="shared" ref="BP393" si="6706">H393/H405</f>
        <v>7.3115552051554525E-2</v>
      </c>
      <c r="BQ393" s="133">
        <f t="shared" ref="BQ393" si="6707">I393/I405</f>
        <v>6.6461667482004327E-2</v>
      </c>
      <c r="BR393" s="130">
        <f t="shared" ref="BR393" si="6708">J393/J405</f>
        <v>7.1439811172305273E-2</v>
      </c>
      <c r="BS393" s="131">
        <f t="shared" ref="BS393" si="6709">K393/K405</f>
        <v>4.6109510086455328E-2</v>
      </c>
      <c r="BT393" s="132">
        <f t="shared" ref="BT393" si="6710">L393/L405</f>
        <v>7.8826381342472621E-2</v>
      </c>
      <c r="BU393" s="130">
        <f t="shared" ref="BU393" si="6711">M393/M405</f>
        <v>6.4513562962373719E-2</v>
      </c>
      <c r="BV393" s="134">
        <f t="shared" ref="BV393" si="6712">N393/N405</f>
        <v>7.494654441343819E-2</v>
      </c>
      <c r="BW393" s="135">
        <f t="shared" ref="BW393" si="6713">O393/O405</f>
        <v>6.2857737537725056E-2</v>
      </c>
      <c r="BX393" s="130">
        <f t="shared" ref="BX393" si="6714">P393/P405</f>
        <v>6.4074160447761194E-2</v>
      </c>
      <c r="BY393" s="131">
        <f t="shared" ref="BY393" si="6715">Q393/Q405</f>
        <v>5.5653971065839976E-2</v>
      </c>
      <c r="BZ393" s="132">
        <f t="shared" ref="BZ393" si="6716">R393/R405</f>
        <v>6.1200762684276613E-2</v>
      </c>
      <c r="CA393" s="133">
        <f t="shared" ref="CA393" si="6717">S393/S405</f>
        <v>6.2233042883991119E-2</v>
      </c>
      <c r="CB393" s="130">
        <f t="shared" ref="CB393" si="6718">T393/T405</f>
        <v>8.5420079569389185E-2</v>
      </c>
      <c r="CC393" s="131">
        <f t="shared" ref="CC393" si="6719">U393/U405</f>
        <v>4.6858168761220828E-2</v>
      </c>
      <c r="CD393" s="132">
        <f t="shared" ref="CD393" si="6720">V393/V405</f>
        <v>9.0261982983741898E-2</v>
      </c>
      <c r="CE393" s="133">
        <f t="shared" ref="CE393" si="6721">W393/W405</f>
        <v>5.2511266409770753E-2</v>
      </c>
      <c r="CF393" s="130">
        <f t="shared" ref="CF393" si="6722">X393/X405</f>
        <v>7.0576461168935151E-2</v>
      </c>
      <c r="CG393" s="131">
        <f t="shared" ref="CG393" si="6723">Y393/Y405</f>
        <v>4.997390396659708E-2</v>
      </c>
      <c r="CH393" s="132">
        <f t="shared" ref="CH393" si="6724">Z393/Z405</f>
        <v>6.4249844093609482E-2</v>
      </c>
      <c r="CI393" s="130">
        <f t="shared" ref="CI393" si="6725">AA393/AA405</f>
        <v>6.4746630674262118E-2</v>
      </c>
      <c r="CJ393" s="136">
        <f t="shared" ref="CJ393" si="6726">AB393/AB405</f>
        <v>6.4608836754762242E-2</v>
      </c>
      <c r="CK393" s="137">
        <f t="shared" ref="CK393" si="6727">AC393/AC405</f>
        <v>5.934850240956506E-2</v>
      </c>
    </row>
    <row r="394" spans="1:89">
      <c r="A394" s="138" t="s">
        <v>29</v>
      </c>
      <c r="B394" s="199">
        <v>2823</v>
      </c>
      <c r="C394" s="183">
        <v>2817</v>
      </c>
      <c r="D394" s="184">
        <v>1683</v>
      </c>
      <c r="E394" s="185">
        <v>1293</v>
      </c>
      <c r="F394" s="182">
        <v>1053</v>
      </c>
      <c r="G394" s="186">
        <v>398</v>
      </c>
      <c r="H394" s="184">
        <v>2588</v>
      </c>
      <c r="I394" s="185">
        <v>3478</v>
      </c>
      <c r="J394" s="182">
        <v>592</v>
      </c>
      <c r="K394" s="183">
        <v>364</v>
      </c>
      <c r="L394" s="184">
        <v>1237</v>
      </c>
      <c r="M394" s="182">
        <v>1304</v>
      </c>
      <c r="N394" s="187">
        <v>2165</v>
      </c>
      <c r="O394" s="200">
        <v>2203</v>
      </c>
      <c r="P394" s="182">
        <v>1183</v>
      </c>
      <c r="Q394" s="183">
        <v>1194</v>
      </c>
      <c r="R394" s="184">
        <v>1382</v>
      </c>
      <c r="S394" s="185">
        <v>1533</v>
      </c>
      <c r="T394" s="182">
        <v>854</v>
      </c>
      <c r="U394" s="186">
        <v>493</v>
      </c>
      <c r="V394" s="184">
        <v>1856</v>
      </c>
      <c r="W394" s="201">
        <v>1621</v>
      </c>
      <c r="X394" s="182">
        <v>2153</v>
      </c>
      <c r="Y394" s="186">
        <v>631</v>
      </c>
      <c r="Z394" s="184">
        <v>4463</v>
      </c>
      <c r="AA394" s="182">
        <v>3382</v>
      </c>
      <c r="AB394" s="165">
        <f t="shared" si="6481"/>
        <v>24032</v>
      </c>
      <c r="AC394" s="166">
        <f t="shared" si="6398"/>
        <v>20711</v>
      </c>
      <c r="BI394" s="138" t="s">
        <v>29</v>
      </c>
      <c r="BJ394" s="130">
        <f>B394/B405</f>
        <v>4.5743267329941342E-2</v>
      </c>
      <c r="BK394" s="131">
        <f t="shared" ref="BK394" si="6728">C394/C405</f>
        <v>8.1338607686310738E-2</v>
      </c>
      <c r="BL394" s="132">
        <f t="shared" ref="BL394" si="6729">D394/D405</f>
        <v>7.0622298686584706E-2</v>
      </c>
      <c r="BM394" s="133">
        <f t="shared" ref="BM394" si="6730">E394/E405</f>
        <v>6.5727938186254581E-2</v>
      </c>
      <c r="BN394" s="130">
        <f t="shared" ref="BN394" si="6731">F394/F405</f>
        <v>9.5875443867795687E-2</v>
      </c>
      <c r="BO394" s="131">
        <f t="shared" ref="BO394" si="6732">G394/G405</f>
        <v>5.0610376398779244E-2</v>
      </c>
      <c r="BP394" s="132">
        <f t="shared" ref="BP394" si="6733">H394/H405</f>
        <v>8.8712165358379322E-2</v>
      </c>
      <c r="BQ394" s="133">
        <f t="shared" ref="BQ394" si="6734">I394/I405</f>
        <v>8.1021268665408722E-2</v>
      </c>
      <c r="BR394" s="130">
        <f t="shared" ref="BR394" si="6735">J394/J405</f>
        <v>9.3154996066089693E-2</v>
      </c>
      <c r="BS394" s="131">
        <f t="shared" ref="BS394" si="6736">K394/K405</f>
        <v>4.5608319759428646E-2</v>
      </c>
      <c r="BT394" s="132">
        <f t="shared" ref="BT394" si="6737">L394/L405</f>
        <v>0.10340215664966981</v>
      </c>
      <c r="BU394" s="130">
        <f t="shared" ref="BU394" si="6738">M394/M405</f>
        <v>5.1865404502426223E-2</v>
      </c>
      <c r="BV394" s="134">
        <f t="shared" ref="BV394" si="6739">N394/N405</f>
        <v>7.8461928750045304E-2</v>
      </c>
      <c r="BW394" s="135">
        <f t="shared" ref="BW394" si="6740">O394/O405</f>
        <v>5.7316057862420645E-2</v>
      </c>
      <c r="BX394" s="130">
        <f t="shared" ref="BX394" si="6741">P394/P405</f>
        <v>6.8971548507462691E-2</v>
      </c>
      <c r="BY394" s="131">
        <f t="shared" ref="BY394" si="6742">Q394/Q405</f>
        <v>5.8754059639799232E-2</v>
      </c>
      <c r="BZ394" s="132">
        <f t="shared" ref="BZ394" si="6743">R394/R405</f>
        <v>6.4270101846254007E-2</v>
      </c>
      <c r="CA394" s="133">
        <f t="shared" ref="CA394" si="6744">S394/S405</f>
        <v>6.5479241414659148E-2</v>
      </c>
      <c r="CB394" s="130">
        <f t="shared" ref="CB394" si="6745">T394/T405</f>
        <v>9.992979171542242E-2</v>
      </c>
      <c r="CC394" s="131">
        <f t="shared" ref="CC394" si="6746">U394/U405</f>
        <v>4.4254937163375224E-2</v>
      </c>
      <c r="CD394" s="132">
        <f t="shared" ref="CD394" si="6747">V394/V405</f>
        <v>7.8173700614943983E-2</v>
      </c>
      <c r="CE394" s="133">
        <f t="shared" ref="CE394" si="6748">W394/W405</f>
        <v>5.293579779243681E-2</v>
      </c>
      <c r="CF394" s="130">
        <f t="shared" ref="CF394" si="6749">X394/X405</f>
        <v>8.6188951160928742E-2</v>
      </c>
      <c r="CG394" s="131">
        <f t="shared" ref="CG394" si="6750">Y394/Y405</f>
        <v>4.1166492693110644E-2</v>
      </c>
      <c r="CH394" s="132">
        <f t="shared" ref="CH394" si="6751">Z394/Z405</f>
        <v>7.3243181146814593E-2</v>
      </c>
      <c r="CI394" s="130">
        <f t="shared" ref="CI394" si="6752">AA394/AA405</f>
        <v>6.712848097497072E-2</v>
      </c>
      <c r="CJ394" s="136">
        <f t="shared" ref="CJ394" si="6753">AB394/AB405</f>
        <v>7.316367754643513E-2</v>
      </c>
      <c r="CK394" s="137">
        <f t="shared" ref="CK394" si="6754">AC394/AC405</f>
        <v>6.317025559690112E-2</v>
      </c>
    </row>
    <row r="395" spans="1:89">
      <c r="A395" s="147" t="s">
        <v>30</v>
      </c>
      <c r="B395" s="196">
        <v>2940</v>
      </c>
      <c r="C395" s="190">
        <v>2893</v>
      </c>
      <c r="D395" s="191">
        <v>1966</v>
      </c>
      <c r="E395" s="192">
        <v>1339</v>
      </c>
      <c r="F395" s="189">
        <v>1146</v>
      </c>
      <c r="G395" s="193">
        <v>499</v>
      </c>
      <c r="H395" s="191">
        <v>2567</v>
      </c>
      <c r="I395" s="192">
        <v>3144</v>
      </c>
      <c r="J395" s="189">
        <v>666</v>
      </c>
      <c r="K395" s="190">
        <v>226</v>
      </c>
      <c r="L395" s="191">
        <v>1449</v>
      </c>
      <c r="M395" s="189">
        <v>1262</v>
      </c>
      <c r="N395" s="194">
        <v>2081</v>
      </c>
      <c r="O395" s="197">
        <v>2004</v>
      </c>
      <c r="P395" s="189">
        <v>1224</v>
      </c>
      <c r="Q395" s="190">
        <v>1397</v>
      </c>
      <c r="R395" s="191">
        <v>1390</v>
      </c>
      <c r="S395" s="192">
        <v>1888</v>
      </c>
      <c r="T395" s="189">
        <v>898</v>
      </c>
      <c r="U395" s="193">
        <v>444</v>
      </c>
      <c r="V395" s="191">
        <v>1255</v>
      </c>
      <c r="W395" s="198">
        <v>1527</v>
      </c>
      <c r="X395" s="189">
        <v>2320</v>
      </c>
      <c r="Y395" s="193">
        <v>777</v>
      </c>
      <c r="Z395" s="191">
        <v>4550</v>
      </c>
      <c r="AA395" s="189">
        <v>4413</v>
      </c>
      <c r="AB395" s="165">
        <f t="shared" si="6481"/>
        <v>24452</v>
      </c>
      <c r="AC395" s="166">
        <f t="shared" si="6398"/>
        <v>21813</v>
      </c>
      <c r="BI395" s="147" t="s">
        <v>30</v>
      </c>
      <c r="BJ395" s="130">
        <f>B395/B405</f>
        <v>4.763910944032148E-2</v>
      </c>
      <c r="BK395" s="131">
        <f t="shared" ref="BK395" si="6755">C395/C405</f>
        <v>8.3533046516328355E-2</v>
      </c>
      <c r="BL395" s="132">
        <f t="shared" ref="BL395" si="6756">D395/D405</f>
        <v>8.2497587176366918E-2</v>
      </c>
      <c r="BM395" s="133">
        <f t="shared" ref="BM395" si="6757">E395/E405</f>
        <v>6.8066287108580717E-2</v>
      </c>
      <c r="BN395" s="130">
        <f t="shared" ref="BN395" si="6758">F395/F405</f>
        <v>0.10434307566238732</v>
      </c>
      <c r="BO395" s="131">
        <f t="shared" ref="BO395" si="6759">G395/G405</f>
        <v>6.3453713123092573E-2</v>
      </c>
      <c r="BP395" s="132">
        <f t="shared" ref="BP395" si="6760">H395/H405</f>
        <v>8.7992321667295106E-2</v>
      </c>
      <c r="BQ395" s="133">
        <f t="shared" ref="BQ395" si="6761">I395/I405</f>
        <v>7.3240617792997412E-2</v>
      </c>
      <c r="BR395" s="130">
        <f t="shared" ref="BR395" si="6762">J395/J405</f>
        <v>0.1047993705743509</v>
      </c>
      <c r="BS395" s="131">
        <f t="shared" ref="BS395" si="6763">K395/K405</f>
        <v>2.8317253477007892E-2</v>
      </c>
      <c r="BT395" s="132">
        <f t="shared" ref="BT395" si="6764">L395/L405</f>
        <v>0.12112346401404329</v>
      </c>
      <c r="BU395" s="130">
        <f t="shared" ref="BU395" si="6765">M395/M405</f>
        <v>5.0194893007716172E-2</v>
      </c>
      <c r="BV395" s="134">
        <f t="shared" ref="BV395" si="6766">N395/N405</f>
        <v>7.5417678396694818E-2</v>
      </c>
      <c r="BW395" s="135">
        <f t="shared" ref="BW395" si="6767">O395/O405</f>
        <v>5.2138620043709026E-2</v>
      </c>
      <c r="BX395" s="130">
        <f t="shared" ref="BX395" si="6768">P395/P405</f>
        <v>7.1361940298507467E-2</v>
      </c>
      <c r="BY395" s="131">
        <f t="shared" ref="BY395" si="6769">Q395/Q405</f>
        <v>6.8743233933667949E-2</v>
      </c>
      <c r="BZ395" s="132">
        <f t="shared" ref="BZ395" si="6770">R395/R405</f>
        <v>6.4642142956796725E-2</v>
      </c>
      <c r="CA395" s="133">
        <f t="shared" ref="CA395" si="6771">S395/S405</f>
        <v>8.0642405603963782E-2</v>
      </c>
      <c r="CB395" s="130">
        <f t="shared" ref="CB395" si="6772">T395/T405</f>
        <v>0.10507839925111163</v>
      </c>
      <c r="CC395" s="131">
        <f t="shared" ref="CC395" si="6773">U395/U405</f>
        <v>3.985637342908438E-2</v>
      </c>
      <c r="CD395" s="132">
        <f t="shared" ref="CD395" si="6774">V395/V405</f>
        <v>5.2859910706764386E-2</v>
      </c>
      <c r="CE395" s="133">
        <f t="shared" ref="CE395" si="6775">W395/W405</f>
        <v>4.9866109333159166E-2</v>
      </c>
      <c r="CF395" s="130">
        <f t="shared" ref="CF395" si="6776">X395/X405</f>
        <v>9.2874299439551639E-2</v>
      </c>
      <c r="CG395" s="131">
        <f t="shared" ref="CG395" si="6777">Y395/Y405</f>
        <v>5.069154488517745E-2</v>
      </c>
      <c r="CH395" s="132">
        <f t="shared" ref="CH395" si="6778">Z395/Z405</f>
        <v>7.4670955460005906E-2</v>
      </c>
      <c r="CI395" s="130">
        <f t="shared" ref="CI395" si="6779">AA395/AA405</f>
        <v>8.7592544808558784E-2</v>
      </c>
      <c r="CJ395" s="136">
        <f t="shared" ref="CJ395" si="6780">AB395/AB405</f>
        <v>7.4442337024194061E-2</v>
      </c>
      <c r="CK395" s="137">
        <f t="shared" ref="CK395" si="6781">AC395/AC405</f>
        <v>6.6531446349051421E-2</v>
      </c>
    </row>
    <row r="396" spans="1:89">
      <c r="A396" s="138" t="s">
        <v>31</v>
      </c>
      <c r="B396" s="199">
        <v>2977</v>
      </c>
      <c r="C396" s="183">
        <v>4379</v>
      </c>
      <c r="D396" s="184">
        <v>1608</v>
      </c>
      <c r="E396" s="185">
        <v>1960</v>
      </c>
      <c r="F396" s="182">
        <v>926</v>
      </c>
      <c r="G396" s="186">
        <v>741</v>
      </c>
      <c r="H396" s="184">
        <v>2269</v>
      </c>
      <c r="I396" s="185">
        <v>4511</v>
      </c>
      <c r="J396" s="182">
        <v>598</v>
      </c>
      <c r="K396" s="183">
        <v>419</v>
      </c>
      <c r="L396" s="184">
        <v>1443</v>
      </c>
      <c r="M396" s="182">
        <v>1326</v>
      </c>
      <c r="N396" s="187">
        <v>2302</v>
      </c>
      <c r="O396" s="200">
        <v>2322</v>
      </c>
      <c r="P396" s="182">
        <v>1124</v>
      </c>
      <c r="Q396" s="183">
        <v>1261</v>
      </c>
      <c r="R396" s="184">
        <v>1322</v>
      </c>
      <c r="S396" s="185">
        <v>1593</v>
      </c>
      <c r="T396" s="182">
        <v>753</v>
      </c>
      <c r="U396" s="186">
        <v>416</v>
      </c>
      <c r="V396" s="184">
        <v>1995</v>
      </c>
      <c r="W396" s="201">
        <v>1702</v>
      </c>
      <c r="X396" s="182">
        <v>2543</v>
      </c>
      <c r="Y396" s="186">
        <v>707</v>
      </c>
      <c r="Z396" s="184">
        <v>4100</v>
      </c>
      <c r="AA396" s="182">
        <v>4569</v>
      </c>
      <c r="AB396" s="165">
        <f t="shared" si="6481"/>
        <v>23960</v>
      </c>
      <c r="AC396" s="166">
        <f t="shared" si="6398"/>
        <v>25906</v>
      </c>
      <c r="BI396" s="138" t="s">
        <v>31</v>
      </c>
      <c r="BJ396" s="130">
        <f>B396/B405</f>
        <v>4.8238649253005798E-2</v>
      </c>
      <c r="BK396" s="131">
        <f t="shared" ref="BK396" si="6782">C396/C405</f>
        <v>0.12644010048219906</v>
      </c>
      <c r="BL396" s="132">
        <f t="shared" ref="BL396" si="6783">D396/D405</f>
        <v>6.7475137426041706E-2</v>
      </c>
      <c r="BM396" s="133">
        <f t="shared" ref="BM396" si="6784">E396/E405</f>
        <v>9.9633997559983728E-2</v>
      </c>
      <c r="BN396" s="130">
        <f t="shared" ref="BN396" si="6785">F396/F405</f>
        <v>8.4312118728944729E-2</v>
      </c>
      <c r="BO396" s="131">
        <f t="shared" ref="BO396" si="6786">G396/G405</f>
        <v>9.4226856561546293E-2</v>
      </c>
      <c r="BP396" s="132">
        <f t="shared" ref="BP396" si="6787">H396/H405</f>
        <v>7.7777396908099955E-2</v>
      </c>
      <c r="BQ396" s="133">
        <f t="shared" ref="BQ396" si="6788">I396/I405</f>
        <v>0.10508537750133948</v>
      </c>
      <c r="BR396" s="130">
        <f t="shared" ref="BR396" si="6789">J396/J405</f>
        <v>9.4099134539732496E-2</v>
      </c>
      <c r="BS396" s="131">
        <f t="shared" ref="BS396" si="6790">K396/K405</f>
        <v>5.2499686756045605E-2</v>
      </c>
      <c r="BT396" s="132">
        <f t="shared" ref="BT396" si="6791">L396/L405</f>
        <v>0.12062191757920254</v>
      </c>
      <c r="BU396" s="130">
        <f t="shared" ref="BU396" si="6792">M396/M405</f>
        <v>5.2740434332988625E-2</v>
      </c>
      <c r="BV396" s="134">
        <f t="shared" ref="BV396" si="6793">N396/N405</f>
        <v>8.3426956112057402E-2</v>
      </c>
      <c r="BW396" s="135">
        <f t="shared" ref="BW396" si="6794">O396/O405</f>
        <v>6.0412113643459255E-2</v>
      </c>
      <c r="BX396" s="130">
        <f t="shared" ref="BX396" si="6795">P396/P405</f>
        <v>6.5531716417910446E-2</v>
      </c>
      <c r="BY396" s="131">
        <f t="shared" ref="BY396" si="6796">Q396/Q405</f>
        <v>6.2050979234327328E-2</v>
      </c>
      <c r="BZ396" s="132">
        <f t="shared" ref="BZ396" si="6797">R396/R405</f>
        <v>6.1479793517183648E-2</v>
      </c>
      <c r="CA396" s="133">
        <f t="shared" ref="CA396" si="6798">S396/S405</f>
        <v>6.8042029728344444E-2</v>
      </c>
      <c r="CB396" s="130">
        <f t="shared" ref="CB396" si="6799">T396/T405</f>
        <v>8.8111397144863088E-2</v>
      </c>
      <c r="CC396" s="131">
        <f t="shared" ref="CC396" si="6800">U396/U405</f>
        <v>3.734290843806104E-2</v>
      </c>
      <c r="CD396" s="132">
        <f t="shared" ref="CD396" si="6801">V396/V405</f>
        <v>8.4028304270912305E-2</v>
      </c>
      <c r="CE396" s="133">
        <f t="shared" ref="CE396" si="6802">W396/W405</f>
        <v>5.5580954869048398E-2</v>
      </c>
      <c r="CF396" s="130">
        <f t="shared" ref="CF396" si="6803">X396/X405</f>
        <v>0.10180144115292233</v>
      </c>
      <c r="CG396" s="131">
        <f t="shared" ref="CG396" si="6804">Y396/Y405</f>
        <v>4.612473903966597E-2</v>
      </c>
      <c r="CH396" s="132">
        <f t="shared" ref="CH396" si="6805">Z396/Z405</f>
        <v>6.7285915909016308E-2</v>
      </c>
      <c r="CI396" s="130">
        <f t="shared" ref="CI396" si="6806">AA396/AA405</f>
        <v>9.0688950199479965E-2</v>
      </c>
      <c r="CJ396" s="136">
        <f t="shared" ref="CJ396" si="6807">AB396/AB405</f>
        <v>7.2944478778819308E-2</v>
      </c>
      <c r="CK396" s="137">
        <f t="shared" ref="CK396" si="6808">AC396/AC405</f>
        <v>7.9015433416702252E-2</v>
      </c>
    </row>
    <row r="397" spans="1:89">
      <c r="A397" s="147" t="s">
        <v>32</v>
      </c>
      <c r="B397" s="196">
        <v>2956</v>
      </c>
      <c r="C397" s="190">
        <v>3548</v>
      </c>
      <c r="D397" s="191">
        <v>1286</v>
      </c>
      <c r="E397" s="192">
        <v>1893</v>
      </c>
      <c r="F397" s="189">
        <v>526</v>
      </c>
      <c r="G397" s="193">
        <v>494</v>
      </c>
      <c r="H397" s="191">
        <v>2413</v>
      </c>
      <c r="I397" s="192">
        <v>3372</v>
      </c>
      <c r="J397" s="189">
        <v>399</v>
      </c>
      <c r="K397" s="190">
        <v>175</v>
      </c>
      <c r="L397" s="191">
        <v>1082</v>
      </c>
      <c r="M397" s="189">
        <v>1099</v>
      </c>
      <c r="N397" s="194">
        <v>2065</v>
      </c>
      <c r="O397" s="197">
        <v>2031</v>
      </c>
      <c r="P397" s="189">
        <v>1257</v>
      </c>
      <c r="Q397" s="190">
        <v>1573</v>
      </c>
      <c r="R397" s="191">
        <v>1210</v>
      </c>
      <c r="S397" s="192">
        <v>2077</v>
      </c>
      <c r="T397" s="189">
        <v>673</v>
      </c>
      <c r="U397" s="193">
        <v>426</v>
      </c>
      <c r="V397" s="191">
        <v>1630</v>
      </c>
      <c r="W397" s="198">
        <v>1756</v>
      </c>
      <c r="X397" s="189">
        <v>2450</v>
      </c>
      <c r="Y397" s="193">
        <v>953</v>
      </c>
      <c r="Z397" s="191">
        <v>3828</v>
      </c>
      <c r="AA397" s="189">
        <v>4648</v>
      </c>
      <c r="AB397" s="165">
        <f t="shared" si="6481"/>
        <v>21775</v>
      </c>
      <c r="AC397" s="166">
        <f t="shared" si="6398"/>
        <v>24045</v>
      </c>
      <c r="BI397" s="147" t="s">
        <v>32</v>
      </c>
      <c r="BJ397" s="130">
        <f>B397/B405</f>
        <v>4.7898369899860647E-2</v>
      </c>
      <c r="BK397" s="131">
        <f t="shared" ref="BK397" si="6809">C397/C405</f>
        <v>0.10244564432766437</v>
      </c>
      <c r="BL397" s="132">
        <f t="shared" ref="BL397" si="6810">D397/D405</f>
        <v>5.3963325080777141E-2</v>
      </c>
      <c r="BM397" s="133">
        <f t="shared" ref="BM397" si="6811">E397/E405</f>
        <v>9.6228141520943472E-2</v>
      </c>
      <c r="BN397" s="130">
        <f t="shared" ref="BN397" si="6812">F397/F405</f>
        <v>4.7892197031776385E-2</v>
      </c>
      <c r="BO397" s="131">
        <f t="shared" ref="BO397" si="6813">G397/G405</f>
        <v>6.2817904374364186E-2</v>
      </c>
      <c r="BP397" s="132">
        <f t="shared" ref="BP397" si="6814">H397/H405</f>
        <v>8.2713467932677476E-2</v>
      </c>
      <c r="BQ397" s="133">
        <f t="shared" ref="BQ397" si="6815">I397/I405</f>
        <v>7.8551960304703336E-2</v>
      </c>
      <c r="BR397" s="130">
        <f t="shared" ref="BR397" si="6816">J397/J405</f>
        <v>6.2785208497246267E-2</v>
      </c>
      <c r="BS397" s="131">
        <f t="shared" ref="BS397" si="6817">K397/K405</f>
        <v>2.1927076807417616E-2</v>
      </c>
      <c r="BT397" s="132">
        <f t="shared" ref="BT397" si="6818">L397/L405</f>
        <v>9.044554041628354E-2</v>
      </c>
      <c r="BU397" s="130">
        <f t="shared" ref="BU397" si="6819">M397/M405</f>
        <v>4.3711717444912895E-2</v>
      </c>
      <c r="BV397" s="134">
        <f t="shared" ref="BV397" si="6820">N397/N405</f>
        <v>7.4837821186532816E-2</v>
      </c>
      <c r="BW397" s="135">
        <f t="shared" ref="BW397" si="6821">O397/O405</f>
        <v>5.2841086481423667E-2</v>
      </c>
      <c r="BX397" s="130">
        <f t="shared" ref="BX397" si="6822">P397/P405</f>
        <v>7.3285914179104475E-2</v>
      </c>
      <c r="BY397" s="131">
        <f t="shared" ref="BY397" si="6823">Q397/Q405</f>
        <v>7.7403798838696983E-2</v>
      </c>
      <c r="BZ397" s="132">
        <f t="shared" ref="BZ397" si="6824">R397/R405</f>
        <v>5.6271217969585639E-2</v>
      </c>
      <c r="CA397" s="133">
        <f t="shared" ref="CA397" si="6825">S397/S405</f>
        <v>8.8715188792072436E-2</v>
      </c>
      <c r="CB397" s="130">
        <f t="shared" ref="CB397" si="6826">T397/T405</f>
        <v>7.8750292534519067E-2</v>
      </c>
      <c r="CC397" s="131">
        <f t="shared" ref="CC397" si="6827">U397/U405</f>
        <v>3.824057450628366E-2</v>
      </c>
      <c r="CD397" s="132">
        <f t="shared" ref="CD397" si="6828">V397/V405</f>
        <v>6.8654704742650161E-2</v>
      </c>
      <c r="CE397" s="133">
        <f t="shared" ref="CE397" si="6829">W397/W405</f>
        <v>5.7344392920122784E-2</v>
      </c>
      <c r="CF397" s="130">
        <f t="shared" ref="CF397" si="6830">X397/X405</f>
        <v>9.8078462770216174E-2</v>
      </c>
      <c r="CG397" s="131">
        <f t="shared" ref="CG397" si="6831">Y397/Y405</f>
        <v>6.2173799582463468E-2</v>
      </c>
      <c r="CH397" s="132">
        <f t="shared" ref="CH397" si="6832">Z397/Z405</f>
        <v>6.2822069780418155E-2</v>
      </c>
      <c r="CI397" s="130">
        <f t="shared" ref="CI397" si="6833">AA397/AA405</f>
        <v>9.2257001647446463E-2</v>
      </c>
      <c r="CJ397" s="136">
        <f t="shared" ref="CJ397" si="6834">AB397/AB405</f>
        <v>6.6292405067144844E-2</v>
      </c>
      <c r="CK397" s="137">
        <f t="shared" ref="CK397" si="6835">AC397/AC405</f>
        <v>7.33392301592143E-2</v>
      </c>
    </row>
    <row r="398" spans="1:89">
      <c r="A398" s="138" t="s">
        <v>33</v>
      </c>
      <c r="B398" s="199">
        <v>2664</v>
      </c>
      <c r="C398" s="183">
        <v>3001</v>
      </c>
      <c r="D398" s="184">
        <v>1095</v>
      </c>
      <c r="E398" s="185">
        <v>1564</v>
      </c>
      <c r="F398" s="182">
        <v>399</v>
      </c>
      <c r="G398" s="186">
        <v>464</v>
      </c>
      <c r="H398" s="184">
        <v>1971</v>
      </c>
      <c r="I398" s="185">
        <v>3535</v>
      </c>
      <c r="J398" s="182">
        <v>299</v>
      </c>
      <c r="K398" s="183">
        <v>232</v>
      </c>
      <c r="L398" s="184">
        <v>857</v>
      </c>
      <c r="M398" s="182">
        <v>1044</v>
      </c>
      <c r="N398" s="187">
        <v>1785</v>
      </c>
      <c r="O398" s="200">
        <v>2465</v>
      </c>
      <c r="P398" s="182">
        <v>932</v>
      </c>
      <c r="Q398" s="183">
        <v>1490</v>
      </c>
      <c r="R398" s="184">
        <v>1039</v>
      </c>
      <c r="S398" s="185">
        <v>1684</v>
      </c>
      <c r="T398" s="182">
        <v>534</v>
      </c>
      <c r="U398" s="186">
        <v>462</v>
      </c>
      <c r="V398" s="184">
        <v>2782</v>
      </c>
      <c r="W398" s="201">
        <v>1530</v>
      </c>
      <c r="X398" s="182">
        <v>1747</v>
      </c>
      <c r="Y398" s="186">
        <v>840</v>
      </c>
      <c r="Z398" s="184">
        <v>3383</v>
      </c>
      <c r="AA398" s="182">
        <v>3573</v>
      </c>
      <c r="AB398" s="165">
        <f t="shared" si="6481"/>
        <v>19487</v>
      </c>
      <c r="AC398" s="166">
        <f t="shared" si="6398"/>
        <v>21884</v>
      </c>
      <c r="BI398" s="138" t="s">
        <v>33</v>
      </c>
      <c r="BJ398" s="130">
        <f>B398/B405</f>
        <v>4.3166866513270896E-2</v>
      </c>
      <c r="BK398" s="131">
        <f t="shared" ref="BK398" si="6836">C398/C405</f>
        <v>8.6651459590563917E-2</v>
      </c>
      <c r="BL398" s="132">
        <f t="shared" ref="BL398" si="6837">D398/D405</f>
        <v>4.5948554403927658E-2</v>
      </c>
      <c r="BM398" s="133">
        <f t="shared" ref="BM398" si="6838">E398/E405</f>
        <v>7.9503863359089058E-2</v>
      </c>
      <c r="BN398" s="130">
        <f t="shared" ref="BN398" si="6839">F398/F405</f>
        <v>3.6328871892925434E-2</v>
      </c>
      <c r="BO398" s="131">
        <f t="shared" ref="BO398" si="6840">G398/G405</f>
        <v>5.9003051881993895E-2</v>
      </c>
      <c r="BP398" s="132">
        <f t="shared" ref="BP398" si="6841">H398/H405</f>
        <v>6.7562472148904804E-2</v>
      </c>
      <c r="BQ398" s="133">
        <f t="shared" ref="BQ398" si="6842">I398/I405</f>
        <v>8.2349104293335196E-2</v>
      </c>
      <c r="BR398" s="130">
        <f t="shared" ref="BR398" si="6843">J398/J405</f>
        <v>4.7049567269866248E-2</v>
      </c>
      <c r="BS398" s="131">
        <f t="shared" ref="BS398" si="6844">K398/K405</f>
        <v>2.9069038967547926E-2</v>
      </c>
      <c r="BT398" s="132">
        <f t="shared" ref="BT398" si="6845">L398/L405</f>
        <v>7.1637549109755075E-2</v>
      </c>
      <c r="BU398" s="130">
        <f t="shared" ref="BU398" si="6846">M398/M405</f>
        <v>4.1524142868506878E-2</v>
      </c>
      <c r="BV398" s="134">
        <f t="shared" ref="BV398" si="6847">N398/N405</f>
        <v>6.4690320008697857E-2</v>
      </c>
      <c r="BW398" s="135">
        <f t="shared" ref="BW398" si="6848">O398/O405</f>
        <v>6.4132584035799772E-2</v>
      </c>
      <c r="BX398" s="130">
        <f t="shared" ref="BX398" si="6849">P398/P405</f>
        <v>5.433768656716418E-2</v>
      </c>
      <c r="BY398" s="131">
        <f t="shared" ref="BY398" si="6850">Q398/Q405</f>
        <v>7.3319555161893521E-2</v>
      </c>
      <c r="BZ398" s="132">
        <f t="shared" ref="BZ398" si="6851">R398/R405</f>
        <v>4.8318839231735106E-2</v>
      </c>
      <c r="CA398" s="133">
        <f t="shared" ref="CA398" si="6852">S398/S405</f>
        <v>7.1928925337433794E-2</v>
      </c>
      <c r="CB398" s="130">
        <f t="shared" ref="CB398" si="6853">T398/T405</f>
        <v>6.2485373274046338E-2</v>
      </c>
      <c r="CC398" s="131">
        <f t="shared" ref="CC398" si="6854">U398/U405</f>
        <v>4.1472172351885099E-2</v>
      </c>
      <c r="CD398" s="132">
        <f t="shared" ref="CD398" si="6855">V398/V405</f>
        <v>0.11717631202089125</v>
      </c>
      <c r="CE398" s="133">
        <f t="shared" ref="CE398" si="6856">W398/W405</f>
        <v>4.9964078113774409E-2</v>
      </c>
      <c r="CF398" s="130">
        <f t="shared" ref="CF398" si="6857">X398/X405</f>
        <v>6.9935948759007202E-2</v>
      </c>
      <c r="CG398" s="131">
        <f t="shared" ref="CG398" si="6858">Y398/Y405</f>
        <v>5.4801670146137786E-2</v>
      </c>
      <c r="CH398" s="132">
        <f t="shared" ref="CH398" si="6859">Z398/Z405</f>
        <v>5.5519086224439559E-2</v>
      </c>
      <c r="CI398" s="130">
        <f t="shared" ref="CI398" si="6860">AA398/AA405</f>
        <v>7.0919592703598586E-2</v>
      </c>
      <c r="CJ398" s="136">
        <f t="shared" ref="CJ398" si="6861">AB398/AB405</f>
        <v>5.932675534068664E-2</v>
      </c>
      <c r="CK398" s="137">
        <f t="shared" ref="CK398" si="6862">AC398/AC405</f>
        <v>6.6748002196059295E-2</v>
      </c>
    </row>
    <row r="399" spans="1:89">
      <c r="A399" s="147" t="s">
        <v>34</v>
      </c>
      <c r="B399" s="196">
        <v>287</v>
      </c>
      <c r="C399" s="190">
        <v>2884</v>
      </c>
      <c r="D399" s="191">
        <v>258</v>
      </c>
      <c r="E399" s="192">
        <v>1327</v>
      </c>
      <c r="F399" s="189">
        <v>115</v>
      </c>
      <c r="G399" s="193">
        <v>449</v>
      </c>
      <c r="H399" s="191">
        <v>633</v>
      </c>
      <c r="I399" s="192">
        <v>2854</v>
      </c>
      <c r="J399" s="189">
        <v>188</v>
      </c>
      <c r="K399" s="190">
        <v>168</v>
      </c>
      <c r="L399" s="191">
        <v>509</v>
      </c>
      <c r="M399" s="189">
        <v>653</v>
      </c>
      <c r="N399" s="194">
        <v>1177</v>
      </c>
      <c r="O399" s="197">
        <v>1610</v>
      </c>
      <c r="P399" s="189">
        <v>704</v>
      </c>
      <c r="Q399" s="190">
        <v>1269</v>
      </c>
      <c r="R399" s="191">
        <v>791</v>
      </c>
      <c r="S399" s="192">
        <v>1297</v>
      </c>
      <c r="T399" s="189">
        <v>499</v>
      </c>
      <c r="U399" s="193">
        <v>353</v>
      </c>
      <c r="V399" s="191">
        <v>2495</v>
      </c>
      <c r="W399" s="198">
        <v>1209</v>
      </c>
      <c r="X399" s="189">
        <v>1279</v>
      </c>
      <c r="Y399" s="193">
        <v>708</v>
      </c>
      <c r="Z399" s="191">
        <v>2502</v>
      </c>
      <c r="AA399" s="189">
        <v>3633</v>
      </c>
      <c r="AB399" s="165">
        <f t="shared" si="6481"/>
        <v>11437</v>
      </c>
      <c r="AC399" s="166">
        <f t="shared" si="6398"/>
        <v>18414</v>
      </c>
      <c r="BI399" s="147" t="s">
        <v>34</v>
      </c>
      <c r="BJ399" s="130">
        <f>B399/B405</f>
        <v>4.6504844929837639E-3</v>
      </c>
      <c r="BK399" s="131">
        <f t="shared" ref="BK399" si="6863">C399/C405</f>
        <v>8.3273178760142064E-2</v>
      </c>
      <c r="BL399" s="132">
        <f t="shared" ref="BL399" si="6864">D399/D405</f>
        <v>1.0826234736267886E-2</v>
      </c>
      <c r="BM399" s="133">
        <f t="shared" ref="BM399" si="6865">E399/E405</f>
        <v>6.7456283041886944E-2</v>
      </c>
      <c r="BN399" s="130">
        <f t="shared" ref="BN399" si="6866">F399/F405</f>
        <v>1.0470727487935901E-2</v>
      </c>
      <c r="BO399" s="131">
        <f t="shared" ref="BO399" si="6867">G399/G405</f>
        <v>5.709562563580875E-2</v>
      </c>
      <c r="BP399" s="132">
        <f t="shared" ref="BP399" si="6868">H399/H405</f>
        <v>2.1698145545538682E-2</v>
      </c>
      <c r="BQ399" s="133">
        <f t="shared" ref="BQ399" si="6869">I399/I405</f>
        <v>6.648496284389778E-2</v>
      </c>
      <c r="BR399" s="130">
        <f t="shared" ref="BR399" si="6870">J399/J405</f>
        <v>2.958300550747443E-2</v>
      </c>
      <c r="BS399" s="131">
        <f t="shared" ref="BS399" si="6871">K399/K405</f>
        <v>2.1049993735120912E-2</v>
      </c>
      <c r="BT399" s="132">
        <f t="shared" ref="BT399" si="6872">L399/L405</f>
        <v>4.2547855888991057E-2</v>
      </c>
      <c r="BU399" s="130">
        <f t="shared" ref="BU399" si="6873">M399/M405</f>
        <v>2.5972476334420493E-2</v>
      </c>
      <c r="BV399" s="134">
        <f t="shared" ref="BV399" si="6874">N399/N405</f>
        <v>4.2655746022541949E-2</v>
      </c>
      <c r="BW399" s="135">
        <f t="shared" ref="BW399" si="6875">O399/O405</f>
        <v>4.1887813508169426E-2</v>
      </c>
      <c r="BX399" s="130">
        <f t="shared" ref="BX399" si="6876">P399/P405</f>
        <v>4.1044776119402986E-2</v>
      </c>
      <c r="BY399" s="131">
        <f t="shared" ref="BY399" si="6877">Q399/Q405</f>
        <v>6.2444641275465014E-2</v>
      </c>
      <c r="BZ399" s="132">
        <f t="shared" ref="BZ399" si="6878">R399/R405</f>
        <v>3.6785564804910943E-2</v>
      </c>
      <c r="CA399" s="133">
        <f t="shared" ref="CA399" si="6879">S399/S405</f>
        <v>5.5398940714163673E-2</v>
      </c>
      <c r="CB399" s="130">
        <f t="shared" ref="CB399" si="6880">T399/T405</f>
        <v>5.8389890007020828E-2</v>
      </c>
      <c r="CC399" s="131">
        <f t="shared" ref="CC399" si="6881">U399/U405</f>
        <v>3.1687612208258525E-2</v>
      </c>
      <c r="CD399" s="132">
        <f t="shared" ref="CD399" si="6882">V399/V405</f>
        <v>0.10508802965209334</v>
      </c>
      <c r="CE399" s="133">
        <f t="shared" ref="CE399" si="6883">W399/W405</f>
        <v>3.9481418587943309E-2</v>
      </c>
      <c r="CF399" s="130">
        <f t="shared" ref="CF399" si="6884">X399/X405</f>
        <v>5.1200960768614891E-2</v>
      </c>
      <c r="CG399" s="131">
        <f t="shared" ref="CG399" si="6885">Y399/Y405</f>
        <v>4.6189979123173276E-2</v>
      </c>
      <c r="CH399" s="132">
        <f t="shared" ref="CH399" si="6886">Z399/Z405</f>
        <v>4.1060819903502146E-2</v>
      </c>
      <c r="CI399" s="130">
        <f t="shared" ref="CI399" si="6887">AA399/AA405</f>
        <v>7.211051785395288E-2</v>
      </c>
      <c r="CJ399" s="136">
        <f t="shared" ref="CJ399" si="6888">AB399/AB405</f>
        <v>3.4819115350307031E-2</v>
      </c>
      <c r="CK399" s="137">
        <f t="shared" ref="CK399" si="6889">AC399/AC405</f>
        <v>5.6164216433843714E-2</v>
      </c>
    </row>
    <row r="400" spans="1:89">
      <c r="A400" s="138" t="s">
        <v>35</v>
      </c>
      <c r="B400" s="199">
        <v>0</v>
      </c>
      <c r="C400" s="183">
        <v>1935</v>
      </c>
      <c r="D400" s="184">
        <v>17</v>
      </c>
      <c r="E400" s="185">
        <v>872</v>
      </c>
      <c r="F400" s="182">
        <v>21</v>
      </c>
      <c r="G400" s="186">
        <v>251</v>
      </c>
      <c r="H400" s="184">
        <v>90</v>
      </c>
      <c r="I400" s="185">
        <v>1634</v>
      </c>
      <c r="J400" s="182">
        <v>48</v>
      </c>
      <c r="K400" s="183">
        <v>104</v>
      </c>
      <c r="L400" s="184">
        <v>156</v>
      </c>
      <c r="M400" s="182">
        <v>165</v>
      </c>
      <c r="N400" s="187">
        <v>243</v>
      </c>
      <c r="O400" s="200">
        <v>510</v>
      </c>
      <c r="P400" s="182">
        <v>244</v>
      </c>
      <c r="Q400" s="183">
        <v>311</v>
      </c>
      <c r="R400" s="184">
        <v>208</v>
      </c>
      <c r="S400" s="185">
        <v>241</v>
      </c>
      <c r="T400" s="182">
        <v>139</v>
      </c>
      <c r="U400" s="186">
        <v>21</v>
      </c>
      <c r="V400" s="184">
        <v>561</v>
      </c>
      <c r="W400" s="201">
        <v>58</v>
      </c>
      <c r="X400" s="182">
        <v>203</v>
      </c>
      <c r="Y400" s="186">
        <v>94</v>
      </c>
      <c r="Z400" s="184">
        <v>164</v>
      </c>
      <c r="AA400" s="182">
        <v>329</v>
      </c>
      <c r="AB400" s="165">
        <f t="shared" si="6481"/>
        <v>2094</v>
      </c>
      <c r="AC400" s="166">
        <f t="shared" si="6398"/>
        <v>6525</v>
      </c>
      <c r="BI400" s="138" t="s">
        <v>35</v>
      </c>
      <c r="BJ400" s="130">
        <f>B400/B405</f>
        <v>0</v>
      </c>
      <c r="BK400" s="131">
        <f t="shared" ref="BK400" si="6890">C400/C405</f>
        <v>5.5871567580053703E-2</v>
      </c>
      <c r="BL400" s="132">
        <f t="shared" ref="BL400" si="6891">D400/D405</f>
        <v>7.1335655238974447E-4</v>
      </c>
      <c r="BM400" s="133">
        <f t="shared" ref="BM400" si="6892">E400/E405</f>
        <v>4.4326962179747867E-2</v>
      </c>
      <c r="BN400" s="130">
        <f t="shared" ref="BN400" si="6893">F400/F405</f>
        <v>1.9120458891013384E-3</v>
      </c>
      <c r="BO400" s="131">
        <f t="shared" ref="BO400" si="6894">G400/G405</f>
        <v>3.1917599186164804E-2</v>
      </c>
      <c r="BP400" s="132">
        <f t="shared" ref="BP400" si="6895">H400/H405</f>
        <v>3.0850443903609501E-3</v>
      </c>
      <c r="BQ400" s="133">
        <f t="shared" ref="BQ400" si="6896">I400/I405</f>
        <v>3.8064621333892421E-2</v>
      </c>
      <c r="BR400" s="130">
        <f t="shared" ref="BR400" si="6897">J400/J405</f>
        <v>7.5531077891424075E-3</v>
      </c>
      <c r="BS400" s="131">
        <f t="shared" ref="BS400" si="6898">K400/K405</f>
        <v>1.3030948502693897E-2</v>
      </c>
      <c r="BT400" s="132">
        <f t="shared" ref="BT400" si="6899">L400/L405</f>
        <v>1.3040207305859735E-2</v>
      </c>
      <c r="BU400" s="130">
        <f t="shared" ref="BU400" si="6900">M400/M405</f>
        <v>6.5627237292180413E-3</v>
      </c>
      <c r="BV400" s="134">
        <f t="shared" ref="BV400" si="6901">N400/N405</f>
        <v>8.8065813793353383E-3</v>
      </c>
      <c r="BW400" s="135">
        <f t="shared" ref="BW400" si="6902">O400/O405</f>
        <v>1.326881049016547E-2</v>
      </c>
      <c r="BX400" s="130">
        <f t="shared" ref="BX400" si="6903">P400/P405</f>
        <v>1.4225746268656716E-2</v>
      </c>
      <c r="BY400" s="131">
        <f t="shared" ref="BY400" si="6904">Q400/Q405</f>
        <v>1.5303611849227438E-2</v>
      </c>
      <c r="BZ400" s="132">
        <f t="shared" ref="BZ400" si="6905">R400/R405</f>
        <v>9.6730688741105894E-3</v>
      </c>
      <c r="CA400" s="133">
        <f t="shared" ref="CA400" si="6906">S400/S405</f>
        <v>1.029386639330258E-2</v>
      </c>
      <c r="CB400" s="130">
        <f t="shared" ref="CB400" si="6907">T400/T405</f>
        <v>1.6264919260472736E-2</v>
      </c>
      <c r="CC400" s="131">
        <f t="shared" ref="CC400" si="6908">U400/U405</f>
        <v>1.8850987432675044E-3</v>
      </c>
      <c r="CD400" s="132">
        <f t="shared" ref="CD400" si="6909">V400/V405</f>
        <v>2.3629011877685114E-2</v>
      </c>
      <c r="CE400" s="133">
        <f t="shared" ref="CE400" si="6910">W400/W405</f>
        <v>1.8940630918947163E-3</v>
      </c>
      <c r="CF400" s="130">
        <f t="shared" ref="CF400" si="6911">X400/X405</f>
        <v>8.1265012009607684E-3</v>
      </c>
      <c r="CG400" s="131">
        <f t="shared" ref="CG400" si="6912">Y400/Y405</f>
        <v>6.132567849686848E-3</v>
      </c>
      <c r="CH400" s="132">
        <f t="shared" ref="CH400" si="6913">Z400/Z405</f>
        <v>2.6914366363606527E-3</v>
      </c>
      <c r="CI400" s="130">
        <f t="shared" ref="CI400" si="6914">AA400/AA405</f>
        <v>6.5302395744427462E-3</v>
      </c>
      <c r="CJ400" s="136">
        <f t="shared" ref="CJ400" si="6915">AB400/AB405</f>
        <v>6.3750308248266959E-3</v>
      </c>
      <c r="CK400" s="137">
        <f t="shared" ref="CK400" si="6916">AC400/AC405</f>
        <v>1.9901787348258402E-2</v>
      </c>
    </row>
    <row r="401" spans="1:89">
      <c r="A401" s="147" t="s">
        <v>36</v>
      </c>
      <c r="B401" s="196">
        <v>0</v>
      </c>
      <c r="C401" s="190">
        <v>138</v>
      </c>
      <c r="D401" s="191">
        <v>0</v>
      </c>
      <c r="E401" s="192">
        <v>21</v>
      </c>
      <c r="F401" s="189">
        <v>0</v>
      </c>
      <c r="G401" s="193">
        <v>0</v>
      </c>
      <c r="H401" s="191">
        <v>0</v>
      </c>
      <c r="I401" s="192">
        <v>0</v>
      </c>
      <c r="J401" s="189">
        <v>0</v>
      </c>
      <c r="K401" s="193">
        <v>0</v>
      </c>
      <c r="L401" s="191">
        <v>0</v>
      </c>
      <c r="M401" s="189">
        <v>0</v>
      </c>
      <c r="N401" s="194">
        <v>0</v>
      </c>
      <c r="O401" s="197">
        <v>0</v>
      </c>
      <c r="P401" s="189">
        <v>0</v>
      </c>
      <c r="Q401" s="193">
        <v>0</v>
      </c>
      <c r="R401" s="191">
        <v>0</v>
      </c>
      <c r="S401" s="192">
        <v>0</v>
      </c>
      <c r="T401" s="189">
        <v>0</v>
      </c>
      <c r="U401" s="193">
        <v>0</v>
      </c>
      <c r="V401" s="191">
        <v>0</v>
      </c>
      <c r="W401" s="192">
        <v>0</v>
      </c>
      <c r="X401" s="189">
        <v>0</v>
      </c>
      <c r="Y401" s="193">
        <v>0</v>
      </c>
      <c r="Z401" s="191">
        <v>0</v>
      </c>
      <c r="AA401" s="189">
        <v>0</v>
      </c>
      <c r="AB401" s="165">
        <f t="shared" si="6481"/>
        <v>0</v>
      </c>
      <c r="AC401" s="166">
        <f t="shared" si="6398"/>
        <v>159</v>
      </c>
      <c r="BI401" s="147" t="s">
        <v>36</v>
      </c>
      <c r="BJ401" s="130">
        <f>B401/B405</f>
        <v>0</v>
      </c>
      <c r="BK401" s="131">
        <f t="shared" ref="BK401" si="6917">C401/C405</f>
        <v>3.9846389281898769E-3</v>
      </c>
      <c r="BL401" s="132">
        <f t="shared" ref="BL401" si="6918">D401/D405</f>
        <v>0</v>
      </c>
      <c r="BM401" s="133">
        <f t="shared" ref="BM401" si="6919">E401/E405</f>
        <v>1.0675071167141113E-3</v>
      </c>
      <c r="BN401" s="130">
        <f t="shared" ref="BN401" si="6920">F401/F405</f>
        <v>0</v>
      </c>
      <c r="BO401" s="131">
        <f t="shared" ref="BO401" si="6921">G401/G405</f>
        <v>0</v>
      </c>
      <c r="BP401" s="132">
        <f t="shared" ref="BP401" si="6922">H401/H405</f>
        <v>0</v>
      </c>
      <c r="BQ401" s="133">
        <f t="shared" ref="BQ401" si="6923">I401/I405</f>
        <v>0</v>
      </c>
      <c r="BR401" s="130">
        <f t="shared" ref="BR401" si="6924">J401/J405</f>
        <v>0</v>
      </c>
      <c r="BS401" s="131">
        <f t="shared" ref="BS401" si="6925">K401/K405</f>
        <v>0</v>
      </c>
      <c r="BT401" s="132">
        <f t="shared" ref="BT401" si="6926">L401/L405</f>
        <v>0</v>
      </c>
      <c r="BU401" s="130">
        <f t="shared" ref="BU401" si="6927">M401/M405</f>
        <v>0</v>
      </c>
      <c r="BV401" s="134">
        <f t="shared" ref="BV401" si="6928">N401/N405</f>
        <v>0</v>
      </c>
      <c r="BW401" s="135">
        <f t="shared" ref="BW401" si="6929">O401/O405</f>
        <v>0</v>
      </c>
      <c r="BX401" s="130">
        <f t="shared" ref="BX401" si="6930">P401/P405</f>
        <v>0</v>
      </c>
      <c r="BY401" s="131">
        <f t="shared" ref="BY401" si="6931">Q401/Q405</f>
        <v>0</v>
      </c>
      <c r="BZ401" s="132">
        <f t="shared" ref="BZ401" si="6932">R401/R405</f>
        <v>0</v>
      </c>
      <c r="CA401" s="133">
        <f t="shared" ref="CA401" si="6933">S401/S405</f>
        <v>0</v>
      </c>
      <c r="CB401" s="130">
        <f t="shared" ref="CB401" si="6934">T401/T405</f>
        <v>0</v>
      </c>
      <c r="CC401" s="131">
        <f t="shared" ref="CC401" si="6935">U401/U405</f>
        <v>0</v>
      </c>
      <c r="CD401" s="132">
        <f t="shared" ref="CD401" si="6936">V401/V405</f>
        <v>0</v>
      </c>
      <c r="CE401" s="133">
        <f t="shared" ref="CE401" si="6937">W401/W405</f>
        <v>0</v>
      </c>
      <c r="CF401" s="130">
        <f t="shared" ref="CF401" si="6938">X401/X405</f>
        <v>0</v>
      </c>
      <c r="CG401" s="131">
        <f t="shared" ref="CG401" si="6939">Y401/Y405</f>
        <v>0</v>
      </c>
      <c r="CH401" s="132">
        <f t="shared" ref="CH401" si="6940">Z401/Z405</f>
        <v>0</v>
      </c>
      <c r="CI401" s="130">
        <f t="shared" ref="CI401" si="6941">AA401/AA405</f>
        <v>0</v>
      </c>
      <c r="CJ401" s="136">
        <f t="shared" ref="CJ401" si="6942">AB401/AB405</f>
        <v>0</v>
      </c>
      <c r="CK401" s="137">
        <f t="shared" ref="CK401" si="6943">AC401/AC405</f>
        <v>4.8496309400353812E-4</v>
      </c>
    </row>
    <row r="402" spans="1:89">
      <c r="A402" s="138" t="s">
        <v>37</v>
      </c>
      <c r="B402" s="60">
        <v>0</v>
      </c>
      <c r="C402" s="61">
        <v>0</v>
      </c>
      <c r="D402" s="140">
        <v>0</v>
      </c>
      <c r="E402" s="141">
        <v>0</v>
      </c>
      <c r="F402" s="139">
        <v>0</v>
      </c>
      <c r="G402" s="142">
        <v>0</v>
      </c>
      <c r="H402" s="140">
        <v>0</v>
      </c>
      <c r="I402" s="141">
        <v>0</v>
      </c>
      <c r="J402" s="139">
        <v>0</v>
      </c>
      <c r="K402" s="142">
        <v>0</v>
      </c>
      <c r="L402" s="140">
        <v>0</v>
      </c>
      <c r="M402" s="139">
        <v>0</v>
      </c>
      <c r="N402" s="143">
        <v>0</v>
      </c>
      <c r="O402" s="144">
        <v>0</v>
      </c>
      <c r="P402" s="139">
        <v>0</v>
      </c>
      <c r="Q402" s="142">
        <v>0</v>
      </c>
      <c r="R402" s="140">
        <v>0</v>
      </c>
      <c r="S402" s="141">
        <v>0</v>
      </c>
      <c r="T402" s="139">
        <v>0</v>
      </c>
      <c r="U402" s="142">
        <v>0</v>
      </c>
      <c r="V402" s="140">
        <v>0</v>
      </c>
      <c r="W402" s="141">
        <v>0</v>
      </c>
      <c r="X402" s="139">
        <v>0</v>
      </c>
      <c r="Y402" s="142">
        <v>0</v>
      </c>
      <c r="Z402" s="145">
        <v>0</v>
      </c>
      <c r="AA402" s="146">
        <v>0</v>
      </c>
      <c r="AB402" s="165"/>
      <c r="AC402" s="166"/>
      <c r="BI402" s="138" t="s">
        <v>37</v>
      </c>
      <c r="BJ402" s="130">
        <f>B402/B405</f>
        <v>0</v>
      </c>
      <c r="BK402" s="131">
        <f t="shared" ref="BK402" si="6944">C402/C405</f>
        <v>0</v>
      </c>
      <c r="BL402" s="132">
        <f t="shared" ref="BL402" si="6945">D402/D405</f>
        <v>0</v>
      </c>
      <c r="BM402" s="133">
        <f t="shared" ref="BM402" si="6946">E402/E405</f>
        <v>0</v>
      </c>
      <c r="BN402" s="130">
        <f t="shared" ref="BN402" si="6947">F402/F405</f>
        <v>0</v>
      </c>
      <c r="BO402" s="131">
        <f t="shared" ref="BO402" si="6948">G402/G405</f>
        <v>0</v>
      </c>
      <c r="BP402" s="132">
        <f t="shared" ref="BP402" si="6949">H402/H405</f>
        <v>0</v>
      </c>
      <c r="BQ402" s="133">
        <f t="shared" ref="BQ402" si="6950">I402/I405</f>
        <v>0</v>
      </c>
      <c r="BR402" s="130">
        <f t="shared" ref="BR402" si="6951">J402/J405</f>
        <v>0</v>
      </c>
      <c r="BS402" s="131">
        <f t="shared" ref="BS402" si="6952">K402/K405</f>
        <v>0</v>
      </c>
      <c r="BT402" s="132">
        <f t="shared" ref="BT402" si="6953">L402/L405</f>
        <v>0</v>
      </c>
      <c r="BU402" s="130">
        <f t="shared" ref="BU402" si="6954">M402/M405</f>
        <v>0</v>
      </c>
      <c r="BV402" s="134">
        <f t="shared" ref="BV402" si="6955">N402/N405</f>
        <v>0</v>
      </c>
      <c r="BW402" s="135">
        <f t="shared" ref="BW402" si="6956">O402/O405</f>
        <v>0</v>
      </c>
      <c r="BX402" s="130">
        <f t="shared" ref="BX402" si="6957">P402/P405</f>
        <v>0</v>
      </c>
      <c r="BY402" s="131">
        <f t="shared" ref="BY402" si="6958">Q402/Q405</f>
        <v>0</v>
      </c>
      <c r="BZ402" s="132">
        <f t="shared" ref="BZ402" si="6959">R402/R405</f>
        <v>0</v>
      </c>
      <c r="CA402" s="133">
        <f t="shared" ref="CA402" si="6960">S402/S405</f>
        <v>0</v>
      </c>
      <c r="CB402" s="130">
        <f t="shared" ref="CB402" si="6961">T402/T405</f>
        <v>0</v>
      </c>
      <c r="CC402" s="131">
        <f t="shared" ref="CC402" si="6962">U402/U405</f>
        <v>0</v>
      </c>
      <c r="CD402" s="132">
        <f t="shared" ref="CD402" si="6963">V402/V405</f>
        <v>0</v>
      </c>
      <c r="CE402" s="133">
        <f t="shared" ref="CE402" si="6964">W402/W405</f>
        <v>0</v>
      </c>
      <c r="CF402" s="130">
        <f t="shared" ref="CF402" si="6965">X402/X405</f>
        <v>0</v>
      </c>
      <c r="CG402" s="131">
        <f t="shared" ref="CG402" si="6966">Y402/Y405</f>
        <v>0</v>
      </c>
      <c r="CH402" s="132">
        <f t="shared" ref="CH402" si="6967">Z402/Z405</f>
        <v>0</v>
      </c>
      <c r="CI402" s="130">
        <f t="shared" ref="CI402" si="6968">AA402/AA405</f>
        <v>0</v>
      </c>
      <c r="CJ402" s="136">
        <f t="shared" ref="CJ402" si="6969">AB402/AB405</f>
        <v>0</v>
      </c>
      <c r="CK402" s="137">
        <f t="shared" ref="CK402" si="6970">AC402/AC405</f>
        <v>0</v>
      </c>
    </row>
    <row r="403" spans="1:89">
      <c r="A403" s="147" t="s">
        <v>38</v>
      </c>
      <c r="B403" s="58"/>
      <c r="C403" s="59"/>
      <c r="D403" s="153"/>
      <c r="E403" s="150"/>
      <c r="F403" s="151"/>
      <c r="G403" s="152"/>
      <c r="H403" s="153"/>
      <c r="I403" s="150"/>
      <c r="J403" s="151"/>
      <c r="K403" s="152"/>
      <c r="L403" s="153"/>
      <c r="M403" s="151"/>
      <c r="N403" s="155"/>
      <c r="O403" s="154"/>
      <c r="P403" s="151"/>
      <c r="Q403" s="152"/>
      <c r="R403" s="153"/>
      <c r="S403" s="150"/>
      <c r="T403" s="151"/>
      <c r="U403" s="152"/>
      <c r="V403" s="153"/>
      <c r="W403" s="150"/>
      <c r="X403" s="151"/>
      <c r="Y403" s="152"/>
      <c r="Z403" s="149"/>
      <c r="AA403" s="148"/>
      <c r="AB403" s="165"/>
      <c r="AC403" s="166"/>
      <c r="BI403" s="147" t="s">
        <v>38</v>
      </c>
      <c r="BJ403" s="130">
        <f>B403/B405</f>
        <v>0</v>
      </c>
      <c r="BK403" s="131">
        <f t="shared" ref="BK403" si="6971">C403/C405</f>
        <v>0</v>
      </c>
      <c r="BL403" s="132">
        <f t="shared" ref="BL403" si="6972">D403/D405</f>
        <v>0</v>
      </c>
      <c r="BM403" s="133">
        <f t="shared" ref="BM403" si="6973">E403/E405</f>
        <v>0</v>
      </c>
      <c r="BN403" s="130">
        <f t="shared" ref="BN403" si="6974">F403/F405</f>
        <v>0</v>
      </c>
      <c r="BO403" s="131">
        <f t="shared" ref="BO403" si="6975">G403/G405</f>
        <v>0</v>
      </c>
      <c r="BP403" s="132">
        <f t="shared" ref="BP403" si="6976">H403/H405</f>
        <v>0</v>
      </c>
      <c r="BQ403" s="133">
        <f t="shared" ref="BQ403" si="6977">I403/I405</f>
        <v>0</v>
      </c>
      <c r="BR403" s="130">
        <f t="shared" ref="BR403" si="6978">J403/J405</f>
        <v>0</v>
      </c>
      <c r="BS403" s="131">
        <f t="shared" ref="BS403" si="6979">K403/K405</f>
        <v>0</v>
      </c>
      <c r="BT403" s="132">
        <f t="shared" ref="BT403" si="6980">L403/L405</f>
        <v>0</v>
      </c>
      <c r="BU403" s="130">
        <f t="shared" ref="BU403" si="6981">M403/M405</f>
        <v>0</v>
      </c>
      <c r="BV403" s="134">
        <f t="shared" ref="BV403" si="6982">N403/N405</f>
        <v>0</v>
      </c>
      <c r="BW403" s="135">
        <f t="shared" ref="BW403" si="6983">O403/O405</f>
        <v>0</v>
      </c>
      <c r="BX403" s="130">
        <f t="shared" ref="BX403" si="6984">P403/P405</f>
        <v>0</v>
      </c>
      <c r="BY403" s="131">
        <f t="shared" ref="BY403" si="6985">Q403/Q405</f>
        <v>0</v>
      </c>
      <c r="BZ403" s="132">
        <f t="shared" ref="BZ403" si="6986">R403/R405</f>
        <v>0</v>
      </c>
      <c r="CA403" s="133">
        <f t="shared" ref="CA403" si="6987">S403/S405</f>
        <v>0</v>
      </c>
      <c r="CB403" s="130">
        <f t="shared" ref="CB403" si="6988">T403/T405</f>
        <v>0</v>
      </c>
      <c r="CC403" s="131">
        <f t="shared" ref="CC403" si="6989">U403/U405</f>
        <v>0</v>
      </c>
      <c r="CD403" s="132">
        <f t="shared" ref="CD403" si="6990">V403/V405</f>
        <v>0</v>
      </c>
      <c r="CE403" s="133">
        <f t="shared" ref="CE403" si="6991">W403/W405</f>
        <v>0</v>
      </c>
      <c r="CF403" s="130">
        <f t="shared" ref="CF403" si="6992">X403/X405</f>
        <v>0</v>
      </c>
      <c r="CG403" s="131">
        <f t="shared" ref="CG403" si="6993">Y403/Y405</f>
        <v>0</v>
      </c>
      <c r="CH403" s="132">
        <f t="shared" ref="CH403" si="6994">Z403/Z405</f>
        <v>0</v>
      </c>
      <c r="CI403" s="130">
        <f t="shared" ref="CI403" si="6995">AA403/AA405</f>
        <v>0</v>
      </c>
      <c r="CJ403" s="136">
        <f t="shared" ref="CJ403" si="6996">AB403/AB405</f>
        <v>0</v>
      </c>
      <c r="CK403" s="137">
        <f t="shared" ref="CK403" si="6997">AC403/AC405</f>
        <v>0</v>
      </c>
    </row>
    <row r="404" spans="1:89" ht="14" thickBot="1">
      <c r="A404" s="138" t="s">
        <v>39</v>
      </c>
      <c r="B404" s="60"/>
      <c r="C404" s="61"/>
      <c r="D404" s="140"/>
      <c r="E404" s="141"/>
      <c r="F404" s="139"/>
      <c r="G404" s="142"/>
      <c r="H404" s="140"/>
      <c r="I404" s="141"/>
      <c r="J404" s="139"/>
      <c r="K404" s="142"/>
      <c r="L404" s="140"/>
      <c r="M404" s="139"/>
      <c r="N404" s="143"/>
      <c r="O404" s="144"/>
      <c r="P404" s="139"/>
      <c r="Q404" s="142"/>
      <c r="R404" s="140"/>
      <c r="S404" s="141"/>
      <c r="T404" s="139"/>
      <c r="U404" s="142"/>
      <c r="V404" s="140"/>
      <c r="W404" s="141"/>
      <c r="X404" s="139"/>
      <c r="Y404" s="142"/>
      <c r="Z404" s="145"/>
      <c r="AA404" s="146"/>
      <c r="AB404" s="165"/>
      <c r="AC404" s="166"/>
      <c r="BI404" s="138" t="s">
        <v>39</v>
      </c>
      <c r="BJ404" s="130">
        <f>B404/B405</f>
        <v>0</v>
      </c>
      <c r="BK404" s="131">
        <f t="shared" ref="BK404" si="6998">C404/C405</f>
        <v>0</v>
      </c>
      <c r="BL404" s="132">
        <f t="shared" ref="BL404" si="6999">D404/D405</f>
        <v>0</v>
      </c>
      <c r="BM404" s="133">
        <f t="shared" ref="BM404" si="7000">E404/E405</f>
        <v>0</v>
      </c>
      <c r="BN404" s="130">
        <f t="shared" ref="BN404" si="7001">F404/F405</f>
        <v>0</v>
      </c>
      <c r="BO404" s="131">
        <f t="shared" ref="BO404" si="7002">G404/G405</f>
        <v>0</v>
      </c>
      <c r="BP404" s="132">
        <f t="shared" ref="BP404" si="7003">H404/H405</f>
        <v>0</v>
      </c>
      <c r="BQ404" s="133">
        <f t="shared" ref="BQ404" si="7004">I404/I405</f>
        <v>0</v>
      </c>
      <c r="BR404" s="130">
        <f t="shared" ref="BR404" si="7005">J404/J405</f>
        <v>0</v>
      </c>
      <c r="BS404" s="131">
        <f t="shared" ref="BS404" si="7006">K404/K405</f>
        <v>0</v>
      </c>
      <c r="BT404" s="132">
        <f t="shared" ref="BT404" si="7007">L404/L405</f>
        <v>0</v>
      </c>
      <c r="BU404" s="130">
        <f t="shared" ref="BU404" si="7008">M404/M405</f>
        <v>0</v>
      </c>
      <c r="BV404" s="134">
        <f t="shared" ref="BV404" si="7009">N404/N405</f>
        <v>0</v>
      </c>
      <c r="BW404" s="135">
        <f t="shared" ref="BW404" si="7010">O404/O405</f>
        <v>0</v>
      </c>
      <c r="BX404" s="130">
        <f t="shared" ref="BX404" si="7011">P404/P405</f>
        <v>0</v>
      </c>
      <c r="BY404" s="131">
        <f t="shared" ref="BY404" si="7012">Q404/Q405</f>
        <v>0</v>
      </c>
      <c r="BZ404" s="132">
        <f t="shared" ref="BZ404" si="7013">R404/R405</f>
        <v>0</v>
      </c>
      <c r="CA404" s="133">
        <f t="shared" ref="CA404" si="7014">S404/S405</f>
        <v>0</v>
      </c>
      <c r="CB404" s="130">
        <f t="shared" ref="CB404" si="7015">T404/T405</f>
        <v>0</v>
      </c>
      <c r="CC404" s="131">
        <f t="shared" ref="CC404" si="7016">U404/U405</f>
        <v>0</v>
      </c>
      <c r="CD404" s="132">
        <f t="shared" ref="CD404" si="7017">V404/V405</f>
        <v>0</v>
      </c>
      <c r="CE404" s="133">
        <f t="shared" ref="CE404" si="7018">W404/W405</f>
        <v>0</v>
      </c>
      <c r="CF404" s="130">
        <f t="shared" ref="CF404" si="7019">X404/X405</f>
        <v>0</v>
      </c>
      <c r="CG404" s="131">
        <f t="shared" ref="CG404" si="7020">Y404/Y405</f>
        <v>0</v>
      </c>
      <c r="CH404" s="132">
        <f t="shared" ref="CH404" si="7021">Z404/Z405</f>
        <v>0</v>
      </c>
      <c r="CI404" s="130">
        <f t="shared" ref="CI404" si="7022">AA404/AA405</f>
        <v>0</v>
      </c>
      <c r="CJ404" s="136">
        <f t="shared" ref="CJ404" si="7023">AB404/AB405</f>
        <v>0</v>
      </c>
      <c r="CK404" s="137">
        <f t="shared" ref="CK404" si="7024">AC404/AC405</f>
        <v>0</v>
      </c>
    </row>
    <row r="405" spans="1:89" ht="15" thickTop="1" thickBot="1">
      <c r="A405" s="225" t="s">
        <v>13</v>
      </c>
      <c r="B405" s="20">
        <f t="shared" ref="B405:AA405" si="7025">SUM(B382:B404)</f>
        <v>61714</v>
      </c>
      <c r="C405" s="21">
        <f t="shared" si="7025"/>
        <v>34633</v>
      </c>
      <c r="D405" s="20">
        <f t="shared" si="7025"/>
        <v>23831</v>
      </c>
      <c r="E405" s="21">
        <f t="shared" si="7025"/>
        <v>19672</v>
      </c>
      <c r="F405" s="20">
        <f t="shared" si="7025"/>
        <v>10983</v>
      </c>
      <c r="G405" s="21">
        <f t="shared" si="7025"/>
        <v>7864</v>
      </c>
      <c r="H405" s="20">
        <f t="shared" si="7025"/>
        <v>29173</v>
      </c>
      <c r="I405" s="21">
        <f t="shared" si="7025"/>
        <v>42927</v>
      </c>
      <c r="J405" s="20">
        <f t="shared" si="7025"/>
        <v>6355</v>
      </c>
      <c r="K405" s="21">
        <f t="shared" si="7025"/>
        <v>7981</v>
      </c>
      <c r="L405" s="20">
        <f t="shared" si="7025"/>
        <v>11963</v>
      </c>
      <c r="M405" s="21">
        <f t="shared" si="7025"/>
        <v>25142</v>
      </c>
      <c r="N405" s="20">
        <f t="shared" si="7025"/>
        <v>27593</v>
      </c>
      <c r="O405" s="21">
        <f t="shared" si="7025"/>
        <v>38436</v>
      </c>
      <c r="P405" s="20">
        <f t="shared" si="7025"/>
        <v>17152</v>
      </c>
      <c r="Q405" s="21">
        <f t="shared" si="7025"/>
        <v>20322</v>
      </c>
      <c r="R405" s="20">
        <f t="shared" si="7025"/>
        <v>21503</v>
      </c>
      <c r="S405" s="21">
        <f t="shared" si="7025"/>
        <v>23412</v>
      </c>
      <c r="T405" s="20">
        <f t="shared" si="7025"/>
        <v>8546</v>
      </c>
      <c r="U405" s="21">
        <f t="shared" si="7025"/>
        <v>11140</v>
      </c>
      <c r="V405" s="20">
        <f t="shared" si="7025"/>
        <v>23742</v>
      </c>
      <c r="W405" s="21">
        <f t="shared" si="7025"/>
        <v>30622</v>
      </c>
      <c r="X405" s="20">
        <f t="shared" si="7025"/>
        <v>24980</v>
      </c>
      <c r="Y405" s="21">
        <f t="shared" si="7025"/>
        <v>15328</v>
      </c>
      <c r="Z405" s="20">
        <f t="shared" si="7025"/>
        <v>60934</v>
      </c>
      <c r="AA405" s="21">
        <f t="shared" si="7025"/>
        <v>50381</v>
      </c>
      <c r="AB405" s="167">
        <f t="shared" ref="AB405" si="7026">SUM(AB381:AB404)</f>
        <v>328469</v>
      </c>
      <c r="AC405" s="168">
        <f t="shared" ref="AC405" si="7027">SUM(AC381:AC404)</f>
        <v>327860</v>
      </c>
      <c r="BI405" s="227" t="s">
        <v>13</v>
      </c>
      <c r="BJ405" s="156">
        <f>SUM(BJ381:BJ404)</f>
        <v>1</v>
      </c>
      <c r="BK405" s="157">
        <f t="shared" ref="BK405:CK405" si="7028">SUM(BK381:BK404)</f>
        <v>1</v>
      </c>
      <c r="BL405" s="156">
        <f t="shared" si="7028"/>
        <v>1</v>
      </c>
      <c r="BM405" s="157">
        <f t="shared" si="7028"/>
        <v>1.0000000000000002</v>
      </c>
      <c r="BN405" s="156">
        <f t="shared" si="7028"/>
        <v>1</v>
      </c>
      <c r="BO405" s="157">
        <f t="shared" si="7028"/>
        <v>1</v>
      </c>
      <c r="BP405" s="156">
        <f t="shared" si="7028"/>
        <v>1</v>
      </c>
      <c r="BQ405" s="157">
        <f t="shared" si="7028"/>
        <v>1</v>
      </c>
      <c r="BR405" s="156">
        <f t="shared" si="7028"/>
        <v>1</v>
      </c>
      <c r="BS405" s="157">
        <f t="shared" si="7028"/>
        <v>1.0000000000000002</v>
      </c>
      <c r="BT405" s="156">
        <f t="shared" si="7028"/>
        <v>0.99999999999999989</v>
      </c>
      <c r="BU405" s="157">
        <f t="shared" si="7028"/>
        <v>1</v>
      </c>
      <c r="BV405" s="156">
        <f t="shared" si="7028"/>
        <v>1</v>
      </c>
      <c r="BW405" s="157">
        <f t="shared" si="7028"/>
        <v>1</v>
      </c>
      <c r="BX405" s="156">
        <f t="shared" si="7028"/>
        <v>0.99999999999999989</v>
      </c>
      <c r="BY405" s="157">
        <f t="shared" si="7028"/>
        <v>1</v>
      </c>
      <c r="BZ405" s="156">
        <f t="shared" si="7028"/>
        <v>1.0000000000000002</v>
      </c>
      <c r="CA405" s="157">
        <f t="shared" si="7028"/>
        <v>0.99999999999999978</v>
      </c>
      <c r="CB405" s="156">
        <f t="shared" si="7028"/>
        <v>1</v>
      </c>
      <c r="CC405" s="157">
        <f t="shared" si="7028"/>
        <v>0.99999999999999989</v>
      </c>
      <c r="CD405" s="156">
        <f t="shared" si="7028"/>
        <v>1</v>
      </c>
      <c r="CE405" s="157">
        <f t="shared" si="7028"/>
        <v>1</v>
      </c>
      <c r="CF405" s="156">
        <f t="shared" si="7028"/>
        <v>1</v>
      </c>
      <c r="CG405" s="157">
        <f t="shared" si="7028"/>
        <v>1</v>
      </c>
      <c r="CH405" s="156">
        <f t="shared" si="7028"/>
        <v>1</v>
      </c>
      <c r="CI405" s="157">
        <f t="shared" si="7028"/>
        <v>1</v>
      </c>
      <c r="CJ405" s="156">
        <f t="shared" si="7028"/>
        <v>1</v>
      </c>
      <c r="CK405" s="157">
        <f t="shared" si="7028"/>
        <v>1</v>
      </c>
    </row>
    <row r="406" spans="1:89" ht="14" thickTop="1">
      <c r="A406" s="180"/>
    </row>
    <row r="408" spans="1:89">
      <c r="A408" s="325">
        <f>+A377+1</f>
        <v>43813</v>
      </c>
      <c r="B408" s="325"/>
      <c r="C408" s="325"/>
      <c r="D408" s="325"/>
      <c r="BI408" s="320">
        <f>+BI377+1</f>
        <v>43813</v>
      </c>
      <c r="BJ408" s="320"/>
      <c r="BK408" s="320"/>
      <c r="BL408" s="320"/>
    </row>
    <row r="409" spans="1:89" ht="14" thickBot="1">
      <c r="AE409" t="s">
        <v>87</v>
      </c>
    </row>
    <row r="410" spans="1:89" ht="15" thickTop="1" thickBot="1">
      <c r="A410" s="321" t="s">
        <v>0</v>
      </c>
      <c r="B410" s="316" t="s">
        <v>1</v>
      </c>
      <c r="C410" s="317"/>
      <c r="D410" s="316" t="s">
        <v>2</v>
      </c>
      <c r="E410" s="317"/>
      <c r="F410" s="316" t="s">
        <v>3</v>
      </c>
      <c r="G410" s="317"/>
      <c r="H410" s="316" t="s">
        <v>4</v>
      </c>
      <c r="I410" s="317"/>
      <c r="J410" s="316" t="s">
        <v>5</v>
      </c>
      <c r="K410" s="317"/>
      <c r="L410" s="316" t="s">
        <v>6</v>
      </c>
      <c r="M410" s="317"/>
      <c r="N410" s="316" t="s">
        <v>7</v>
      </c>
      <c r="O410" s="317"/>
      <c r="P410" s="316" t="s">
        <v>8</v>
      </c>
      <c r="Q410" s="317"/>
      <c r="R410" s="316" t="s">
        <v>9</v>
      </c>
      <c r="S410" s="317"/>
      <c r="T410" s="316" t="s">
        <v>10</v>
      </c>
      <c r="U410" s="317"/>
      <c r="V410" s="316" t="s">
        <v>11</v>
      </c>
      <c r="W410" s="317"/>
      <c r="X410" s="316" t="s">
        <v>12</v>
      </c>
      <c r="Y410" s="317"/>
      <c r="Z410" s="318" t="s">
        <v>40</v>
      </c>
      <c r="AA410" s="319"/>
      <c r="AB410" s="323" t="s">
        <v>41</v>
      </c>
      <c r="AC410" s="324"/>
      <c r="AE410" s="314" t="s">
        <v>0</v>
      </c>
      <c r="AF410" s="308" t="s">
        <v>1</v>
      </c>
      <c r="AG410" s="309"/>
      <c r="AH410" s="308" t="s">
        <v>2</v>
      </c>
      <c r="AI410" s="309"/>
      <c r="AJ410" s="308" t="s">
        <v>3</v>
      </c>
      <c r="AK410" s="309"/>
      <c r="AL410" s="308" t="s">
        <v>4</v>
      </c>
      <c r="AM410" s="309"/>
      <c r="AN410" s="308" t="s">
        <v>5</v>
      </c>
      <c r="AO410" s="309"/>
      <c r="AP410" s="308" t="s">
        <v>6</v>
      </c>
      <c r="AQ410" s="309"/>
      <c r="AR410" s="308" t="s">
        <v>7</v>
      </c>
      <c r="AS410" s="309"/>
      <c r="AT410" s="308" t="s">
        <v>8</v>
      </c>
      <c r="AU410" s="309"/>
      <c r="AV410" s="308" t="s">
        <v>9</v>
      </c>
      <c r="AW410" s="309"/>
      <c r="AX410" s="308" t="s">
        <v>10</v>
      </c>
      <c r="AY410" s="309"/>
      <c r="AZ410" s="308" t="s">
        <v>11</v>
      </c>
      <c r="BA410" s="309"/>
      <c r="BB410" s="308" t="s">
        <v>12</v>
      </c>
      <c r="BC410" s="309"/>
      <c r="BD410" s="310" t="s">
        <v>40</v>
      </c>
      <c r="BE410" s="311"/>
      <c r="BF410" s="312" t="s">
        <v>41</v>
      </c>
      <c r="BG410" s="313"/>
      <c r="BI410" s="321" t="s">
        <v>0</v>
      </c>
      <c r="BJ410" s="316" t="s">
        <v>1</v>
      </c>
      <c r="BK410" s="317"/>
      <c r="BL410" s="316" t="s">
        <v>2</v>
      </c>
      <c r="BM410" s="317"/>
      <c r="BN410" s="316" t="s">
        <v>3</v>
      </c>
      <c r="BO410" s="317"/>
      <c r="BP410" s="316" t="s">
        <v>4</v>
      </c>
      <c r="BQ410" s="317"/>
      <c r="BR410" s="316" t="s">
        <v>5</v>
      </c>
      <c r="BS410" s="317"/>
      <c r="BT410" s="316" t="s">
        <v>6</v>
      </c>
      <c r="BU410" s="317"/>
      <c r="BV410" s="316" t="s">
        <v>7</v>
      </c>
      <c r="BW410" s="317"/>
      <c r="BX410" s="316" t="s">
        <v>8</v>
      </c>
      <c r="BY410" s="317"/>
      <c r="BZ410" s="316" t="s">
        <v>9</v>
      </c>
      <c r="CA410" s="317"/>
      <c r="CB410" s="316" t="s">
        <v>10</v>
      </c>
      <c r="CC410" s="317"/>
      <c r="CD410" s="316" t="s">
        <v>11</v>
      </c>
      <c r="CE410" s="317"/>
      <c r="CF410" s="316" t="s">
        <v>12</v>
      </c>
      <c r="CG410" s="317"/>
      <c r="CH410" s="318" t="s">
        <v>40</v>
      </c>
      <c r="CI410" s="319"/>
      <c r="CJ410" s="316" t="s">
        <v>41</v>
      </c>
      <c r="CK410" s="317"/>
    </row>
    <row r="411" spans="1:89" ht="15" thickTop="1" thickBot="1">
      <c r="A411" s="322"/>
      <c r="B411" s="117" t="s">
        <v>14</v>
      </c>
      <c r="C411" s="118" t="s">
        <v>15</v>
      </c>
      <c r="D411" s="119" t="s">
        <v>14</v>
      </c>
      <c r="E411" s="120" t="s">
        <v>15</v>
      </c>
      <c r="F411" s="117" t="s">
        <v>14</v>
      </c>
      <c r="G411" s="118" t="s">
        <v>15</v>
      </c>
      <c r="H411" s="119" t="s">
        <v>14</v>
      </c>
      <c r="I411" s="120" t="s">
        <v>15</v>
      </c>
      <c r="J411" s="117" t="s">
        <v>14</v>
      </c>
      <c r="K411" s="118" t="s">
        <v>15</v>
      </c>
      <c r="L411" s="119" t="s">
        <v>14</v>
      </c>
      <c r="M411" s="117" t="s">
        <v>15</v>
      </c>
      <c r="N411" s="121" t="s">
        <v>14</v>
      </c>
      <c r="O411" s="122" t="s">
        <v>15</v>
      </c>
      <c r="P411" s="117" t="s">
        <v>14</v>
      </c>
      <c r="Q411" s="118" t="s">
        <v>15</v>
      </c>
      <c r="R411" s="119" t="s">
        <v>14</v>
      </c>
      <c r="S411" s="120" t="s">
        <v>15</v>
      </c>
      <c r="T411" s="117" t="s">
        <v>14</v>
      </c>
      <c r="U411" s="118" t="s">
        <v>15</v>
      </c>
      <c r="V411" s="119" t="s">
        <v>14</v>
      </c>
      <c r="W411" s="120" t="s">
        <v>15</v>
      </c>
      <c r="X411" s="117" t="s">
        <v>14</v>
      </c>
      <c r="Y411" s="118" t="s">
        <v>15</v>
      </c>
      <c r="Z411" s="28" t="s">
        <v>14</v>
      </c>
      <c r="AA411" s="123" t="s">
        <v>15</v>
      </c>
      <c r="AB411" s="169" t="s">
        <v>14</v>
      </c>
      <c r="AC411" s="170" t="s">
        <v>15</v>
      </c>
      <c r="AE411" s="315"/>
      <c r="AF411" s="230" t="s">
        <v>14</v>
      </c>
      <c r="AG411" s="231" t="s">
        <v>15</v>
      </c>
      <c r="AH411" s="232" t="s">
        <v>14</v>
      </c>
      <c r="AI411" s="233" t="s">
        <v>15</v>
      </c>
      <c r="AJ411" s="230" t="s">
        <v>14</v>
      </c>
      <c r="AK411" s="231" t="s">
        <v>15</v>
      </c>
      <c r="AL411" s="232" t="s">
        <v>14</v>
      </c>
      <c r="AM411" s="233" t="s">
        <v>15</v>
      </c>
      <c r="AN411" s="230" t="s">
        <v>14</v>
      </c>
      <c r="AO411" s="231" t="s">
        <v>15</v>
      </c>
      <c r="AP411" s="232" t="s">
        <v>14</v>
      </c>
      <c r="AQ411" s="230" t="s">
        <v>15</v>
      </c>
      <c r="AR411" s="234" t="s">
        <v>14</v>
      </c>
      <c r="AS411" s="235" t="s">
        <v>15</v>
      </c>
      <c r="AT411" s="230" t="s">
        <v>14</v>
      </c>
      <c r="AU411" s="231" t="s">
        <v>15</v>
      </c>
      <c r="AV411" s="232" t="s">
        <v>14</v>
      </c>
      <c r="AW411" s="233" t="s">
        <v>15</v>
      </c>
      <c r="AX411" s="230" t="s">
        <v>14</v>
      </c>
      <c r="AY411" s="231" t="s">
        <v>15</v>
      </c>
      <c r="AZ411" s="232" t="s">
        <v>14</v>
      </c>
      <c r="BA411" s="233" t="s">
        <v>15</v>
      </c>
      <c r="BB411" s="230" t="s">
        <v>14</v>
      </c>
      <c r="BC411" s="231" t="s">
        <v>15</v>
      </c>
      <c r="BD411" s="236" t="s">
        <v>14</v>
      </c>
      <c r="BE411" s="237" t="s">
        <v>15</v>
      </c>
      <c r="BF411" s="238" t="s">
        <v>14</v>
      </c>
      <c r="BG411" s="239" t="s">
        <v>15</v>
      </c>
      <c r="BI411" s="322"/>
      <c r="BJ411" s="117" t="s">
        <v>14</v>
      </c>
      <c r="BK411" s="118" t="s">
        <v>15</v>
      </c>
      <c r="BL411" s="119" t="s">
        <v>14</v>
      </c>
      <c r="BM411" s="120" t="s">
        <v>15</v>
      </c>
      <c r="BN411" s="117" t="s">
        <v>14</v>
      </c>
      <c r="BO411" s="118" t="s">
        <v>15</v>
      </c>
      <c r="BP411" s="119" t="s">
        <v>14</v>
      </c>
      <c r="BQ411" s="120" t="s">
        <v>15</v>
      </c>
      <c r="BR411" s="117" t="s">
        <v>14</v>
      </c>
      <c r="BS411" s="118" t="s">
        <v>15</v>
      </c>
      <c r="BT411" s="119" t="s">
        <v>14</v>
      </c>
      <c r="BU411" s="117" t="s">
        <v>15</v>
      </c>
      <c r="BV411" s="121" t="s">
        <v>14</v>
      </c>
      <c r="BW411" s="122" t="s">
        <v>15</v>
      </c>
      <c r="BX411" s="117" t="s">
        <v>14</v>
      </c>
      <c r="BY411" s="118" t="s">
        <v>15</v>
      </c>
      <c r="BZ411" s="119" t="s">
        <v>14</v>
      </c>
      <c r="CA411" s="120" t="s">
        <v>15</v>
      </c>
      <c r="CB411" s="117" t="s">
        <v>14</v>
      </c>
      <c r="CC411" s="118" t="s">
        <v>15</v>
      </c>
      <c r="CD411" s="119" t="s">
        <v>14</v>
      </c>
      <c r="CE411" s="120" t="s">
        <v>15</v>
      </c>
      <c r="CF411" s="117" t="s">
        <v>14</v>
      </c>
      <c r="CG411" s="118" t="s">
        <v>15</v>
      </c>
      <c r="CH411" s="28" t="s">
        <v>14</v>
      </c>
      <c r="CI411" s="123" t="s">
        <v>15</v>
      </c>
      <c r="CJ411" s="121" t="s">
        <v>14</v>
      </c>
      <c r="CK411" s="122" t="s">
        <v>15</v>
      </c>
    </row>
    <row r="412" spans="1:89" ht="14" thickTop="1">
      <c r="A412" s="126" t="s">
        <v>16</v>
      </c>
      <c r="B412" s="127"/>
      <c r="C412" s="179"/>
      <c r="D412" s="128"/>
      <c r="E412" s="173"/>
      <c r="F412" s="127"/>
      <c r="G412" s="129"/>
      <c r="H412" s="128"/>
      <c r="I412" s="173"/>
      <c r="J412" s="127"/>
      <c r="K412" s="129"/>
      <c r="L412" s="128"/>
      <c r="M412" s="127"/>
      <c r="N412" s="172"/>
      <c r="O412" s="174"/>
      <c r="P412" s="127"/>
      <c r="Q412" s="129"/>
      <c r="R412" s="128"/>
      <c r="S412" s="173"/>
      <c r="T412" s="127"/>
      <c r="U412" s="129"/>
      <c r="V412" s="128"/>
      <c r="W412" s="173"/>
      <c r="X412" s="127"/>
      <c r="Y412" s="129"/>
      <c r="Z412" s="177"/>
      <c r="AA412" s="178"/>
      <c r="AB412" s="163">
        <f>B412+D412+F412+H412+J412+L412+N412+P412+R412+T412+V412+X412+Z412</f>
        <v>0</v>
      </c>
      <c r="AC412" s="164">
        <f>C412+E412+G412+I412+K412+M412+O412+Q412+S412+U412+W412+Y412+AA412</f>
        <v>0</v>
      </c>
      <c r="AE412" s="241" t="str">
        <f>$AE$9</f>
        <v>07:00 - 07:59</v>
      </c>
      <c r="AF412" s="242">
        <f>SUMIF($A$9:$A$32,$AE412,B$412:B$435)</f>
        <v>3087</v>
      </c>
      <c r="AG412" s="243">
        <f t="shared" ref="AG412:AV414" si="7029">SUMIF($A$9:$A$32,$AE412,C$412:C$435)</f>
        <v>983</v>
      </c>
      <c r="AH412" s="244">
        <f t="shared" si="7029"/>
        <v>1051</v>
      </c>
      <c r="AI412" s="245">
        <f t="shared" si="7029"/>
        <v>705</v>
      </c>
      <c r="AJ412" s="242">
        <f t="shared" si="7029"/>
        <v>362</v>
      </c>
      <c r="AK412" s="246">
        <f t="shared" si="7029"/>
        <v>318</v>
      </c>
      <c r="AL412" s="244">
        <f t="shared" si="7029"/>
        <v>1105</v>
      </c>
      <c r="AM412" s="245">
        <f t="shared" si="7029"/>
        <v>1653</v>
      </c>
      <c r="AN412" s="242">
        <f t="shared" si="7029"/>
        <v>143</v>
      </c>
      <c r="AO412" s="246">
        <f t="shared" si="7029"/>
        <v>323</v>
      </c>
      <c r="AP412" s="244">
        <f t="shared" si="7029"/>
        <v>197</v>
      </c>
      <c r="AQ412" s="242">
        <f t="shared" si="7029"/>
        <v>917</v>
      </c>
      <c r="AR412" s="247">
        <f t="shared" si="7029"/>
        <v>1191</v>
      </c>
      <c r="AS412" s="248">
        <f t="shared" si="7029"/>
        <v>1618</v>
      </c>
      <c r="AT412" s="242">
        <f t="shared" si="7029"/>
        <v>733</v>
      </c>
      <c r="AU412" s="246">
        <f t="shared" si="7029"/>
        <v>739</v>
      </c>
      <c r="AV412" s="244">
        <f t="shared" si="7029"/>
        <v>1346</v>
      </c>
      <c r="AW412" s="245">
        <f t="shared" ref="AW412:BE414" si="7030">SUMIF($A$9:$A$32,$AE412,S$412:S$435)</f>
        <v>888</v>
      </c>
      <c r="AX412" s="242">
        <f t="shared" si="7030"/>
        <v>204</v>
      </c>
      <c r="AY412" s="246">
        <f t="shared" si="7030"/>
        <v>533</v>
      </c>
      <c r="AZ412" s="244">
        <f t="shared" si="7030"/>
        <v>730</v>
      </c>
      <c r="BA412" s="245">
        <f t="shared" si="7030"/>
        <v>1126</v>
      </c>
      <c r="BB412" s="242">
        <f t="shared" si="7030"/>
        <v>831</v>
      </c>
      <c r="BC412" s="246">
        <f t="shared" si="7030"/>
        <v>855</v>
      </c>
      <c r="BD412" s="23">
        <f t="shared" si="7030"/>
        <v>2463</v>
      </c>
      <c r="BE412" s="249">
        <f t="shared" si="7030"/>
        <v>2130</v>
      </c>
      <c r="BF412" s="250">
        <f>AF412+AH412+AJ412+AL412+AN412+AP412+AR412+AT412+AV412+AX412+AZ412+BB412+BD412</f>
        <v>13443</v>
      </c>
      <c r="BG412" s="251">
        <f>AG412+AI412+AK412+AM412+AO412+AQ412+AS412+AU412+AW412+AY412+BA412+BC412+BE412</f>
        <v>12788</v>
      </c>
      <c r="BI412" s="126" t="s">
        <v>16</v>
      </c>
      <c r="BJ412" s="130">
        <f>B412/B436</f>
        <v>0</v>
      </c>
      <c r="BK412" s="131">
        <f t="shared" ref="BK412" si="7031">C412/C436</f>
        <v>0</v>
      </c>
      <c r="BL412" s="132">
        <f t="shared" ref="BL412" si="7032">D412/D436</f>
        <v>0</v>
      </c>
      <c r="BM412" s="133">
        <f t="shared" ref="BM412" si="7033">E412/E436</f>
        <v>0</v>
      </c>
      <c r="BN412" s="130">
        <f t="shared" ref="BN412" si="7034">F412/F436</f>
        <v>0</v>
      </c>
      <c r="BO412" s="131">
        <f t="shared" ref="BO412" si="7035">G412/G436</f>
        <v>0</v>
      </c>
      <c r="BP412" s="132">
        <f t="shared" ref="BP412" si="7036">H412/H436</f>
        <v>0</v>
      </c>
      <c r="BQ412" s="133">
        <f t="shared" ref="BQ412" si="7037">I412/I436</f>
        <v>0</v>
      </c>
      <c r="BR412" s="130">
        <f t="shared" ref="BR412" si="7038">J412/J436</f>
        <v>0</v>
      </c>
      <c r="BS412" s="131">
        <f t="shared" ref="BS412" si="7039">K412/K436</f>
        <v>0</v>
      </c>
      <c r="BT412" s="132">
        <f t="shared" ref="BT412" si="7040">L412/L436</f>
        <v>0</v>
      </c>
      <c r="BU412" s="130">
        <f t="shared" ref="BU412" si="7041">M412/M436</f>
        <v>0</v>
      </c>
      <c r="BV412" s="134">
        <f t="shared" ref="BV412" si="7042">N412/N436</f>
        <v>0</v>
      </c>
      <c r="BW412" s="135">
        <f t="shared" ref="BW412" si="7043">O412/O436</f>
        <v>0</v>
      </c>
      <c r="BX412" s="130">
        <f t="shared" ref="BX412" si="7044">P412/P436</f>
        <v>0</v>
      </c>
      <c r="BY412" s="131">
        <f t="shared" ref="BY412" si="7045">Q412/Q436</f>
        <v>0</v>
      </c>
      <c r="BZ412" s="132">
        <f t="shared" ref="BZ412" si="7046">R412/R436</f>
        <v>0</v>
      </c>
      <c r="CA412" s="133">
        <f t="shared" ref="CA412" si="7047">S412/S436</f>
        <v>0</v>
      </c>
      <c r="CB412" s="130">
        <f t="shared" ref="CB412" si="7048">T412/T436</f>
        <v>0</v>
      </c>
      <c r="CC412" s="131">
        <f t="shared" ref="CC412" si="7049">U412/U436</f>
        <v>0</v>
      </c>
      <c r="CD412" s="132">
        <f t="shared" ref="CD412" si="7050">V412/V436</f>
        <v>0</v>
      </c>
      <c r="CE412" s="133">
        <f t="shared" ref="CE412" si="7051">W412/W436</f>
        <v>0</v>
      </c>
      <c r="CF412" s="130">
        <f t="shared" ref="CF412" si="7052">X412/X436</f>
        <v>0</v>
      </c>
      <c r="CG412" s="131">
        <f t="shared" ref="CG412" si="7053">Y412/Y436</f>
        <v>0</v>
      </c>
      <c r="CH412" s="132">
        <f t="shared" ref="CH412" si="7054">Z412/Z436</f>
        <v>0</v>
      </c>
      <c r="CI412" s="130">
        <f t="shared" ref="CI412" si="7055">AA412/AA436</f>
        <v>0</v>
      </c>
      <c r="CJ412" s="136">
        <f t="shared" ref="CJ412" si="7056">AB412/AB436</f>
        <v>0</v>
      </c>
      <c r="CK412" s="137">
        <f t="shared" ref="CK412" si="7057">AC412/AC436</f>
        <v>0</v>
      </c>
    </row>
    <row r="413" spans="1:89">
      <c r="A413" s="138" t="s">
        <v>17</v>
      </c>
      <c r="B413" s="182">
        <v>226</v>
      </c>
      <c r="C413" s="183">
        <v>0</v>
      </c>
      <c r="D413" s="184">
        <v>83</v>
      </c>
      <c r="E413" s="185">
        <v>0</v>
      </c>
      <c r="F413" s="182">
        <v>26</v>
      </c>
      <c r="G413" s="186">
        <v>0</v>
      </c>
      <c r="H413" s="184">
        <v>129</v>
      </c>
      <c r="I413" s="185">
        <v>5</v>
      </c>
      <c r="J413" s="182">
        <v>4</v>
      </c>
      <c r="K413" s="186">
        <v>1</v>
      </c>
      <c r="L413" s="184">
        <v>4</v>
      </c>
      <c r="M413" s="182">
        <v>0</v>
      </c>
      <c r="N413" s="187">
        <v>31</v>
      </c>
      <c r="O413" s="188">
        <v>0</v>
      </c>
      <c r="P413" s="182">
        <v>8</v>
      </c>
      <c r="Q413" s="186">
        <v>0</v>
      </c>
      <c r="R413" s="184">
        <v>0</v>
      </c>
      <c r="S413" s="185">
        <v>0</v>
      </c>
      <c r="T413" s="182">
        <v>0</v>
      </c>
      <c r="U413" s="186">
        <v>0</v>
      </c>
      <c r="V413" s="184">
        <v>0</v>
      </c>
      <c r="W413" s="185">
        <v>0</v>
      </c>
      <c r="X413" s="182">
        <v>0</v>
      </c>
      <c r="Y413" s="186">
        <v>0</v>
      </c>
      <c r="Z413" s="184">
        <v>0</v>
      </c>
      <c r="AA413" s="182">
        <v>0</v>
      </c>
      <c r="AB413" s="165">
        <f t="shared" ref="AB413:AB414" si="7058">B413+D413+F413+H413+J413+L413+N413+P413+R413+T413+V413+X413+Z413</f>
        <v>511</v>
      </c>
      <c r="AC413" s="166">
        <f t="shared" ref="AC413:AC432" si="7059">C413+E413+G413+I413+K413+M413+O413+Q413+S413+U413+W413+Y413+AA413</f>
        <v>6</v>
      </c>
      <c r="AE413" s="253" t="str">
        <f>$AE$10</f>
        <v>08:00 - 08:59</v>
      </c>
      <c r="AF413" s="242">
        <f>SUMIF($A$9:$A$32,$AE413,B$412:B$435)</f>
        <v>3431</v>
      </c>
      <c r="AG413" s="254">
        <f t="shared" si="7029"/>
        <v>992</v>
      </c>
      <c r="AH413" s="255">
        <f t="shared" si="7029"/>
        <v>1140</v>
      </c>
      <c r="AI413" s="256">
        <f t="shared" si="7029"/>
        <v>731</v>
      </c>
      <c r="AJ413" s="257">
        <f t="shared" si="7029"/>
        <v>395</v>
      </c>
      <c r="AK413" s="258">
        <f t="shared" si="7029"/>
        <v>379</v>
      </c>
      <c r="AL413" s="255">
        <f t="shared" si="7029"/>
        <v>1222</v>
      </c>
      <c r="AM413" s="256">
        <f t="shared" si="7029"/>
        <v>1743</v>
      </c>
      <c r="AN413" s="257">
        <f t="shared" si="7029"/>
        <v>145</v>
      </c>
      <c r="AO413" s="258">
        <f t="shared" si="7029"/>
        <v>408</v>
      </c>
      <c r="AP413" s="255">
        <f t="shared" si="7029"/>
        <v>258</v>
      </c>
      <c r="AQ413" s="257">
        <f t="shared" si="7029"/>
        <v>1194</v>
      </c>
      <c r="AR413" s="259">
        <f t="shared" si="7029"/>
        <v>1195</v>
      </c>
      <c r="AS413" s="260">
        <f t="shared" si="7029"/>
        <v>1898</v>
      </c>
      <c r="AT413" s="257">
        <f t="shared" si="7029"/>
        <v>841</v>
      </c>
      <c r="AU413" s="258">
        <f t="shared" si="7029"/>
        <v>877</v>
      </c>
      <c r="AV413" s="255">
        <f t="shared" si="7029"/>
        <v>1448</v>
      </c>
      <c r="AW413" s="256">
        <f t="shared" si="7030"/>
        <v>916</v>
      </c>
      <c r="AX413" s="257">
        <f t="shared" si="7030"/>
        <v>234</v>
      </c>
      <c r="AY413" s="258">
        <f t="shared" si="7030"/>
        <v>441</v>
      </c>
      <c r="AZ413" s="255">
        <f t="shared" si="7030"/>
        <v>795</v>
      </c>
      <c r="BA413" s="256">
        <f t="shared" si="7030"/>
        <v>1103</v>
      </c>
      <c r="BB413" s="257">
        <f t="shared" si="7030"/>
        <v>980</v>
      </c>
      <c r="BC413" s="258">
        <f t="shared" si="7030"/>
        <v>773</v>
      </c>
      <c r="BD413" s="255">
        <f t="shared" si="7030"/>
        <v>2845</v>
      </c>
      <c r="BE413" s="257">
        <f t="shared" si="7030"/>
        <v>2213</v>
      </c>
      <c r="BF413" s="261">
        <f>SUM(AF413,AH413,AJ413,AL413,AN413,AP413,AR413,AT413,AV413,AX413,AZ413,BB413,BD413)</f>
        <v>14929</v>
      </c>
      <c r="BG413" s="19">
        <f>SUM(AG413,AI413,AK413,AM413,AO413,AQ413,AS413,AU413,AW413,AY413,BA413,BC413,BE413)</f>
        <v>13668</v>
      </c>
      <c r="BI413" s="138" t="s">
        <v>17</v>
      </c>
      <c r="BJ413" s="130">
        <f>B413/B436</f>
        <v>4.8343280070161929E-3</v>
      </c>
      <c r="BK413" s="131">
        <f t="shared" ref="BK413" si="7060">C413/C436</f>
        <v>0</v>
      </c>
      <c r="BL413" s="132">
        <f t="shared" ref="BL413" si="7061">D413/D436</f>
        <v>4.5167609925990419E-3</v>
      </c>
      <c r="BM413" s="133">
        <f t="shared" ref="BM413" si="7062">E413/E436</f>
        <v>0</v>
      </c>
      <c r="BN413" s="130">
        <f t="shared" ref="BN413" si="7063">F413/F436</f>
        <v>3.3574380165289257E-3</v>
      </c>
      <c r="BO413" s="131">
        <f t="shared" ref="BO413" si="7064">G413/G436</f>
        <v>0</v>
      </c>
      <c r="BP413" s="132">
        <f t="shared" ref="BP413" si="7065">H413/H436</f>
        <v>4.2460748494124621E-3</v>
      </c>
      <c r="BQ413" s="133">
        <f t="shared" ref="BQ413" si="7066">I413/I436</f>
        <v>1.1593396401409757E-4</v>
      </c>
      <c r="BR413" s="130">
        <f t="shared" ref="BR413" si="7067">J413/J436</f>
        <v>1.0498687664041995E-3</v>
      </c>
      <c r="BS413" s="131">
        <f t="shared" ref="BS413" si="7068">K413/K436</f>
        <v>1.9054878048780488E-4</v>
      </c>
      <c r="BT413" s="132">
        <f t="shared" ref="BT413" si="7069">L413/L436</f>
        <v>4.5892611289582378E-4</v>
      </c>
      <c r="BU413" s="130">
        <f t="shared" ref="BU413" si="7070">M413/M436</f>
        <v>0</v>
      </c>
      <c r="BV413" s="134">
        <f t="shared" ref="BV413" si="7071">N413/N436</f>
        <v>1.2516149870801033E-3</v>
      </c>
      <c r="BW413" s="135">
        <f t="shared" ref="BW413" si="7072">O413/O436</f>
        <v>0</v>
      </c>
      <c r="BX413" s="130">
        <f t="shared" ref="BX413" si="7073">P413/P436</f>
        <v>5.284015852047556E-4</v>
      </c>
      <c r="BY413" s="131">
        <f t="shared" ref="BY413" si="7074">Q413/Q436</f>
        <v>0</v>
      </c>
      <c r="BZ413" s="132">
        <f t="shared" ref="BZ413" si="7075">R413/R436</f>
        <v>0</v>
      </c>
      <c r="CA413" s="133">
        <f t="shared" ref="CA413" si="7076">S413/S436</f>
        <v>0</v>
      </c>
      <c r="CB413" s="130">
        <f t="shared" ref="CB413" si="7077">T413/T436</f>
        <v>0</v>
      </c>
      <c r="CC413" s="131">
        <f t="shared" ref="CC413" si="7078">U413/U436</f>
        <v>0</v>
      </c>
      <c r="CD413" s="132">
        <f t="shared" ref="CD413" si="7079">V413/V436</f>
        <v>0</v>
      </c>
      <c r="CE413" s="133">
        <f t="shared" ref="CE413" si="7080">W413/W436</f>
        <v>0</v>
      </c>
      <c r="CF413" s="130">
        <f t="shared" ref="CF413" si="7081">X413/X436</f>
        <v>0</v>
      </c>
      <c r="CG413" s="131">
        <f t="shared" ref="CG413" si="7082">Y413/Y436</f>
        <v>0</v>
      </c>
      <c r="CH413" s="132">
        <f t="shared" ref="CH413" si="7083">Z413/Z436</f>
        <v>0</v>
      </c>
      <c r="CI413" s="130">
        <f t="shared" ref="CI413" si="7084">AA413/AA436</f>
        <v>0</v>
      </c>
      <c r="CJ413" s="136">
        <f t="shared" ref="CJ413" si="7085">AB413/AB436</f>
        <v>1.8342432759369538E-3</v>
      </c>
      <c r="CK413" s="137">
        <f t="shared" ref="CK413" si="7086">AC413/AC436</f>
        <v>2.1603171345553526E-5</v>
      </c>
    </row>
    <row r="414" spans="1:89" ht="14" thickBot="1">
      <c r="A414" s="147" t="s">
        <v>18</v>
      </c>
      <c r="B414" s="189">
        <v>1420</v>
      </c>
      <c r="C414" s="190">
        <v>0</v>
      </c>
      <c r="D414" s="191">
        <v>579</v>
      </c>
      <c r="E414" s="192">
        <v>1</v>
      </c>
      <c r="F414" s="189">
        <v>152</v>
      </c>
      <c r="G414" s="193">
        <v>9</v>
      </c>
      <c r="H414" s="191">
        <v>740</v>
      </c>
      <c r="I414" s="192">
        <v>74</v>
      </c>
      <c r="J414" s="189">
        <v>35</v>
      </c>
      <c r="K414" s="193">
        <v>26</v>
      </c>
      <c r="L414" s="191">
        <v>39</v>
      </c>
      <c r="M414" s="189">
        <v>140</v>
      </c>
      <c r="N414" s="194">
        <v>312</v>
      </c>
      <c r="O414" s="195">
        <v>261</v>
      </c>
      <c r="P414" s="189">
        <v>186</v>
      </c>
      <c r="Q414" s="193">
        <v>206</v>
      </c>
      <c r="R414" s="191">
        <v>259</v>
      </c>
      <c r="S414" s="192">
        <v>188</v>
      </c>
      <c r="T414" s="189">
        <v>35</v>
      </c>
      <c r="U414" s="193">
        <v>106</v>
      </c>
      <c r="V414" s="191">
        <v>133</v>
      </c>
      <c r="W414" s="192">
        <v>172</v>
      </c>
      <c r="X414" s="189">
        <v>192</v>
      </c>
      <c r="Y414" s="193">
        <v>194</v>
      </c>
      <c r="Z414" s="191">
        <v>646</v>
      </c>
      <c r="AA414" s="189">
        <v>431</v>
      </c>
      <c r="AB414" s="165">
        <f t="shared" si="7058"/>
        <v>4728</v>
      </c>
      <c r="AC414" s="166">
        <f t="shared" si="7059"/>
        <v>1808</v>
      </c>
      <c r="AE414" s="241" t="str">
        <f>$AE$11</f>
        <v>09:00 - 09:59</v>
      </c>
      <c r="AF414" s="242">
        <f>SUMIF($A$9:$A$32,$AE414,B$412:B$435)</f>
        <v>3086</v>
      </c>
      <c r="AG414" s="262">
        <f t="shared" si="7029"/>
        <v>1417</v>
      </c>
      <c r="AH414" s="263">
        <f t="shared" si="7029"/>
        <v>1121</v>
      </c>
      <c r="AI414" s="264">
        <f t="shared" si="7029"/>
        <v>784</v>
      </c>
      <c r="AJ414" s="265">
        <f t="shared" si="7029"/>
        <v>421</v>
      </c>
      <c r="AK414" s="266">
        <f t="shared" si="7029"/>
        <v>347</v>
      </c>
      <c r="AL414" s="263">
        <f t="shared" si="7029"/>
        <v>1490</v>
      </c>
      <c r="AM414" s="264">
        <f t="shared" si="7029"/>
        <v>1789</v>
      </c>
      <c r="AN414" s="265">
        <f t="shared" si="7029"/>
        <v>167</v>
      </c>
      <c r="AO414" s="266">
        <f t="shared" si="7029"/>
        <v>485</v>
      </c>
      <c r="AP414" s="263">
        <f t="shared" si="7029"/>
        <v>225</v>
      </c>
      <c r="AQ414" s="265">
        <f t="shared" si="7029"/>
        <v>1209</v>
      </c>
      <c r="AR414" s="267">
        <f t="shared" si="7029"/>
        <v>1300</v>
      </c>
      <c r="AS414" s="268">
        <f t="shared" si="7029"/>
        <v>2167</v>
      </c>
      <c r="AT414" s="265">
        <f t="shared" si="7029"/>
        <v>784</v>
      </c>
      <c r="AU414" s="266">
        <f t="shared" si="7029"/>
        <v>873</v>
      </c>
      <c r="AV414" s="263">
        <f t="shared" si="7029"/>
        <v>1437</v>
      </c>
      <c r="AW414" s="264">
        <f t="shared" si="7030"/>
        <v>1002</v>
      </c>
      <c r="AX414" s="265">
        <f t="shared" si="7030"/>
        <v>267</v>
      </c>
      <c r="AY414" s="266">
        <f t="shared" si="7030"/>
        <v>383</v>
      </c>
      <c r="AZ414" s="263">
        <f t="shared" si="7030"/>
        <v>759</v>
      </c>
      <c r="BA414" s="264">
        <f t="shared" si="7030"/>
        <v>1618</v>
      </c>
      <c r="BB414" s="265">
        <f t="shared" si="7030"/>
        <v>947</v>
      </c>
      <c r="BC414" s="266">
        <f t="shared" si="7030"/>
        <v>784</v>
      </c>
      <c r="BD414" s="263">
        <f t="shared" si="7030"/>
        <v>2808</v>
      </c>
      <c r="BE414" s="265">
        <f t="shared" si="7030"/>
        <v>2417</v>
      </c>
      <c r="BF414" s="261">
        <f>SUM(AF414,AH414,AJ414,AL414,AN414,AP414,AR414,AT414,AV414,AX414,AZ414,BB414,BD414)</f>
        <v>14812</v>
      </c>
      <c r="BG414" s="19">
        <f>SUM(AG414,AI414,AK414,AM414,AO414,AQ414,AS414,AU414,AW414,AY414,BA414,BC414,BE414)</f>
        <v>15275</v>
      </c>
      <c r="BI414" s="147" t="s">
        <v>18</v>
      </c>
      <c r="BJ414" s="130">
        <f>B414/B436</f>
        <v>3.0374981283022098E-2</v>
      </c>
      <c r="BK414" s="131">
        <f t="shared" ref="BK414" si="7087">C414/C436</f>
        <v>0</v>
      </c>
      <c r="BL414" s="132">
        <f t="shared" ref="BL414" si="7088">D414/D436</f>
        <v>3.15084893339138E-2</v>
      </c>
      <c r="BM414" s="133">
        <f t="shared" ref="BM414" si="7089">E414/E436</f>
        <v>6.4242579982012082E-5</v>
      </c>
      <c r="BN414" s="130">
        <f t="shared" ref="BN414" si="7090">F414/F436</f>
        <v>1.962809917355372E-2</v>
      </c>
      <c r="BO414" s="131">
        <f t="shared" ref="BO414" si="7091">G414/G436</f>
        <v>1.3925421630821601E-3</v>
      </c>
      <c r="BP414" s="132">
        <f t="shared" ref="BP414" si="7092">H414/H436</f>
        <v>2.4357328593528849E-2</v>
      </c>
      <c r="BQ414" s="133">
        <f t="shared" ref="BQ414" si="7093">I414/I436</f>
        <v>1.7158226674086441E-3</v>
      </c>
      <c r="BR414" s="130">
        <f t="shared" ref="BR414" si="7094">J414/J436</f>
        <v>9.1863517060367453E-3</v>
      </c>
      <c r="BS414" s="131">
        <f t="shared" ref="BS414" si="7095">K414/K436</f>
        <v>4.9542682926829269E-3</v>
      </c>
      <c r="BT414" s="132">
        <f t="shared" ref="BT414" si="7096">L414/L436</f>
        <v>4.4745296007342814E-3</v>
      </c>
      <c r="BU414" s="130">
        <f t="shared" ref="BU414" si="7097">M414/M436</f>
        <v>7.5872534142640367E-3</v>
      </c>
      <c r="BV414" s="134">
        <f t="shared" ref="BV414" si="7098">N414/N436</f>
        <v>1.2596899224806201E-2</v>
      </c>
      <c r="BW414" s="135">
        <f t="shared" ref="BW414" si="7099">O414/O436</f>
        <v>7.9295154185022032E-3</v>
      </c>
      <c r="BX414" s="130">
        <f t="shared" ref="BX414" si="7100">P414/P436</f>
        <v>1.2285336856010569E-2</v>
      </c>
      <c r="BY414" s="131">
        <f t="shared" ref="BY414" si="7101">Q414/Q436</f>
        <v>1.3904826189672629E-2</v>
      </c>
      <c r="BZ414" s="132">
        <f t="shared" ref="BZ414" si="7102">R414/R436</f>
        <v>1.171733622873688E-2</v>
      </c>
      <c r="CA414" s="133">
        <f t="shared" ref="CA414" si="7103">S414/S436</f>
        <v>9.1985517173891768E-3</v>
      </c>
      <c r="CB414" s="130">
        <f t="shared" ref="CB414" si="7104">T414/T436</f>
        <v>6.0024009603841539E-3</v>
      </c>
      <c r="CC414" s="131">
        <f t="shared" ref="CC414" si="7105">U414/U436</f>
        <v>1.9640541041319251E-2</v>
      </c>
      <c r="CD414" s="132">
        <f t="shared" ref="CD414" si="7106">V414/V436</f>
        <v>6.0914170559677565E-3</v>
      </c>
      <c r="CE414" s="133">
        <f t="shared" ref="CE414" si="7107">W414/W436</f>
        <v>7.3819742489270391E-3</v>
      </c>
      <c r="CF414" s="130">
        <f t="shared" ref="CF414" si="7108">X414/X436</f>
        <v>9.2556883918241423E-3</v>
      </c>
      <c r="CG414" s="131">
        <f t="shared" ref="CG414" si="7109">Y414/Y436</f>
        <v>1.8418304376720783E-2</v>
      </c>
      <c r="CH414" s="132">
        <f t="shared" ref="CH414" si="7110">Z414/Z436</f>
        <v>1.2330126736906397E-2</v>
      </c>
      <c r="CI414" s="130">
        <f t="shared" ref="CI414" si="7111">AA414/AA436</f>
        <v>9.0811403046712029E-3</v>
      </c>
      <c r="CJ414" s="136">
        <f t="shared" ref="CJ414" si="7112">AB414/AB436</f>
        <v>1.6971237198884378E-2</v>
      </c>
      <c r="CK414" s="137">
        <f t="shared" ref="CK414" si="7113">AC414/AC436</f>
        <v>6.5097556321267961E-3</v>
      </c>
    </row>
    <row r="415" spans="1:89" ht="15" thickTop="1" thickBot="1">
      <c r="A415" s="138" t="s">
        <v>19</v>
      </c>
      <c r="B415" s="182">
        <v>2404</v>
      </c>
      <c r="C415" s="183">
        <v>438</v>
      </c>
      <c r="D415" s="184">
        <v>929</v>
      </c>
      <c r="E415" s="185">
        <v>306</v>
      </c>
      <c r="F415" s="182">
        <v>313</v>
      </c>
      <c r="G415" s="186">
        <v>118</v>
      </c>
      <c r="H415" s="184">
        <v>957</v>
      </c>
      <c r="I415" s="185">
        <v>806</v>
      </c>
      <c r="J415" s="182">
        <v>80</v>
      </c>
      <c r="K415" s="186">
        <v>136</v>
      </c>
      <c r="L415" s="184">
        <v>137</v>
      </c>
      <c r="M415" s="182">
        <v>496</v>
      </c>
      <c r="N415" s="187">
        <v>827</v>
      </c>
      <c r="O415" s="188">
        <v>1008</v>
      </c>
      <c r="P415" s="182">
        <v>555</v>
      </c>
      <c r="Q415" s="186">
        <v>435</v>
      </c>
      <c r="R415" s="184">
        <v>892</v>
      </c>
      <c r="S415" s="185">
        <v>657</v>
      </c>
      <c r="T415" s="182">
        <v>172</v>
      </c>
      <c r="U415" s="186">
        <v>330</v>
      </c>
      <c r="V415" s="184">
        <v>549</v>
      </c>
      <c r="W415" s="185">
        <v>832</v>
      </c>
      <c r="X415" s="182">
        <v>737</v>
      </c>
      <c r="Y415" s="186">
        <v>450</v>
      </c>
      <c r="Z415" s="184">
        <v>1844</v>
      </c>
      <c r="AA415" s="182">
        <v>1386</v>
      </c>
      <c r="AB415" s="165">
        <f>B415+D415+F415+H415+J415+L415+N415+P415+R415+T415+V415+X415+Z415</f>
        <v>10396</v>
      </c>
      <c r="AC415" s="166">
        <f t="shared" si="7059"/>
        <v>7398</v>
      </c>
      <c r="AE415" s="269" t="s">
        <v>13</v>
      </c>
      <c r="AF415" s="14">
        <f t="shared" ref="AF415:BG415" si="7114">SUM(AF412:AF414)</f>
        <v>9604</v>
      </c>
      <c r="AG415" s="1">
        <f t="shared" si="7114"/>
        <v>3392</v>
      </c>
      <c r="AH415" s="14">
        <f t="shared" si="7114"/>
        <v>3312</v>
      </c>
      <c r="AI415" s="1">
        <f t="shared" si="7114"/>
        <v>2220</v>
      </c>
      <c r="AJ415" s="14">
        <f t="shared" si="7114"/>
        <v>1178</v>
      </c>
      <c r="AK415" s="1">
        <f t="shared" si="7114"/>
        <v>1044</v>
      </c>
      <c r="AL415" s="14">
        <f t="shared" si="7114"/>
        <v>3817</v>
      </c>
      <c r="AM415" s="1">
        <f t="shared" si="7114"/>
        <v>5185</v>
      </c>
      <c r="AN415" s="14">
        <f t="shared" si="7114"/>
        <v>455</v>
      </c>
      <c r="AO415" s="1">
        <f t="shared" si="7114"/>
        <v>1216</v>
      </c>
      <c r="AP415" s="14">
        <f t="shared" si="7114"/>
        <v>680</v>
      </c>
      <c r="AQ415" s="1">
        <f t="shared" si="7114"/>
        <v>3320</v>
      </c>
      <c r="AR415" s="14">
        <f t="shared" si="7114"/>
        <v>3686</v>
      </c>
      <c r="AS415" s="1">
        <f t="shared" si="7114"/>
        <v>5683</v>
      </c>
      <c r="AT415" s="14">
        <f t="shared" si="7114"/>
        <v>2358</v>
      </c>
      <c r="AU415" s="1">
        <f t="shared" si="7114"/>
        <v>2489</v>
      </c>
      <c r="AV415" s="14">
        <f t="shared" si="7114"/>
        <v>4231</v>
      </c>
      <c r="AW415" s="1">
        <f t="shared" si="7114"/>
        <v>2806</v>
      </c>
      <c r="AX415" s="14">
        <f t="shared" si="7114"/>
        <v>705</v>
      </c>
      <c r="AY415" s="1">
        <f t="shared" si="7114"/>
        <v>1357</v>
      </c>
      <c r="AZ415" s="14">
        <f t="shared" si="7114"/>
        <v>2284</v>
      </c>
      <c r="BA415" s="1">
        <f t="shared" si="7114"/>
        <v>3847</v>
      </c>
      <c r="BB415" s="14">
        <f t="shared" si="7114"/>
        <v>2758</v>
      </c>
      <c r="BC415" s="1">
        <f t="shared" si="7114"/>
        <v>2412</v>
      </c>
      <c r="BD415" s="14">
        <f t="shared" si="7114"/>
        <v>8116</v>
      </c>
      <c r="BE415" s="1">
        <f t="shared" si="7114"/>
        <v>6760</v>
      </c>
      <c r="BF415" s="54">
        <f t="shared" si="7114"/>
        <v>43184</v>
      </c>
      <c r="BG415" s="50">
        <f t="shared" si="7114"/>
        <v>41731</v>
      </c>
      <c r="BI415" s="138" t="s">
        <v>19</v>
      </c>
      <c r="BJ415" s="130">
        <f>B415/B436</f>
        <v>5.1423559862243041E-2</v>
      </c>
      <c r="BK415" s="131">
        <f t="shared" ref="BK415" si="7115">C415/C436</f>
        <v>1.287440110519973E-2</v>
      </c>
      <c r="BL415" s="132">
        <f t="shared" ref="BL415" si="7116">D415/D436</f>
        <v>5.0555071832825427E-2</v>
      </c>
      <c r="BM415" s="133">
        <f t="shared" ref="BM415" si="7117">E415/E436</f>
        <v>1.9658229474495695E-2</v>
      </c>
      <c r="BN415" s="130">
        <f t="shared" ref="BN415" si="7118">F415/F436</f>
        <v>4.0418388429752067E-2</v>
      </c>
      <c r="BO415" s="131">
        <f t="shared" ref="BO415" si="7119">G415/G436</f>
        <v>1.8257775027077209E-2</v>
      </c>
      <c r="BP415" s="132">
        <f t="shared" ref="BP415" si="7120">H415/H436</f>
        <v>3.1499950627036637E-2</v>
      </c>
      <c r="BQ415" s="133">
        <f t="shared" ref="BQ415" si="7121">I415/I436</f>
        <v>1.8688554999072529E-2</v>
      </c>
      <c r="BR415" s="130">
        <f t="shared" ref="BR415" si="7122">J415/J436</f>
        <v>2.0997375328083989E-2</v>
      </c>
      <c r="BS415" s="131">
        <f t="shared" ref="BS415" si="7123">K415/K436</f>
        <v>2.5914634146341462E-2</v>
      </c>
      <c r="BT415" s="132">
        <f t="shared" ref="BT415" si="7124">L415/L436</f>
        <v>1.5718219366681965E-2</v>
      </c>
      <c r="BU415" s="130">
        <f t="shared" ref="BU415" si="7125">M415/M436</f>
        <v>2.6880554953392585E-2</v>
      </c>
      <c r="BV415" s="134">
        <f t="shared" ref="BV415" si="7126">N415/N436</f>
        <v>3.338985788113695E-2</v>
      </c>
      <c r="BW415" s="135">
        <f t="shared" ref="BW415" si="7127">O415/O436</f>
        <v>3.0624335409387818E-2</v>
      </c>
      <c r="BX415" s="130">
        <f t="shared" ref="BX415" si="7128">P415/P436</f>
        <v>3.6657859973579919E-2</v>
      </c>
      <c r="BY415" s="131">
        <f t="shared" ref="BY415" si="7129">Q415/Q436</f>
        <v>2.9362132973337833E-2</v>
      </c>
      <c r="BZ415" s="132">
        <f t="shared" ref="BZ415" si="7130">R415/R436</f>
        <v>4.0354686934491492E-2</v>
      </c>
      <c r="CA415" s="133">
        <f t="shared" ref="CA415" si="7131">S415/S436</f>
        <v>3.214600254428026E-2</v>
      </c>
      <c r="CB415" s="130">
        <f t="shared" ref="CB415" si="7132">T415/T436</f>
        <v>2.9497513291030699E-2</v>
      </c>
      <c r="CC415" s="131">
        <f t="shared" ref="CC415" si="7133">U415/U436</f>
        <v>6.1145080600333516E-2</v>
      </c>
      <c r="CD415" s="132">
        <f t="shared" ref="CD415" si="7134">V415/V436</f>
        <v>2.5144270403957131E-2</v>
      </c>
      <c r="CE415" s="133">
        <f t="shared" ref="CE415" si="7135">W415/W436</f>
        <v>3.5708154506437766E-2</v>
      </c>
      <c r="CF415" s="130">
        <f t="shared" ref="CF415" si="7136">X415/X436</f>
        <v>3.552834554569996E-2</v>
      </c>
      <c r="CG415" s="131">
        <f t="shared" ref="CG415" si="7137">Y415/Y436</f>
        <v>4.2722870976929651E-2</v>
      </c>
      <c r="CH415" s="132">
        <f t="shared" ref="CH415" si="7138">Z415/Z436</f>
        <v>3.519621316231486E-2</v>
      </c>
      <c r="CI415" s="130">
        <f t="shared" ref="CI415" si="7139">AA415/AA436</f>
        <v>2.9202924506436863E-2</v>
      </c>
      <c r="CJ415" s="136">
        <f t="shared" ref="CJ415" si="7140">AB415/AB436</f>
        <v>3.7316620541370978E-2</v>
      </c>
      <c r="CK415" s="137">
        <f t="shared" ref="CK415" si="7141">AC415/AC436</f>
        <v>2.6636710269067498E-2</v>
      </c>
    </row>
    <row r="416" spans="1:89" ht="14" thickTop="1">
      <c r="A416" s="147" t="s">
        <v>20</v>
      </c>
      <c r="B416" s="189">
        <v>3087</v>
      </c>
      <c r="C416" s="190">
        <v>983</v>
      </c>
      <c r="D416" s="191">
        <v>1051</v>
      </c>
      <c r="E416" s="192">
        <v>705</v>
      </c>
      <c r="F416" s="189">
        <v>362</v>
      </c>
      <c r="G416" s="193">
        <v>318</v>
      </c>
      <c r="H416" s="191">
        <v>1105</v>
      </c>
      <c r="I416" s="192">
        <v>1653</v>
      </c>
      <c r="J416" s="189">
        <v>143</v>
      </c>
      <c r="K416" s="193">
        <v>323</v>
      </c>
      <c r="L416" s="191">
        <v>197</v>
      </c>
      <c r="M416" s="189">
        <v>917</v>
      </c>
      <c r="N416" s="194">
        <v>1191</v>
      </c>
      <c r="O416" s="195">
        <v>1618</v>
      </c>
      <c r="P416" s="189">
        <v>733</v>
      </c>
      <c r="Q416" s="193">
        <v>739</v>
      </c>
      <c r="R416" s="191">
        <v>1346</v>
      </c>
      <c r="S416" s="192">
        <v>888</v>
      </c>
      <c r="T416" s="189">
        <v>204</v>
      </c>
      <c r="U416" s="193">
        <v>533</v>
      </c>
      <c r="V416" s="191">
        <v>730</v>
      </c>
      <c r="W416" s="192">
        <v>1126</v>
      </c>
      <c r="X416" s="189">
        <v>831</v>
      </c>
      <c r="Y416" s="193">
        <v>855</v>
      </c>
      <c r="Z416" s="191">
        <v>2463</v>
      </c>
      <c r="AA416" s="189">
        <v>2130</v>
      </c>
      <c r="AB416" s="165">
        <f t="shared" ref="AB416:AB432" si="7142">B416+D416+F416+H416+J416+L416+N416+P416+R416+T416+V416+X416+Z416</f>
        <v>13443</v>
      </c>
      <c r="AC416" s="166">
        <f t="shared" si="7059"/>
        <v>12788</v>
      </c>
      <c r="BI416" s="147" t="s">
        <v>20</v>
      </c>
      <c r="BJ416" s="130">
        <f>B416/B436</f>
        <v>6.6033498042738878E-2</v>
      </c>
      <c r="BK416" s="131">
        <f t="shared" ref="BK416" si="7143">C416/C436</f>
        <v>2.8893918462126335E-2</v>
      </c>
      <c r="BL416" s="132">
        <f t="shared" ref="BL416" si="7144">D416/D436</f>
        <v>5.7194166303874618E-2</v>
      </c>
      <c r="BM416" s="133">
        <f t="shared" ref="BM416" si="7145">E416/E436</f>
        <v>4.5291018887318513E-2</v>
      </c>
      <c r="BN416" s="130">
        <f t="shared" ref="BN416" si="7146">F416/F436</f>
        <v>4.6745867768595038E-2</v>
      </c>
      <c r="BO416" s="131">
        <f t="shared" ref="BO416" si="7147">G416/G436</f>
        <v>4.9203156428902987E-2</v>
      </c>
      <c r="BP416" s="132">
        <f t="shared" ref="BP416" si="7148">H416/H436</f>
        <v>3.6371416345742404E-2</v>
      </c>
      <c r="BQ416" s="133">
        <f t="shared" ref="BQ416" si="7149">I416/I436</f>
        <v>3.8327768503060654E-2</v>
      </c>
      <c r="BR416" s="130">
        <f t="shared" ref="BR416" si="7150">J416/J436</f>
        <v>3.7532808398950131E-2</v>
      </c>
      <c r="BS416" s="131">
        <f t="shared" ref="BS416" si="7151">K416/K436</f>
        <v>6.1547256097560975E-2</v>
      </c>
      <c r="BT416" s="132">
        <f t="shared" ref="BT416" si="7152">L416/L436</f>
        <v>2.260211106011932E-2</v>
      </c>
      <c r="BU416" s="130">
        <f t="shared" ref="BU416" si="7153">M416/M436</f>
        <v>4.9696509863429439E-2</v>
      </c>
      <c r="BV416" s="134">
        <f t="shared" ref="BV416" si="7154">N416/N436</f>
        <v>4.8086240310077522E-2</v>
      </c>
      <c r="BW416" s="135">
        <f t="shared" ref="BW416" si="7155">O416/O436</f>
        <v>4.9156919337687982E-2</v>
      </c>
      <c r="BX416" s="130">
        <f t="shared" ref="BX416" si="7156">P416/P436</f>
        <v>4.841479524438573E-2</v>
      </c>
      <c r="BY416" s="131">
        <f t="shared" ref="BY416" si="7157">Q416/Q436</f>
        <v>4.9881876476544046E-2</v>
      </c>
      <c r="BZ416" s="132">
        <f t="shared" ref="BZ416" si="7158">R416/R436</f>
        <v>6.089395584509591E-2</v>
      </c>
      <c r="CA416" s="133">
        <f t="shared" ref="CA416" si="7159">S416/S436</f>
        <v>4.3448478324689302E-2</v>
      </c>
      <c r="CB416" s="130">
        <f t="shared" ref="CB416" si="7160">T416/T436</f>
        <v>3.4985422740524783E-2</v>
      </c>
      <c r="CC416" s="131">
        <f t="shared" ref="CC416" si="7161">U416/U436</f>
        <v>9.8758569575690194E-2</v>
      </c>
      <c r="CD416" s="132">
        <f t="shared" ref="CD416" si="7162">V416/V436</f>
        <v>3.3434093615462124E-2</v>
      </c>
      <c r="CE416" s="133">
        <f t="shared" ref="CE416" si="7163">W416/W436</f>
        <v>4.8326180257510731E-2</v>
      </c>
      <c r="CF416" s="130">
        <f t="shared" ref="CF416" si="7164">X416/X436</f>
        <v>4.0059776320863862E-2</v>
      </c>
      <c r="CG416" s="131">
        <f t="shared" ref="CG416" si="7165">Y416/Y436</f>
        <v>8.1173454856166338E-2</v>
      </c>
      <c r="CH416" s="132">
        <f t="shared" ref="CH416" si="7166">Z416/Z436</f>
        <v>4.7010994044892347E-2</v>
      </c>
      <c r="CI416" s="130">
        <f t="shared" ref="CI416" si="7167">AA416/AA436</f>
        <v>4.4878953245822889E-2</v>
      </c>
      <c r="CJ416" s="136">
        <f t="shared" ref="CJ416" si="7168">AB416/AB436</f>
        <v>4.825387937068585E-2</v>
      </c>
      <c r="CK416" s="137">
        <f t="shared" ref="CK416" si="7169">AC416/AC436</f>
        <v>4.6043559194489748E-2</v>
      </c>
    </row>
    <row r="417" spans="1:89" ht="14" thickBot="1">
      <c r="A417" s="138" t="s">
        <v>21</v>
      </c>
      <c r="B417" s="182">
        <v>3431</v>
      </c>
      <c r="C417" s="183">
        <v>992</v>
      </c>
      <c r="D417" s="184">
        <v>1140</v>
      </c>
      <c r="E417" s="185">
        <v>731</v>
      </c>
      <c r="F417" s="182">
        <v>395</v>
      </c>
      <c r="G417" s="186">
        <v>379</v>
      </c>
      <c r="H417" s="184">
        <v>1222</v>
      </c>
      <c r="I417" s="185">
        <v>1743</v>
      </c>
      <c r="J417" s="182">
        <v>145</v>
      </c>
      <c r="K417" s="186">
        <v>408</v>
      </c>
      <c r="L417" s="184">
        <v>258</v>
      </c>
      <c r="M417" s="182">
        <v>1194</v>
      </c>
      <c r="N417" s="187">
        <v>1195</v>
      </c>
      <c r="O417" s="188">
        <v>1898</v>
      </c>
      <c r="P417" s="182">
        <v>841</v>
      </c>
      <c r="Q417" s="186">
        <v>877</v>
      </c>
      <c r="R417" s="184">
        <v>1448</v>
      </c>
      <c r="S417" s="185">
        <v>916</v>
      </c>
      <c r="T417" s="182">
        <v>234</v>
      </c>
      <c r="U417" s="186">
        <v>441</v>
      </c>
      <c r="V417" s="184">
        <v>795</v>
      </c>
      <c r="W417" s="185">
        <v>1103</v>
      </c>
      <c r="X417" s="182">
        <v>980</v>
      </c>
      <c r="Y417" s="186">
        <v>773</v>
      </c>
      <c r="Z417" s="184">
        <v>2845</v>
      </c>
      <c r="AA417" s="182">
        <v>2213</v>
      </c>
      <c r="AB417" s="165">
        <f t="shared" si="7142"/>
        <v>14929</v>
      </c>
      <c r="AC417" s="166">
        <f t="shared" si="7059"/>
        <v>13668</v>
      </c>
      <c r="AE417" t="s">
        <v>88</v>
      </c>
      <c r="BI417" s="138" t="s">
        <v>21</v>
      </c>
      <c r="BJ417" s="130">
        <f>B417/B436</f>
        <v>7.3391944212710433E-2</v>
      </c>
      <c r="BK417" s="131">
        <f t="shared" ref="BK417" si="7170">C417/C436</f>
        <v>2.9158460950589341E-2</v>
      </c>
      <c r="BL417" s="132">
        <f t="shared" ref="BL417" si="7171">D417/D436</f>
        <v>6.2037440139312144E-2</v>
      </c>
      <c r="BM417" s="133">
        <f t="shared" ref="BM417" si="7172">E417/E436</f>
        <v>4.6961325966850827E-2</v>
      </c>
      <c r="BN417" s="130">
        <f t="shared" ref="BN417" si="7173">F417/F436</f>
        <v>5.1007231404958678E-2</v>
      </c>
      <c r="BO417" s="131">
        <f t="shared" ref="BO417" si="7174">G417/G436</f>
        <v>5.8641497756459847E-2</v>
      </c>
      <c r="BP417" s="132">
        <f t="shared" ref="BP417" si="7175">H417/H436</f>
        <v>4.0222507488232778E-2</v>
      </c>
      <c r="BQ417" s="133">
        <f t="shared" ref="BQ417" si="7176">I417/I436</f>
        <v>4.0414579855314416E-2</v>
      </c>
      <c r="BR417" s="130">
        <f t="shared" ref="BR417" si="7177">J417/J436</f>
        <v>3.805774278215223E-2</v>
      </c>
      <c r="BS417" s="131">
        <f t="shared" ref="BS417" si="7178">K417/K436</f>
        <v>7.774390243902439E-2</v>
      </c>
      <c r="BT417" s="132">
        <f t="shared" ref="BT417" si="7179">L417/L436</f>
        <v>2.9600734281780634E-2</v>
      </c>
      <c r="BU417" s="130">
        <f t="shared" ref="BU417" si="7180">M417/M436</f>
        <v>6.4708432690223278E-2</v>
      </c>
      <c r="BV417" s="134">
        <f t="shared" ref="BV417" si="7181">N417/N436</f>
        <v>4.8247739018087855E-2</v>
      </c>
      <c r="BW417" s="135">
        <f t="shared" ref="BW417" si="7182">O417/O436</f>
        <v>5.7663679173629044E-2</v>
      </c>
      <c r="BX417" s="130">
        <f t="shared" ref="BX417" si="7183">P417/P436</f>
        <v>5.5548216644649935E-2</v>
      </c>
      <c r="BY417" s="131">
        <f t="shared" ref="BY417" si="7184">Q417/Q436</f>
        <v>5.9196760040499494E-2</v>
      </c>
      <c r="BZ417" s="132">
        <f t="shared" ref="BZ417" si="7185">R417/R436</f>
        <v>6.550850524791893E-2</v>
      </c>
      <c r="CA417" s="133">
        <f t="shared" ref="CA417" si="7186">S417/S436</f>
        <v>4.4818475388981309E-2</v>
      </c>
      <c r="CB417" s="130">
        <f t="shared" ref="CB417" si="7187">T417/T436</f>
        <v>4.0130337849425483E-2</v>
      </c>
      <c r="CC417" s="131">
        <f t="shared" ref="CC417" si="7188">U417/U436</f>
        <v>8.171206225680934E-2</v>
      </c>
      <c r="CD417" s="132">
        <f t="shared" ref="CD417" si="7189">V417/V436</f>
        <v>3.6411101951085462E-2</v>
      </c>
      <c r="CE417" s="133">
        <f t="shared" ref="CE417" si="7190">W417/W436</f>
        <v>4.7339055793991419E-2</v>
      </c>
      <c r="CF417" s="130">
        <f t="shared" ref="CF417" si="7191">X417/X436</f>
        <v>4.7242576166602393E-2</v>
      </c>
      <c r="CG417" s="131">
        <f t="shared" ref="CG417" si="7192">Y417/Y436</f>
        <v>7.3388398367036936E-2</v>
      </c>
      <c r="CH417" s="132">
        <f t="shared" ref="CH417" si="7193">Z417/Z436</f>
        <v>5.4302183539471673E-2</v>
      </c>
      <c r="CI417" s="130">
        <f t="shared" ref="CI417" si="7194">AA417/AA436</f>
        <v>4.6627757527232888E-2</v>
      </c>
      <c r="CJ417" s="136">
        <f t="shared" ref="CJ417" si="7195">AB417/AB436</f>
        <v>5.3587901891316597E-2</v>
      </c>
      <c r="CK417" s="137">
        <f t="shared" ref="CK417" si="7196">AC417/AC436</f>
        <v>4.9212024325170932E-2</v>
      </c>
    </row>
    <row r="418" spans="1:89" ht="15" thickTop="1" thickBot="1">
      <c r="A418" s="147" t="s">
        <v>22</v>
      </c>
      <c r="B418" s="189">
        <v>3086</v>
      </c>
      <c r="C418" s="190">
        <v>1417</v>
      </c>
      <c r="D418" s="191">
        <v>1121</v>
      </c>
      <c r="E418" s="192">
        <v>784</v>
      </c>
      <c r="F418" s="189">
        <v>421</v>
      </c>
      <c r="G418" s="193">
        <v>347</v>
      </c>
      <c r="H418" s="191">
        <v>1490</v>
      </c>
      <c r="I418" s="192">
        <v>1789</v>
      </c>
      <c r="J418" s="189">
        <v>167</v>
      </c>
      <c r="K418" s="193">
        <v>485</v>
      </c>
      <c r="L418" s="191">
        <v>225</v>
      </c>
      <c r="M418" s="189">
        <v>1209</v>
      </c>
      <c r="N418" s="194">
        <v>1300</v>
      </c>
      <c r="O418" s="195">
        <v>2167</v>
      </c>
      <c r="P418" s="189">
        <v>784</v>
      </c>
      <c r="Q418" s="193">
        <v>873</v>
      </c>
      <c r="R418" s="191">
        <v>1437</v>
      </c>
      <c r="S418" s="192">
        <v>1002</v>
      </c>
      <c r="T418" s="189">
        <v>267</v>
      </c>
      <c r="U418" s="193">
        <v>383</v>
      </c>
      <c r="V418" s="191">
        <v>759</v>
      </c>
      <c r="W418" s="192">
        <v>1618</v>
      </c>
      <c r="X418" s="189">
        <v>947</v>
      </c>
      <c r="Y418" s="193">
        <v>784</v>
      </c>
      <c r="Z418" s="191">
        <v>2808</v>
      </c>
      <c r="AA418" s="189">
        <v>2417</v>
      </c>
      <c r="AB418" s="165">
        <f t="shared" si="7142"/>
        <v>14812</v>
      </c>
      <c r="AC418" s="166">
        <f t="shared" si="7059"/>
        <v>15275</v>
      </c>
      <c r="AE418" s="314" t="s">
        <v>0</v>
      </c>
      <c r="AF418" s="308" t="s">
        <v>1</v>
      </c>
      <c r="AG418" s="309"/>
      <c r="AH418" s="308" t="s">
        <v>2</v>
      </c>
      <c r="AI418" s="309"/>
      <c r="AJ418" s="308" t="s">
        <v>3</v>
      </c>
      <c r="AK418" s="309"/>
      <c r="AL418" s="308" t="s">
        <v>4</v>
      </c>
      <c r="AM418" s="309"/>
      <c r="AN418" s="308" t="s">
        <v>5</v>
      </c>
      <c r="AO418" s="309"/>
      <c r="AP418" s="308" t="s">
        <v>6</v>
      </c>
      <c r="AQ418" s="309"/>
      <c r="AR418" s="308" t="s">
        <v>7</v>
      </c>
      <c r="AS418" s="309"/>
      <c r="AT418" s="308" t="s">
        <v>8</v>
      </c>
      <c r="AU418" s="309"/>
      <c r="AV418" s="308" t="s">
        <v>9</v>
      </c>
      <c r="AW418" s="309"/>
      <c r="AX418" s="308" t="s">
        <v>10</v>
      </c>
      <c r="AY418" s="309"/>
      <c r="AZ418" s="308" t="s">
        <v>11</v>
      </c>
      <c r="BA418" s="309"/>
      <c r="BB418" s="308" t="s">
        <v>12</v>
      </c>
      <c r="BC418" s="309"/>
      <c r="BD418" s="310" t="s">
        <v>40</v>
      </c>
      <c r="BE418" s="311"/>
      <c r="BF418" s="312" t="s">
        <v>41</v>
      </c>
      <c r="BG418" s="313"/>
      <c r="BI418" s="147" t="s">
        <v>22</v>
      </c>
      <c r="BJ418" s="130">
        <f>B418/B436</f>
        <v>6.6012107210849436E-2</v>
      </c>
      <c r="BK418" s="131">
        <f t="shared" ref="BK418" si="7197">C418/C436</f>
        <v>4.1650745128009169E-2</v>
      </c>
      <c r="BL418" s="132">
        <f t="shared" ref="BL418" si="7198">D418/D436</f>
        <v>6.1003482803656944E-2</v>
      </c>
      <c r="BM418" s="133">
        <f t="shared" ref="BM418" si="7199">E418/E436</f>
        <v>5.0366182705897468E-2</v>
      </c>
      <c r="BN418" s="130">
        <f t="shared" ref="BN418" si="7200">F418/F436</f>
        <v>5.4364669421487606E-2</v>
      </c>
      <c r="BO418" s="131">
        <f t="shared" ref="BO418" si="7201">G418/G436</f>
        <v>5.3690236732167725E-2</v>
      </c>
      <c r="BP418" s="132">
        <f t="shared" ref="BP418" si="7202">H418/H436</f>
        <v>4.9043810276159443E-2</v>
      </c>
      <c r="BQ418" s="133">
        <f t="shared" ref="BQ418" si="7203">I418/I436</f>
        <v>4.1481172324244107E-2</v>
      </c>
      <c r="BR418" s="130">
        <f t="shared" ref="BR418" si="7204">J418/J436</f>
        <v>4.3832020997375327E-2</v>
      </c>
      <c r="BS418" s="131">
        <f t="shared" ref="BS418" si="7205">K418/K436</f>
        <v>9.2416158536585372E-2</v>
      </c>
      <c r="BT418" s="132">
        <f t="shared" ref="BT418" si="7206">L418/L436</f>
        <v>2.5814593850390088E-2</v>
      </c>
      <c r="BU418" s="130">
        <f t="shared" ref="BU418" si="7207">M418/M436</f>
        <v>6.5521352698894433E-2</v>
      </c>
      <c r="BV418" s="134">
        <f t="shared" ref="BV418" si="7208">N418/N436</f>
        <v>5.2487080103359174E-2</v>
      </c>
      <c r="BW418" s="135">
        <f t="shared" ref="BW418" si="7209">O418/O436</f>
        <v>6.5836244873158131E-2</v>
      </c>
      <c r="BX418" s="130">
        <f t="shared" ref="BX418" si="7210">P418/P436</f>
        <v>5.1783355350066049E-2</v>
      </c>
      <c r="BY418" s="131">
        <f t="shared" ref="BY418" si="7211">Q418/Q436</f>
        <v>5.8926763415457308E-2</v>
      </c>
      <c r="BZ418" s="132">
        <f t="shared" ref="BZ418" si="7212">R418/R436</f>
        <v>6.5010857763300761E-2</v>
      </c>
      <c r="CA418" s="133">
        <f t="shared" ref="CA418" si="7213">S418/S436</f>
        <v>4.9026323515021036E-2</v>
      </c>
      <c r="CB418" s="130">
        <f t="shared" ref="CB418" si="7214">T418/T436</f>
        <v>4.5789744469216256E-2</v>
      </c>
      <c r="CC418" s="131">
        <f t="shared" ref="CC418" si="7215">U418/U436</f>
        <v>7.0965351120993142E-2</v>
      </c>
      <c r="CD418" s="132">
        <f t="shared" ref="CD418" si="7216">V418/V436</f>
        <v>3.4762297334432535E-2</v>
      </c>
      <c r="CE418" s="133">
        <f t="shared" ref="CE418" si="7217">W418/W436</f>
        <v>6.9442060085836907E-2</v>
      </c>
      <c r="CF418" s="130">
        <f t="shared" ref="CF418" si="7218">X418/X436</f>
        <v>4.5651754724257615E-2</v>
      </c>
      <c r="CG418" s="131">
        <f t="shared" ref="CG418" si="7219">Y418/Y436</f>
        <v>7.4432735213139659E-2</v>
      </c>
      <c r="CH418" s="132">
        <f t="shared" ref="CH418" si="7220">Z418/Z436</f>
        <v>5.3595968850206135E-2</v>
      </c>
      <c r="CI418" s="130">
        <f t="shared" ref="CI418" si="7221">AA418/AA436</f>
        <v>5.0926023471903246E-2</v>
      </c>
      <c r="CJ418" s="136">
        <f t="shared" ref="CJ418" si="7222">AB418/AB436</f>
        <v>5.316792838195334E-2</v>
      </c>
      <c r="CK418" s="137">
        <f t="shared" ref="CK418" si="7223">AC418/AC436</f>
        <v>5.4998073717221686E-2</v>
      </c>
    </row>
    <row r="419" spans="1:89" ht="15" thickTop="1" thickBot="1">
      <c r="A419" s="138" t="s">
        <v>23</v>
      </c>
      <c r="B419" s="182">
        <v>2991</v>
      </c>
      <c r="C419" s="183">
        <v>1385</v>
      </c>
      <c r="D419" s="184">
        <v>1147</v>
      </c>
      <c r="E419" s="185">
        <v>647</v>
      </c>
      <c r="F419" s="182">
        <v>425</v>
      </c>
      <c r="G419" s="186">
        <v>240</v>
      </c>
      <c r="H419" s="184">
        <v>1527</v>
      </c>
      <c r="I419" s="185">
        <v>1978</v>
      </c>
      <c r="J419" s="182">
        <v>148</v>
      </c>
      <c r="K419" s="186">
        <v>514</v>
      </c>
      <c r="L419" s="184">
        <v>242</v>
      </c>
      <c r="M419" s="182">
        <v>1148</v>
      </c>
      <c r="N419" s="187">
        <v>1253</v>
      </c>
      <c r="O419" s="188">
        <v>1893</v>
      </c>
      <c r="P419" s="182">
        <v>875</v>
      </c>
      <c r="Q419" s="186">
        <v>641</v>
      </c>
      <c r="R419" s="184">
        <v>1481</v>
      </c>
      <c r="S419" s="185">
        <v>820</v>
      </c>
      <c r="T419" s="182">
        <v>261</v>
      </c>
      <c r="U419" s="186">
        <v>232</v>
      </c>
      <c r="V419" s="184">
        <v>748</v>
      </c>
      <c r="W419" s="185">
        <v>1216</v>
      </c>
      <c r="X419" s="182">
        <v>958</v>
      </c>
      <c r="Y419" s="186">
        <v>534</v>
      </c>
      <c r="Z419" s="184">
        <v>2823</v>
      </c>
      <c r="AA419" s="182">
        <v>2417</v>
      </c>
      <c r="AB419" s="165">
        <f t="shared" si="7142"/>
        <v>14879</v>
      </c>
      <c r="AC419" s="166">
        <f t="shared" si="7059"/>
        <v>13665</v>
      </c>
      <c r="AE419" s="315"/>
      <c r="AF419" s="230" t="s">
        <v>14</v>
      </c>
      <c r="AG419" s="231" t="s">
        <v>15</v>
      </c>
      <c r="AH419" s="232" t="s">
        <v>14</v>
      </c>
      <c r="AI419" s="233" t="s">
        <v>15</v>
      </c>
      <c r="AJ419" s="230" t="s">
        <v>14</v>
      </c>
      <c r="AK419" s="231" t="s">
        <v>15</v>
      </c>
      <c r="AL419" s="232" t="s">
        <v>14</v>
      </c>
      <c r="AM419" s="233" t="s">
        <v>15</v>
      </c>
      <c r="AN419" s="230" t="s">
        <v>14</v>
      </c>
      <c r="AO419" s="231" t="s">
        <v>15</v>
      </c>
      <c r="AP419" s="232" t="s">
        <v>14</v>
      </c>
      <c r="AQ419" s="230" t="s">
        <v>15</v>
      </c>
      <c r="AR419" s="234" t="s">
        <v>14</v>
      </c>
      <c r="AS419" s="235" t="s">
        <v>15</v>
      </c>
      <c r="AT419" s="230" t="s">
        <v>14</v>
      </c>
      <c r="AU419" s="231" t="s">
        <v>15</v>
      </c>
      <c r="AV419" s="232" t="s">
        <v>14</v>
      </c>
      <c r="AW419" s="233" t="s">
        <v>15</v>
      </c>
      <c r="AX419" s="230" t="s">
        <v>14</v>
      </c>
      <c r="AY419" s="231" t="s">
        <v>15</v>
      </c>
      <c r="AZ419" s="232" t="s">
        <v>14</v>
      </c>
      <c r="BA419" s="233" t="s">
        <v>15</v>
      </c>
      <c r="BB419" s="230" t="s">
        <v>14</v>
      </c>
      <c r="BC419" s="231" t="s">
        <v>15</v>
      </c>
      <c r="BD419" s="236" t="s">
        <v>14</v>
      </c>
      <c r="BE419" s="237" t="s">
        <v>15</v>
      </c>
      <c r="BF419" s="238" t="s">
        <v>14</v>
      </c>
      <c r="BG419" s="239" t="s">
        <v>15</v>
      </c>
      <c r="BI419" s="138" t="s">
        <v>23</v>
      </c>
      <c r="BJ419" s="130">
        <f>B419/B436</f>
        <v>6.3979978181351468E-2</v>
      </c>
      <c r="BK419" s="131">
        <f t="shared" ref="BK419" si="7224">C419/C436</f>
        <v>4.071014961347403E-2</v>
      </c>
      <c r="BL419" s="132">
        <f t="shared" ref="BL419" si="7225">D419/D436</f>
        <v>6.2418371789290376E-2</v>
      </c>
      <c r="BM419" s="133">
        <f t="shared" ref="BM419" si="7226">E419/E436</f>
        <v>4.1564949248361814E-2</v>
      </c>
      <c r="BN419" s="130">
        <f t="shared" ref="BN419" si="7227">F419/F436</f>
        <v>5.4881198347107439E-2</v>
      </c>
      <c r="BO419" s="131">
        <f t="shared" ref="BO419" si="7228">G419/G436</f>
        <v>3.7134457682190931E-2</v>
      </c>
      <c r="BP419" s="132">
        <f t="shared" ref="BP419" si="7229">H419/H436</f>
        <v>5.0261676705835881E-2</v>
      </c>
      <c r="BQ419" s="133">
        <f t="shared" ref="BQ419" si="7230">I419/I436</f>
        <v>4.5863476163976999E-2</v>
      </c>
      <c r="BR419" s="130">
        <f t="shared" ref="BR419" si="7231">J419/J436</f>
        <v>3.884514435695538E-2</v>
      </c>
      <c r="BS419" s="131">
        <f t="shared" ref="BS419" si="7232">K419/K436</f>
        <v>9.7942073170731711E-2</v>
      </c>
      <c r="BT419" s="132">
        <f t="shared" ref="BT419" si="7233">L419/L436</f>
        <v>2.7765029830197338E-2</v>
      </c>
      <c r="BU419" s="130">
        <f t="shared" ref="BU419" si="7234">M419/M436</f>
        <v>6.2215477996965099E-2</v>
      </c>
      <c r="BV419" s="134">
        <f t="shared" ref="BV419" si="7235">N419/N436</f>
        <v>5.0589470284237728E-2</v>
      </c>
      <c r="BW419" s="135">
        <f t="shared" ref="BW419" si="7236">O419/O436</f>
        <v>5.7511772747987237E-2</v>
      </c>
      <c r="BX419" s="130">
        <f t="shared" ref="BX419" si="7237">P419/P436</f>
        <v>5.7793923381770147E-2</v>
      </c>
      <c r="BY419" s="131">
        <f t="shared" ref="BY419" si="7238">Q419/Q436</f>
        <v>4.326695916301046E-2</v>
      </c>
      <c r="BZ419" s="132">
        <f t="shared" ref="BZ419" si="7239">R419/R436</f>
        <v>6.7001447701773437E-2</v>
      </c>
      <c r="CA419" s="133">
        <f t="shared" ref="CA419" si="7240">S419/S436</f>
        <v>4.0121342597123008E-2</v>
      </c>
      <c r="CB419" s="130">
        <f t="shared" ref="CB419" si="7241">T419/T436</f>
        <v>4.4760761447436119E-2</v>
      </c>
      <c r="CC419" s="131">
        <f t="shared" ref="CC419" si="7242">U419/U436</f>
        <v>4.2986844543264777E-2</v>
      </c>
      <c r="CD419" s="132">
        <f t="shared" ref="CD419" si="7243">V419/V436</f>
        <v>3.4258495923788587E-2</v>
      </c>
      <c r="CE419" s="133">
        <f t="shared" ref="CE419" si="7244">W419/W436</f>
        <v>5.218884120171674E-2</v>
      </c>
      <c r="CF419" s="130">
        <f t="shared" ref="CF419" si="7245">X419/X436</f>
        <v>4.6182028538372541E-2</v>
      </c>
      <c r="CG419" s="131">
        <f t="shared" ref="CG419" si="7246">Y419/Y436</f>
        <v>5.0697806892623182E-2</v>
      </c>
      <c r="CH419" s="132">
        <f t="shared" ref="CH419" si="7247">Z419/Z436</f>
        <v>5.3882272102611088E-2</v>
      </c>
      <c r="CI419" s="130">
        <f t="shared" ref="CI419" si="7248">AA419/AA436</f>
        <v>5.0926023471903246E-2</v>
      </c>
      <c r="CJ419" s="136">
        <f t="shared" ref="CJ419" si="7249">AB419/AB436</f>
        <v>5.3408426032614351E-2</v>
      </c>
      <c r="CK419" s="137">
        <f t="shared" ref="CK419" si="7250">AC419/AC436</f>
        <v>4.920122273949816E-2</v>
      </c>
    </row>
    <row r="420" spans="1:89" ht="14" thickTop="1">
      <c r="A420" s="147" t="s">
        <v>24</v>
      </c>
      <c r="B420" s="196">
        <v>2969</v>
      </c>
      <c r="C420" s="190">
        <v>1717</v>
      </c>
      <c r="D420" s="191">
        <v>1239</v>
      </c>
      <c r="E420" s="192">
        <v>690</v>
      </c>
      <c r="F420" s="189">
        <v>421</v>
      </c>
      <c r="G420" s="193">
        <v>295</v>
      </c>
      <c r="H420" s="191">
        <v>1781</v>
      </c>
      <c r="I420" s="192">
        <v>1961</v>
      </c>
      <c r="J420" s="189">
        <v>180</v>
      </c>
      <c r="K420" s="193">
        <v>372</v>
      </c>
      <c r="L420" s="191">
        <v>271</v>
      </c>
      <c r="M420" s="189">
        <v>1193</v>
      </c>
      <c r="N420" s="194">
        <v>1240</v>
      </c>
      <c r="O420" s="197">
        <v>2038</v>
      </c>
      <c r="P420" s="189">
        <v>1036</v>
      </c>
      <c r="Q420" s="193">
        <v>694</v>
      </c>
      <c r="R420" s="191">
        <v>1537</v>
      </c>
      <c r="S420" s="192">
        <v>1017</v>
      </c>
      <c r="T420" s="189">
        <v>275</v>
      </c>
      <c r="U420" s="193">
        <v>339</v>
      </c>
      <c r="V420" s="191">
        <v>937</v>
      </c>
      <c r="W420" s="198">
        <v>1744</v>
      </c>
      <c r="X420" s="189">
        <v>980</v>
      </c>
      <c r="Y420" s="193">
        <v>623</v>
      </c>
      <c r="Z420" s="191">
        <v>2936</v>
      </c>
      <c r="AA420" s="189">
        <v>2826</v>
      </c>
      <c r="AB420" s="165">
        <f t="shared" si="7142"/>
        <v>15802</v>
      </c>
      <c r="AC420" s="166">
        <f t="shared" si="7059"/>
        <v>15509</v>
      </c>
      <c r="AE420" s="241" t="str">
        <f>$AE$17</f>
        <v>17:00 - 17:59</v>
      </c>
      <c r="AF420" s="242">
        <f t="shared" ref="AF420:AU422" si="7251">SUMIF($A$9:$A$32,$AE420,B$412:B$435)</f>
        <v>3215</v>
      </c>
      <c r="AG420" s="243">
        <f t="shared" si="7251"/>
        <v>2981</v>
      </c>
      <c r="AH420" s="244">
        <f t="shared" si="7251"/>
        <v>1519</v>
      </c>
      <c r="AI420" s="245">
        <f t="shared" si="7251"/>
        <v>1361</v>
      </c>
      <c r="AJ420" s="242">
        <f t="shared" si="7251"/>
        <v>697</v>
      </c>
      <c r="AK420" s="246">
        <f t="shared" si="7251"/>
        <v>570</v>
      </c>
      <c r="AL420" s="244">
        <f t="shared" si="7251"/>
        <v>2559</v>
      </c>
      <c r="AM420" s="245">
        <f t="shared" si="7251"/>
        <v>3739</v>
      </c>
      <c r="AN420" s="242">
        <f t="shared" si="7251"/>
        <v>395</v>
      </c>
      <c r="AO420" s="246">
        <f t="shared" si="7251"/>
        <v>268</v>
      </c>
      <c r="AP420" s="244">
        <f t="shared" si="7251"/>
        <v>1057</v>
      </c>
      <c r="AQ420" s="242">
        <f t="shared" si="7251"/>
        <v>1240</v>
      </c>
      <c r="AR420" s="247">
        <f t="shared" si="7251"/>
        <v>2062</v>
      </c>
      <c r="AS420" s="248">
        <f t="shared" si="7251"/>
        <v>2374</v>
      </c>
      <c r="AT420" s="242">
        <f t="shared" si="7251"/>
        <v>1175</v>
      </c>
      <c r="AU420" s="246">
        <f t="shared" si="7251"/>
        <v>1057</v>
      </c>
      <c r="AV420" s="244">
        <f t="shared" ref="AP420:BE422" si="7252">SUMIF($A$9:$A$32,$AE420,R$412:R$435)</f>
        <v>1215</v>
      </c>
      <c r="AW420" s="245">
        <f t="shared" si="7252"/>
        <v>1795</v>
      </c>
      <c r="AX420" s="242">
        <f t="shared" si="7252"/>
        <v>539</v>
      </c>
      <c r="AY420" s="246">
        <f t="shared" si="7252"/>
        <v>361</v>
      </c>
      <c r="AZ420" s="244">
        <f t="shared" si="7252"/>
        <v>1620</v>
      </c>
      <c r="BA420" s="245">
        <f t="shared" si="7252"/>
        <v>1688</v>
      </c>
      <c r="BB420" s="242">
        <f t="shared" si="7252"/>
        <v>1847</v>
      </c>
      <c r="BC420" s="246">
        <f t="shared" si="7252"/>
        <v>670</v>
      </c>
      <c r="BD420" s="23">
        <f t="shared" si="7252"/>
        <v>4517</v>
      </c>
      <c r="BE420" s="249">
        <f t="shared" si="7252"/>
        <v>4205</v>
      </c>
      <c r="BF420" s="250">
        <f>AF420+AH420+AJ420+AL420+AN420+AP420+AR420+AT420+AV420+AX420+AZ420+BB420+BD420</f>
        <v>22417</v>
      </c>
      <c r="BG420" s="251">
        <f>AG420+AI420+AK420+AM420+AO420+AQ420+AS420+AU420+AW420+AY420+BA420+BC420+BE420</f>
        <v>22309</v>
      </c>
      <c r="BI420" s="147" t="s">
        <v>24</v>
      </c>
      <c r="BJ420" s="130">
        <f>B420/B436</f>
        <v>6.3509379879783528E-2</v>
      </c>
      <c r="BK420" s="131">
        <f t="shared" ref="BK420" si="7253">C420/C436</f>
        <v>5.0468828076776107E-2</v>
      </c>
      <c r="BL420" s="132">
        <f t="shared" ref="BL420" si="7254">D420/D436</f>
        <v>6.742490204614715E-2</v>
      </c>
      <c r="BM420" s="133">
        <f t="shared" ref="BM420" si="7255">E420/E436</f>
        <v>4.4327380187588333E-2</v>
      </c>
      <c r="BN420" s="130">
        <f t="shared" ref="BN420" si="7256">F420/F436</f>
        <v>5.4364669421487606E-2</v>
      </c>
      <c r="BO420" s="131">
        <f t="shared" ref="BO420" si="7257">G420/G436</f>
        <v>4.5644437567693021E-2</v>
      </c>
      <c r="BP420" s="132">
        <f t="shared" ref="BP420" si="7258">H420/H436</f>
        <v>5.8622165169020114E-2</v>
      </c>
      <c r="BQ420" s="133">
        <f t="shared" ref="BQ420" si="7259">I420/I436</f>
        <v>4.5469300686329067E-2</v>
      </c>
      <c r="BR420" s="130">
        <f t="shared" ref="BR420" si="7260">J420/J436</f>
        <v>4.7244094488188976E-2</v>
      </c>
      <c r="BS420" s="131">
        <f t="shared" ref="BS420" si="7261">K420/K436</f>
        <v>7.0884146341463408E-2</v>
      </c>
      <c r="BT420" s="132">
        <f t="shared" ref="BT420" si="7262">L420/L436</f>
        <v>3.109224414869206E-2</v>
      </c>
      <c r="BU420" s="130">
        <f t="shared" ref="BU420" si="7263">M420/M436</f>
        <v>6.4654238022978539E-2</v>
      </c>
      <c r="BV420" s="134">
        <f t="shared" ref="BV420" si="7264">N420/N436</f>
        <v>5.0064599483204138E-2</v>
      </c>
      <c r="BW420" s="135">
        <f t="shared" ref="BW420" si="7265">O420/O436</f>
        <v>6.1917059091599572E-2</v>
      </c>
      <c r="BX420" s="130">
        <f t="shared" ref="BX420" si="7266">P420/P436</f>
        <v>6.8428005284015853E-2</v>
      </c>
      <c r="BY420" s="131">
        <f t="shared" ref="BY420" si="7267">Q420/Q436</f>
        <v>4.6844414444819439E-2</v>
      </c>
      <c r="BZ420" s="132">
        <f t="shared" ref="BZ420" si="7268">R420/R436</f>
        <v>6.9534925805284115E-2</v>
      </c>
      <c r="CA420" s="133">
        <f t="shared" ref="CA420" si="7269">S420/S436</f>
        <v>4.9760250513748897E-2</v>
      </c>
      <c r="CB420" s="130">
        <f t="shared" ref="CB420" si="7270">T420/T436</f>
        <v>4.716172183158978E-2</v>
      </c>
      <c r="CC420" s="131">
        <f t="shared" ref="CC420" si="7271">U420/U436</f>
        <v>6.2812673707615341E-2</v>
      </c>
      <c r="CD420" s="132">
        <f t="shared" ref="CD420" si="7272">V420/V436</f>
        <v>4.2914720161216453E-2</v>
      </c>
      <c r="CE420" s="133">
        <f t="shared" ref="CE420" si="7273">W420/W436</f>
        <v>7.4849785407725328E-2</v>
      </c>
      <c r="CF420" s="130">
        <f t="shared" ref="CF420" si="7274">X420/X436</f>
        <v>4.7242576166602393E-2</v>
      </c>
      <c r="CG420" s="131">
        <f t="shared" ref="CG420" si="7275">Y420/Y436</f>
        <v>5.914744137472705E-2</v>
      </c>
      <c r="CH420" s="132">
        <f t="shared" ref="CH420" si="7276">Z420/Z436</f>
        <v>5.6039089937395023E-2</v>
      </c>
      <c r="CI420" s="130">
        <f t="shared" ref="CI420" si="7277">AA420/AA436</f>
        <v>5.9543625292345297E-2</v>
      </c>
      <c r="CJ420" s="136">
        <f t="shared" ref="CJ420" si="7278">AB420/AB436</f>
        <v>5.6721550384257816E-2</v>
      </c>
      <c r="CK420" s="137">
        <f t="shared" ref="CK420" si="7279">AC420/AC436</f>
        <v>5.5840597399698273E-2</v>
      </c>
    </row>
    <row r="421" spans="1:89">
      <c r="A421" s="138" t="s">
        <v>25</v>
      </c>
      <c r="B421" s="199">
        <v>3275</v>
      </c>
      <c r="C421" s="183">
        <v>1886</v>
      </c>
      <c r="D421" s="184">
        <v>1330</v>
      </c>
      <c r="E421" s="185">
        <v>682</v>
      </c>
      <c r="F421" s="182">
        <v>584</v>
      </c>
      <c r="G421" s="186">
        <v>327</v>
      </c>
      <c r="H421" s="184">
        <v>2163</v>
      </c>
      <c r="I421" s="185">
        <v>2636</v>
      </c>
      <c r="J421" s="182">
        <v>298</v>
      </c>
      <c r="K421" s="183">
        <v>366</v>
      </c>
      <c r="L421" s="184">
        <v>477</v>
      </c>
      <c r="M421" s="182">
        <v>1537</v>
      </c>
      <c r="N421" s="187">
        <v>1499</v>
      </c>
      <c r="O421" s="200">
        <v>2246</v>
      </c>
      <c r="P421" s="182">
        <v>1100</v>
      </c>
      <c r="Q421" s="183">
        <v>755</v>
      </c>
      <c r="R421" s="184">
        <v>1664</v>
      </c>
      <c r="S421" s="185">
        <v>981</v>
      </c>
      <c r="T421" s="191">
        <v>377</v>
      </c>
      <c r="U421" s="182">
        <v>320</v>
      </c>
      <c r="V421" s="184">
        <v>1075</v>
      </c>
      <c r="W421" s="201">
        <v>1687</v>
      </c>
      <c r="X421" s="182">
        <v>1292</v>
      </c>
      <c r="Y421" s="186">
        <v>614</v>
      </c>
      <c r="Z421" s="184">
        <v>3407</v>
      </c>
      <c r="AA421" s="182">
        <v>2653</v>
      </c>
      <c r="AB421" s="165">
        <f t="shared" si="7142"/>
        <v>18541</v>
      </c>
      <c r="AC421" s="166">
        <f t="shared" si="7059"/>
        <v>16690</v>
      </c>
      <c r="AE421" s="253" t="str">
        <f>$AE$18</f>
        <v>18:00 - 18:59</v>
      </c>
      <c r="AF421" s="242">
        <f t="shared" si="7251"/>
        <v>2933</v>
      </c>
      <c r="AG421" s="254">
        <f t="shared" si="7251"/>
        <v>3417</v>
      </c>
      <c r="AH421" s="255">
        <f t="shared" si="7251"/>
        <v>1201</v>
      </c>
      <c r="AI421" s="256">
        <f t="shared" si="7251"/>
        <v>1587</v>
      </c>
      <c r="AJ421" s="257">
        <f t="shared" si="7251"/>
        <v>570</v>
      </c>
      <c r="AK421" s="258">
        <f t="shared" si="7251"/>
        <v>659</v>
      </c>
      <c r="AL421" s="255">
        <f t="shared" si="7251"/>
        <v>2489</v>
      </c>
      <c r="AM421" s="256">
        <f t="shared" si="7251"/>
        <v>3731</v>
      </c>
      <c r="AN421" s="257">
        <f t="shared" si="7251"/>
        <v>355</v>
      </c>
      <c r="AO421" s="258">
        <f t="shared" si="7251"/>
        <v>294</v>
      </c>
      <c r="AP421" s="255">
        <f t="shared" si="7252"/>
        <v>1081</v>
      </c>
      <c r="AQ421" s="257">
        <f t="shared" si="7252"/>
        <v>1142</v>
      </c>
      <c r="AR421" s="259">
        <f t="shared" si="7252"/>
        <v>2076</v>
      </c>
      <c r="AS421" s="260">
        <f t="shared" si="7252"/>
        <v>2288</v>
      </c>
      <c r="AT421" s="257">
        <f t="shared" si="7252"/>
        <v>1145</v>
      </c>
      <c r="AU421" s="258">
        <f t="shared" si="7252"/>
        <v>1120</v>
      </c>
      <c r="AV421" s="255">
        <f t="shared" si="7252"/>
        <v>1372</v>
      </c>
      <c r="AW421" s="256">
        <f t="shared" si="7252"/>
        <v>1831</v>
      </c>
      <c r="AX421" s="257">
        <f t="shared" si="7252"/>
        <v>491</v>
      </c>
      <c r="AY421" s="258">
        <f t="shared" si="7252"/>
        <v>331</v>
      </c>
      <c r="AZ421" s="255">
        <f t="shared" si="7252"/>
        <v>2061</v>
      </c>
      <c r="BA421" s="256">
        <f t="shared" si="7252"/>
        <v>1719</v>
      </c>
      <c r="BB421" s="257">
        <f t="shared" si="7252"/>
        <v>1913</v>
      </c>
      <c r="BC421" s="258">
        <f t="shared" si="7252"/>
        <v>756</v>
      </c>
      <c r="BD421" s="255">
        <f t="shared" si="7252"/>
        <v>3728</v>
      </c>
      <c r="BE421" s="257">
        <f t="shared" si="7252"/>
        <v>3789</v>
      </c>
      <c r="BF421" s="261">
        <f>SUM(AF421,AH421,AJ421,AL421,AN421,AP421,AR421,AT421,AV421,AX421,AZ421,BB421,BD421)</f>
        <v>21415</v>
      </c>
      <c r="BG421" s="19">
        <f>SUM(AG421,AI421,AK421,AM421,AO421,AQ421,AS421,AU421,AW421,AY421,BA421,BC421,BE421)</f>
        <v>22664</v>
      </c>
      <c r="BI421" s="138" t="s">
        <v>25</v>
      </c>
      <c r="BJ421" s="130">
        <f>B421/B436</f>
        <v>7.0054974437955886E-2</v>
      </c>
      <c r="BK421" s="131">
        <f t="shared" ref="BK421" si="7280">C421/C436</f>
        <v>5.5436348137914815E-2</v>
      </c>
      <c r="BL421" s="132">
        <f t="shared" ref="BL421" si="7281">D421/D436</f>
        <v>7.2377013495864173E-2</v>
      </c>
      <c r="BM421" s="133">
        <f t="shared" ref="BM421" si="7282">E421/E436</f>
        <v>4.3813439547732237E-2</v>
      </c>
      <c r="BN421" s="130">
        <f t="shared" ref="BN421" si="7283">F421/F436</f>
        <v>7.5413223140495866E-2</v>
      </c>
      <c r="BO421" s="131">
        <f t="shared" ref="BO421" si="7284">G421/G436</f>
        <v>5.0595698591985143E-2</v>
      </c>
      <c r="BP421" s="132">
        <f t="shared" ref="BP421" si="7285">H421/H436</f>
        <v>7.1195813172706623E-2</v>
      </c>
      <c r="BQ421" s="133">
        <f t="shared" ref="BQ421" si="7286">I421/I436</f>
        <v>6.1120385828232239E-2</v>
      </c>
      <c r="BR421" s="130">
        <f t="shared" ref="BR421" si="7287">J421/J436</f>
        <v>7.821522309711286E-2</v>
      </c>
      <c r="BS421" s="131">
        <f t="shared" ref="BS421" si="7288">K421/K436</f>
        <v>6.9740853658536592E-2</v>
      </c>
      <c r="BT421" s="132">
        <f t="shared" ref="BT421" si="7289">L421/L436</f>
        <v>5.4726938962826988E-2</v>
      </c>
      <c r="BU421" s="130">
        <f t="shared" ref="BU421" si="7290">M421/M436</f>
        <v>8.3297203555170174E-2</v>
      </c>
      <c r="BV421" s="134">
        <f t="shared" ref="BV421" si="7291">N421/N436</f>
        <v>6.0521640826873384E-2</v>
      </c>
      <c r="BW421" s="135">
        <f t="shared" ref="BW421" si="7292">O421/O436</f>
        <v>6.8236366398298651E-2</v>
      </c>
      <c r="BX421" s="130">
        <f t="shared" ref="BX421" si="7293">P421/P436</f>
        <v>7.2655217965653898E-2</v>
      </c>
      <c r="BY421" s="131">
        <f t="shared" ref="BY421" si="7294">Q421/Q436</f>
        <v>5.0961862976712791E-2</v>
      </c>
      <c r="BZ421" s="132">
        <f t="shared" ref="BZ421" si="7295">R421/R436</f>
        <v>7.5280492218602973E-2</v>
      </c>
      <c r="CA421" s="133">
        <f t="shared" ref="CA421" si="7296">S421/S436</f>
        <v>4.7998825716802036E-2</v>
      </c>
      <c r="CB421" s="130">
        <f t="shared" ref="CB421" si="7297">T421/T436</f>
        <v>6.4654433201852171E-2</v>
      </c>
      <c r="CC421" s="131">
        <f t="shared" ref="CC421" si="7298">U421/U436</f>
        <v>5.9292199370020379E-2</v>
      </c>
      <c r="CD421" s="132">
        <f t="shared" ref="CD421" si="7299">V421/V436</f>
        <v>4.9235137858386006E-2</v>
      </c>
      <c r="CE421" s="133">
        <f t="shared" ref="CE421" si="7300">W421/W436</f>
        <v>7.2403433476394843E-2</v>
      </c>
      <c r="CF421" s="130">
        <f t="shared" ref="CF421" si="7301">X421/X436</f>
        <v>6.2283069803316625E-2</v>
      </c>
      <c r="CG421" s="131">
        <f t="shared" ref="CG421" si="7302">Y421/Y436</f>
        <v>5.8292983955188456E-2</v>
      </c>
      <c r="CH421" s="132">
        <f t="shared" ref="CH421" si="7303">Z421/Z436</f>
        <v>6.5029012062910369E-2</v>
      </c>
      <c r="CI421" s="130">
        <f t="shared" ref="CI421" si="7304">AA421/AA436</f>
        <v>5.589852721181602E-2</v>
      </c>
      <c r="CJ421" s="136">
        <f t="shared" ref="CJ421" si="7305">AB421/AB436</f>
        <v>6.6553237923966849E-2</v>
      </c>
      <c r="CK421" s="137">
        <f t="shared" ref="CK421" si="7306">AC421/AC436</f>
        <v>6.0092821626214731E-2</v>
      </c>
    </row>
    <row r="422" spans="1:89" ht="14" thickBot="1">
      <c r="A422" s="147" t="s">
        <v>26</v>
      </c>
      <c r="B422" s="196">
        <v>3266</v>
      </c>
      <c r="C422" s="190">
        <v>2408</v>
      </c>
      <c r="D422" s="191">
        <v>1262</v>
      </c>
      <c r="E422" s="192">
        <v>1114</v>
      </c>
      <c r="F422" s="189">
        <v>607</v>
      </c>
      <c r="G422" s="193">
        <v>398</v>
      </c>
      <c r="H422" s="191">
        <v>2261</v>
      </c>
      <c r="I422" s="192">
        <v>2748</v>
      </c>
      <c r="J422" s="189">
        <v>236</v>
      </c>
      <c r="K422" s="190">
        <v>357</v>
      </c>
      <c r="L422" s="191">
        <v>513</v>
      </c>
      <c r="M422" s="189">
        <v>1553</v>
      </c>
      <c r="N422" s="194">
        <v>1525</v>
      </c>
      <c r="O422" s="197">
        <v>2451</v>
      </c>
      <c r="P422" s="189">
        <v>1159</v>
      </c>
      <c r="Q422" s="190">
        <v>1024</v>
      </c>
      <c r="R422" s="191">
        <v>1737</v>
      </c>
      <c r="S422" s="192">
        <v>1341</v>
      </c>
      <c r="T422" s="189">
        <v>464</v>
      </c>
      <c r="U422" s="193">
        <v>278</v>
      </c>
      <c r="V422" s="191">
        <v>1338</v>
      </c>
      <c r="W422" s="198">
        <v>2064</v>
      </c>
      <c r="X422" s="189">
        <v>1407</v>
      </c>
      <c r="Y422" s="193">
        <v>688</v>
      </c>
      <c r="Z422" s="191">
        <v>3306</v>
      </c>
      <c r="AA422" s="189">
        <v>2795</v>
      </c>
      <c r="AB422" s="165">
        <f t="shared" si="7142"/>
        <v>19081</v>
      </c>
      <c r="AC422" s="166">
        <f t="shared" si="7059"/>
        <v>19219</v>
      </c>
      <c r="AE422" s="241" t="str">
        <f>$AE$19</f>
        <v>19:00 - 19:59</v>
      </c>
      <c r="AF422" s="242">
        <f t="shared" si="7251"/>
        <v>2673</v>
      </c>
      <c r="AG422" s="262">
        <f t="shared" si="7251"/>
        <v>2656</v>
      </c>
      <c r="AH422" s="263">
        <f t="shared" si="7251"/>
        <v>852</v>
      </c>
      <c r="AI422" s="264">
        <f t="shared" si="7251"/>
        <v>1206</v>
      </c>
      <c r="AJ422" s="265">
        <f t="shared" si="7251"/>
        <v>437</v>
      </c>
      <c r="AK422" s="266">
        <f t="shared" si="7251"/>
        <v>519</v>
      </c>
      <c r="AL422" s="263">
        <f t="shared" si="7251"/>
        <v>2073</v>
      </c>
      <c r="AM422" s="264">
        <f t="shared" si="7251"/>
        <v>3623</v>
      </c>
      <c r="AN422" s="265">
        <f t="shared" si="7251"/>
        <v>221</v>
      </c>
      <c r="AO422" s="266">
        <f t="shared" si="7251"/>
        <v>264</v>
      </c>
      <c r="AP422" s="263">
        <f t="shared" si="7252"/>
        <v>800</v>
      </c>
      <c r="AQ422" s="265">
        <f t="shared" si="7252"/>
        <v>973</v>
      </c>
      <c r="AR422" s="267">
        <f t="shared" si="7252"/>
        <v>1737</v>
      </c>
      <c r="AS422" s="268">
        <f t="shared" si="7252"/>
        <v>2143</v>
      </c>
      <c r="AT422" s="265">
        <f t="shared" si="7252"/>
        <v>846</v>
      </c>
      <c r="AU422" s="266">
        <f t="shared" si="7252"/>
        <v>1173</v>
      </c>
      <c r="AV422" s="263">
        <f t="shared" si="7252"/>
        <v>1116</v>
      </c>
      <c r="AW422" s="264">
        <f t="shared" si="7252"/>
        <v>1808</v>
      </c>
      <c r="AX422" s="265">
        <f t="shared" si="7252"/>
        <v>357</v>
      </c>
      <c r="AY422" s="266">
        <f t="shared" si="7252"/>
        <v>308</v>
      </c>
      <c r="AZ422" s="263">
        <f t="shared" si="7252"/>
        <v>2025</v>
      </c>
      <c r="BA422" s="264">
        <f t="shared" si="7252"/>
        <v>1441</v>
      </c>
      <c r="BB422" s="265">
        <f t="shared" si="7252"/>
        <v>1744</v>
      </c>
      <c r="BC422" s="266">
        <f t="shared" si="7252"/>
        <v>618</v>
      </c>
      <c r="BD422" s="263">
        <f t="shared" si="7252"/>
        <v>3559</v>
      </c>
      <c r="BE422" s="265">
        <f t="shared" si="7252"/>
        <v>4118</v>
      </c>
      <c r="BF422" s="261">
        <f>SUM(AF422,AH422,AJ422,AL422,AN422,AP422,AR422,AT422,AV422,AX422,AZ422,BB422,BD422)</f>
        <v>18440</v>
      </c>
      <c r="BG422" s="19">
        <f>SUM(AG422,AI422,AK422,AM422,AO422,AQ422,AS422,AU422,AW422,AY422,BA422,BC422,BE422)</f>
        <v>20850</v>
      </c>
      <c r="BI422" s="147" t="s">
        <v>26</v>
      </c>
      <c r="BJ422" s="130">
        <f>B422/B436</f>
        <v>6.9862456950950821E-2</v>
      </c>
      <c r="BK422" s="131">
        <f t="shared" ref="BK422" si="7307">C422/C436</f>
        <v>7.0779812468769285E-2</v>
      </c>
      <c r="BL422" s="132">
        <f t="shared" ref="BL422" si="7308">D422/D436</f>
        <v>6.8676534610361342E-2</v>
      </c>
      <c r="BM422" s="133">
        <f t="shared" ref="BM422" si="7309">E422/E436</f>
        <v>7.1566234099961448E-2</v>
      </c>
      <c r="BN422" s="130">
        <f t="shared" ref="BN422" si="7310">F422/F436</f>
        <v>7.8383264462809923E-2</v>
      </c>
      <c r="BO422" s="131">
        <f t="shared" ref="BO422" si="7311">G422/G436</f>
        <v>6.15813089896333E-2</v>
      </c>
      <c r="BP422" s="132">
        <f t="shared" ref="BP422" si="7312">H422/H436</f>
        <v>7.4421513445903684E-2</v>
      </c>
      <c r="BQ422" s="133">
        <f t="shared" ref="BQ422" si="7313">I422/I436</f>
        <v>6.3717306622148029E-2</v>
      </c>
      <c r="BR422" s="130">
        <f t="shared" ref="BR422" si="7314">J422/J436</f>
        <v>6.1942257217847768E-2</v>
      </c>
      <c r="BS422" s="131">
        <f t="shared" ref="BS422" si="7315">K422/K436</f>
        <v>6.8025914634146339E-2</v>
      </c>
      <c r="BT422" s="132">
        <f t="shared" ref="BT422" si="7316">L422/L436</f>
        <v>5.8857273978889402E-2</v>
      </c>
      <c r="BU422" s="130">
        <f t="shared" ref="BU422" si="7317">M422/M436</f>
        <v>8.4164318231086055E-2</v>
      </c>
      <c r="BV422" s="134">
        <f t="shared" ref="BV422" si="7318">N422/N436</f>
        <v>6.1571382428940571E-2</v>
      </c>
      <c r="BW422" s="135">
        <f t="shared" ref="BW422" si="7319">O422/O436</f>
        <v>7.4464529849612632E-2</v>
      </c>
      <c r="BX422" s="130">
        <f t="shared" ref="BX422" si="7320">P422/P436</f>
        <v>7.6552179656538974E-2</v>
      </c>
      <c r="BY422" s="131">
        <f t="shared" ref="BY422" si="7321">Q422/Q436</f>
        <v>6.9119136010799859E-2</v>
      </c>
      <c r="BZ422" s="132">
        <f t="shared" ref="BZ422" si="7322">R422/R436</f>
        <v>7.8583061889250808E-2</v>
      </c>
      <c r="CA422" s="133">
        <f t="shared" ref="CA422" si="7323">S422/S436</f>
        <v>6.5613073686270673E-2</v>
      </c>
      <c r="CB422" s="130">
        <f t="shared" ref="CB422" si="7324">T422/T436</f>
        <v>7.9574687017664208E-2</v>
      </c>
      <c r="CC422" s="131">
        <f t="shared" ref="CC422" si="7325">U422/U436</f>
        <v>5.1510098202705204E-2</v>
      </c>
      <c r="CD422" s="132">
        <f t="shared" ref="CD422" si="7326">V422/V436</f>
        <v>6.1280571585600442E-2</v>
      </c>
      <c r="CE422" s="133">
        <f t="shared" ref="CE422" si="7327">W422/W436</f>
        <v>8.8583690987124458E-2</v>
      </c>
      <c r="CF422" s="130">
        <f t="shared" ref="CF422" si="7328">X422/X436</f>
        <v>6.782684149633629E-2</v>
      </c>
      <c r="CG422" s="131">
        <f t="shared" ref="CG422" si="7329">Y422/Y436</f>
        <v>6.5318522738061324E-2</v>
      </c>
      <c r="CH422" s="132">
        <f t="shared" ref="CH422" si="7330">Z422/Z436</f>
        <v>6.3101236830050395E-2</v>
      </c>
      <c r="CI422" s="130">
        <f t="shared" ref="CI422" si="7331">AA422/AA436</f>
        <v>5.8890457428204208E-2</v>
      </c>
      <c r="CJ422" s="136">
        <f t="shared" ref="CJ422" si="7332">AB422/AB436</f>
        <v>6.8491577197951098E-2</v>
      </c>
      <c r="CK422" s="137">
        <f t="shared" ref="CK422" si="7333">AC422/AC436</f>
        <v>6.9198558348365538E-2</v>
      </c>
    </row>
    <row r="423" spans="1:89" ht="15" thickTop="1" thickBot="1">
      <c r="A423" s="138" t="s">
        <v>27</v>
      </c>
      <c r="B423" s="199">
        <v>3230</v>
      </c>
      <c r="C423" s="183">
        <v>2699</v>
      </c>
      <c r="D423" s="184">
        <v>1324</v>
      </c>
      <c r="E423" s="185">
        <v>927</v>
      </c>
      <c r="F423" s="182">
        <v>587</v>
      </c>
      <c r="G423" s="186">
        <v>425</v>
      </c>
      <c r="H423" s="184">
        <v>2420</v>
      </c>
      <c r="I423" s="185">
        <v>3414</v>
      </c>
      <c r="J423" s="182">
        <v>271</v>
      </c>
      <c r="K423" s="183">
        <v>371</v>
      </c>
      <c r="L423" s="184">
        <v>616</v>
      </c>
      <c r="M423" s="182">
        <v>1788</v>
      </c>
      <c r="N423" s="187">
        <v>1815</v>
      </c>
      <c r="O423" s="200">
        <v>2742</v>
      </c>
      <c r="P423" s="182">
        <v>1123</v>
      </c>
      <c r="Q423" s="183">
        <v>874</v>
      </c>
      <c r="R423" s="184">
        <v>1769</v>
      </c>
      <c r="S423" s="185">
        <v>1192</v>
      </c>
      <c r="T423" s="182">
        <v>510</v>
      </c>
      <c r="U423" s="186">
        <v>304</v>
      </c>
      <c r="V423" s="184">
        <v>1624</v>
      </c>
      <c r="W423" s="201">
        <v>1672</v>
      </c>
      <c r="X423" s="182">
        <v>1448</v>
      </c>
      <c r="Y423" s="186">
        <v>531</v>
      </c>
      <c r="Z423" s="184">
        <v>3604</v>
      </c>
      <c r="AA423" s="182">
        <v>3385</v>
      </c>
      <c r="AB423" s="165">
        <f t="shared" si="7142"/>
        <v>20341</v>
      </c>
      <c r="AC423" s="166">
        <f t="shared" si="7059"/>
        <v>20324</v>
      </c>
      <c r="AE423" s="269" t="s">
        <v>13</v>
      </c>
      <c r="AF423" s="14">
        <f t="shared" ref="AF423:BG423" si="7334">SUM(AF420:AF422)</f>
        <v>8821</v>
      </c>
      <c r="AG423" s="1">
        <f t="shared" si="7334"/>
        <v>9054</v>
      </c>
      <c r="AH423" s="14">
        <f t="shared" si="7334"/>
        <v>3572</v>
      </c>
      <c r="AI423" s="1">
        <f t="shared" si="7334"/>
        <v>4154</v>
      </c>
      <c r="AJ423" s="14">
        <f t="shared" si="7334"/>
        <v>1704</v>
      </c>
      <c r="AK423" s="1">
        <f t="shared" si="7334"/>
        <v>1748</v>
      </c>
      <c r="AL423" s="14">
        <f t="shared" si="7334"/>
        <v>7121</v>
      </c>
      <c r="AM423" s="1">
        <f t="shared" si="7334"/>
        <v>11093</v>
      </c>
      <c r="AN423" s="14">
        <f t="shared" si="7334"/>
        <v>971</v>
      </c>
      <c r="AO423" s="1">
        <f t="shared" si="7334"/>
        <v>826</v>
      </c>
      <c r="AP423" s="14">
        <f t="shared" si="7334"/>
        <v>2938</v>
      </c>
      <c r="AQ423" s="1">
        <f t="shared" si="7334"/>
        <v>3355</v>
      </c>
      <c r="AR423" s="14">
        <f t="shared" si="7334"/>
        <v>5875</v>
      </c>
      <c r="AS423" s="1">
        <f t="shared" si="7334"/>
        <v>6805</v>
      </c>
      <c r="AT423" s="14">
        <f t="shared" si="7334"/>
        <v>3166</v>
      </c>
      <c r="AU423" s="1">
        <f t="shared" si="7334"/>
        <v>3350</v>
      </c>
      <c r="AV423" s="14">
        <f t="shared" si="7334"/>
        <v>3703</v>
      </c>
      <c r="AW423" s="1">
        <f t="shared" si="7334"/>
        <v>5434</v>
      </c>
      <c r="AX423" s="14">
        <f t="shared" si="7334"/>
        <v>1387</v>
      </c>
      <c r="AY423" s="1">
        <f t="shared" si="7334"/>
        <v>1000</v>
      </c>
      <c r="AZ423" s="14">
        <f t="shared" si="7334"/>
        <v>5706</v>
      </c>
      <c r="BA423" s="1">
        <f t="shared" si="7334"/>
        <v>4848</v>
      </c>
      <c r="BB423" s="14">
        <f t="shared" si="7334"/>
        <v>5504</v>
      </c>
      <c r="BC423" s="1">
        <f t="shared" si="7334"/>
        <v>2044</v>
      </c>
      <c r="BD423" s="14">
        <f t="shared" si="7334"/>
        <v>11804</v>
      </c>
      <c r="BE423" s="1">
        <f t="shared" si="7334"/>
        <v>12112</v>
      </c>
      <c r="BF423" s="54">
        <f t="shared" si="7334"/>
        <v>62272</v>
      </c>
      <c r="BG423" s="50">
        <f t="shared" si="7334"/>
        <v>65823</v>
      </c>
      <c r="BI423" s="138" t="s">
        <v>27</v>
      </c>
      <c r="BJ423" s="130">
        <f>B423/B436</f>
        <v>6.909238700293055E-2</v>
      </c>
      <c r="BK423" s="131">
        <f t="shared" ref="BK423" si="7335">C423/C436</f>
        <v>7.9333352929073217E-2</v>
      </c>
      <c r="BL423" s="132">
        <f t="shared" ref="BL423" si="7336">D423/D436</f>
        <v>7.2050500653025693E-2</v>
      </c>
      <c r="BM423" s="133">
        <f t="shared" ref="BM423" si="7337">E423/E436</f>
        <v>5.9552871643325199E-2</v>
      </c>
      <c r="BN423" s="130">
        <f t="shared" ref="BN423" si="7338">F423/F436</f>
        <v>7.5800619834710745E-2</v>
      </c>
      <c r="BO423" s="131">
        <f t="shared" ref="BO423" si="7339">G423/G436</f>
        <v>6.5758935478879774E-2</v>
      </c>
      <c r="BP423" s="132">
        <f t="shared" ref="BP423" si="7340">H423/H436</f>
        <v>7.9655047562621373E-2</v>
      </c>
      <c r="BQ423" s="133">
        <f t="shared" ref="BQ423" si="7341">I423/I436</f>
        <v>7.9159710628825819E-2</v>
      </c>
      <c r="BR423" s="130">
        <f t="shared" ref="BR423" si="7342">J423/J436</f>
        <v>7.112860892388452E-2</v>
      </c>
      <c r="BS423" s="131">
        <f t="shared" ref="BS423" si="7343">K423/K436</f>
        <v>7.069359756097561E-2</v>
      </c>
      <c r="BT423" s="132">
        <f t="shared" ref="BT423" si="7344">L423/L436</f>
        <v>7.0674621385956857E-2</v>
      </c>
      <c r="BU423" s="130">
        <f t="shared" ref="BU423" si="7345">M423/M436</f>
        <v>9.6900065033600699E-2</v>
      </c>
      <c r="BV423" s="134">
        <f t="shared" ref="BV423" si="7346">N423/N436</f>
        <v>7.3280038759689928E-2</v>
      </c>
      <c r="BW423" s="135">
        <f t="shared" ref="BW423" si="7347">O423/O436</f>
        <v>8.3305483821965676E-2</v>
      </c>
      <c r="BX423" s="130">
        <f t="shared" ref="BX423" si="7348">P423/P436</f>
        <v>7.4174372523117565E-2</v>
      </c>
      <c r="BY423" s="131">
        <f t="shared" ref="BY423" si="7349">Q423/Q436</f>
        <v>5.8994262571717852E-2</v>
      </c>
      <c r="BZ423" s="132">
        <f t="shared" ref="BZ423" si="7350">R423/R436</f>
        <v>8.0030763662685481E-2</v>
      </c>
      <c r="CA423" s="133">
        <f t="shared" ref="CA423" si="7351">S423/S436</f>
        <v>5.8322732165573932E-2</v>
      </c>
      <c r="CB423" s="130">
        <f t="shared" ref="CB423" si="7352">T423/T436</f>
        <v>8.7463556851311949E-2</v>
      </c>
      <c r="CC423" s="131">
        <f t="shared" ref="CC423" si="7353">U423/U436</f>
        <v>5.6327589401519364E-2</v>
      </c>
      <c r="CD423" s="132">
        <f t="shared" ref="CD423" si="7354">V423/V436</f>
        <v>7.4379408262343141E-2</v>
      </c>
      <c r="CE423" s="133">
        <f t="shared" ref="CE423" si="7355">W423/W436</f>
        <v>7.1759656652360518E-2</v>
      </c>
      <c r="CF423" s="130">
        <f t="shared" ref="CF423" si="7356">X423/X436</f>
        <v>6.9803316621673731E-2</v>
      </c>
      <c r="CG423" s="131">
        <f t="shared" ref="CG423" si="7357">Y423/Y436</f>
        <v>5.0412987752776986E-2</v>
      </c>
      <c r="CH423" s="132">
        <f t="shared" ref="CH423" si="7358">Z423/Z436</f>
        <v>6.8789128111162015E-2</v>
      </c>
      <c r="CI423" s="130">
        <f t="shared" ref="CI423" si="7359">AA423/AA436</f>
        <v>7.1321716777986141E-2</v>
      </c>
      <c r="CJ423" s="136">
        <f t="shared" ref="CJ423" si="7360">AB423/AB436</f>
        <v>7.3014368837247698E-2</v>
      </c>
      <c r="CK423" s="137">
        <f t="shared" ref="CK423" si="7361">AC423/AC436</f>
        <v>7.3177142404504986E-2</v>
      </c>
    </row>
    <row r="424" spans="1:89" ht="14" thickTop="1">
      <c r="A424" s="147" t="s">
        <v>28</v>
      </c>
      <c r="B424" s="196">
        <v>2897</v>
      </c>
      <c r="C424" s="190">
        <v>2669</v>
      </c>
      <c r="D424" s="191">
        <v>1283</v>
      </c>
      <c r="E424" s="192">
        <v>1017</v>
      </c>
      <c r="F424" s="189">
        <v>627</v>
      </c>
      <c r="G424" s="193">
        <v>352</v>
      </c>
      <c r="H424" s="191">
        <v>2247</v>
      </c>
      <c r="I424" s="192">
        <v>2796</v>
      </c>
      <c r="J424" s="189">
        <v>339</v>
      </c>
      <c r="K424" s="190">
        <v>323</v>
      </c>
      <c r="L424" s="191">
        <v>788</v>
      </c>
      <c r="M424" s="189">
        <v>1477</v>
      </c>
      <c r="N424" s="194">
        <v>2052</v>
      </c>
      <c r="O424" s="197">
        <v>2224</v>
      </c>
      <c r="P424" s="189">
        <v>1307</v>
      </c>
      <c r="Q424" s="190">
        <v>1068</v>
      </c>
      <c r="R424" s="191">
        <v>1620</v>
      </c>
      <c r="S424" s="192">
        <v>1627</v>
      </c>
      <c r="T424" s="189">
        <v>545</v>
      </c>
      <c r="U424" s="193">
        <v>325</v>
      </c>
      <c r="V424" s="191">
        <v>1855</v>
      </c>
      <c r="W424" s="198">
        <v>1724</v>
      </c>
      <c r="X424" s="189">
        <v>1735</v>
      </c>
      <c r="Y424" s="193">
        <v>572</v>
      </c>
      <c r="Z424" s="191">
        <v>3958</v>
      </c>
      <c r="AA424" s="189">
        <v>3395</v>
      </c>
      <c r="AB424" s="165">
        <f t="shared" si="7142"/>
        <v>21253</v>
      </c>
      <c r="AC424" s="166">
        <f t="shared" si="7059"/>
        <v>19569</v>
      </c>
      <c r="BI424" s="147" t="s">
        <v>28</v>
      </c>
      <c r="BJ424" s="130">
        <f>B424/B436</f>
        <v>6.1969239983742964E-2</v>
      </c>
      <c r="BK424" s="131">
        <f t="shared" ref="BK424" si="7362">C424/C436</f>
        <v>7.8451544634196527E-2</v>
      </c>
      <c r="BL424" s="132">
        <f t="shared" ref="BL424" si="7363">D424/D436</f>
        <v>6.9819329560296045E-2</v>
      </c>
      <c r="BM424" s="133">
        <f t="shared" ref="BM424" si="7364">E424/E436</f>
        <v>6.5334703841706282E-2</v>
      </c>
      <c r="BN424" s="130">
        <f t="shared" ref="BN424" si="7365">F424/F436</f>
        <v>8.0965909090909088E-2</v>
      </c>
      <c r="BO424" s="131">
        <f t="shared" ref="BO424" si="7366">G424/G436</f>
        <v>5.4463871267213367E-2</v>
      </c>
      <c r="BP424" s="132">
        <f t="shared" ref="BP424" si="7367">H424/H436</f>
        <v>7.3960699121161252E-2</v>
      </c>
      <c r="BQ424" s="133">
        <f t="shared" ref="BQ424" si="7368">I424/I436</f>
        <v>6.4830272676683356E-2</v>
      </c>
      <c r="BR424" s="130">
        <f t="shared" ref="BR424" si="7369">J424/J436</f>
        <v>8.8976377952755911E-2</v>
      </c>
      <c r="BS424" s="131">
        <f t="shared" ref="BS424" si="7370">K424/K436</f>
        <v>6.1547256097560975E-2</v>
      </c>
      <c r="BT424" s="132">
        <f t="shared" ref="BT424" si="7371">L424/L436</f>
        <v>9.0408444240477281E-2</v>
      </c>
      <c r="BU424" s="130">
        <f t="shared" ref="BU424" si="7372">M424/M436</f>
        <v>8.0045523520485579E-2</v>
      </c>
      <c r="BV424" s="134">
        <f t="shared" ref="BV424" si="7373">N424/N436</f>
        <v>8.284883720930232E-2</v>
      </c>
      <c r="BW424" s="135">
        <f t="shared" ref="BW424" si="7374">O424/O436</f>
        <v>6.7567978125474701E-2</v>
      </c>
      <c r="BX424" s="130">
        <f t="shared" ref="BX424" si="7375">P424/P436</f>
        <v>8.6327608982826945E-2</v>
      </c>
      <c r="BY424" s="131">
        <f t="shared" ref="BY424" si="7376">Q424/Q436</f>
        <v>7.2089098886263928E-2</v>
      </c>
      <c r="BZ424" s="132">
        <f t="shared" ref="BZ424" si="7377">R424/R436</f>
        <v>7.3289902280130298E-2</v>
      </c>
      <c r="CA424" s="133">
        <f t="shared" ref="CA424" si="7378">S424/S436</f>
        <v>7.9606615128681862E-2</v>
      </c>
      <c r="CB424" s="130">
        <f t="shared" ref="CB424" si="7379">T424/T436</f>
        <v>9.3465957811696102E-2</v>
      </c>
      <c r="CC424" s="131">
        <f t="shared" ref="CC424" si="7380">U424/U436</f>
        <v>6.0218639985176951E-2</v>
      </c>
      <c r="CD424" s="132">
        <f t="shared" ref="CD424" si="7381">V424/V436</f>
        <v>8.4959237885866082E-2</v>
      </c>
      <c r="CE424" s="133">
        <f t="shared" ref="CE424" si="7382">W424/W436</f>
        <v>7.3991416309012875E-2</v>
      </c>
      <c r="CF424" s="130">
        <f t="shared" ref="CF424" si="7383">X424/X436</f>
        <v>8.3638642499035867E-2</v>
      </c>
      <c r="CG424" s="131">
        <f t="shared" ref="CG424" si="7384">Y424/Y436</f>
        <v>5.4305515997341687E-2</v>
      </c>
      <c r="CH424" s="132">
        <f t="shared" ref="CH424" si="7385">Z424/Z436</f>
        <v>7.5545884867918772E-2</v>
      </c>
      <c r="CI424" s="130">
        <f t="shared" ref="CI424" si="7386">AA424/AA436</f>
        <v>7.1532416088999393E-2</v>
      </c>
      <c r="CJ424" s="136">
        <f t="shared" ref="CJ424" si="7387">AB424/AB436</f>
        <v>7.6288008499976662E-2</v>
      </c>
      <c r="CK424" s="137">
        <f t="shared" ref="CK424" si="7388">AC424/AC436</f>
        <v>7.0458743343522826E-2</v>
      </c>
    </row>
    <row r="425" spans="1:89">
      <c r="A425" s="138" t="s">
        <v>29</v>
      </c>
      <c r="B425" s="199">
        <v>3140</v>
      </c>
      <c r="C425" s="183">
        <v>2826</v>
      </c>
      <c r="D425" s="184">
        <v>1494</v>
      </c>
      <c r="E425" s="185">
        <v>1199</v>
      </c>
      <c r="F425" s="182">
        <v>756</v>
      </c>
      <c r="G425" s="186">
        <v>480</v>
      </c>
      <c r="H425" s="184">
        <v>2611</v>
      </c>
      <c r="I425" s="185">
        <v>3886</v>
      </c>
      <c r="J425" s="182">
        <v>398</v>
      </c>
      <c r="K425" s="183">
        <v>368</v>
      </c>
      <c r="L425" s="184">
        <v>989</v>
      </c>
      <c r="M425" s="182">
        <v>1270</v>
      </c>
      <c r="N425" s="187">
        <v>2159</v>
      </c>
      <c r="O425" s="200">
        <v>2208</v>
      </c>
      <c r="P425" s="182">
        <v>1172</v>
      </c>
      <c r="Q425" s="183">
        <v>1058</v>
      </c>
      <c r="R425" s="184">
        <v>1549</v>
      </c>
      <c r="S425" s="185">
        <v>1561</v>
      </c>
      <c r="T425" s="182">
        <v>670</v>
      </c>
      <c r="U425" s="186">
        <v>306</v>
      </c>
      <c r="V425" s="184">
        <v>1969</v>
      </c>
      <c r="W425" s="201">
        <v>1629</v>
      </c>
      <c r="X425" s="182">
        <v>2011</v>
      </c>
      <c r="Y425" s="186">
        <v>733</v>
      </c>
      <c r="Z425" s="184">
        <v>4611</v>
      </c>
      <c r="AA425" s="182">
        <v>3517</v>
      </c>
      <c r="AB425" s="165">
        <f t="shared" si="7142"/>
        <v>23529</v>
      </c>
      <c r="AC425" s="166">
        <f t="shared" si="7059"/>
        <v>21041</v>
      </c>
      <c r="BI425" s="138" t="s">
        <v>29</v>
      </c>
      <c r="BJ425" s="130">
        <f>B425/B436</f>
        <v>6.716721213287985E-2</v>
      </c>
      <c r="BK425" s="131">
        <f t="shared" ref="BK425" si="7389">C425/C436</f>
        <v>8.3066341377384556E-2</v>
      </c>
      <c r="BL425" s="132">
        <f t="shared" ref="BL425" si="7390">D425/D436</f>
        <v>8.1301697866782763E-2</v>
      </c>
      <c r="BM425" s="133">
        <f t="shared" ref="BM425" si="7391">E425/E436</f>
        <v>7.7026853398432488E-2</v>
      </c>
      <c r="BN425" s="130">
        <f t="shared" ref="BN425" si="7392">F425/F436</f>
        <v>9.7623966942148754E-2</v>
      </c>
      <c r="BO425" s="131">
        <f t="shared" ref="BO425" si="7393">G425/G436</f>
        <v>7.4268915364381863E-2</v>
      </c>
      <c r="BP425" s="132">
        <f t="shared" ref="BP425" si="7394">H425/H436</f>
        <v>8.5941871564464631E-2</v>
      </c>
      <c r="BQ425" s="133">
        <f t="shared" ref="BQ425" si="7395">I425/I436</f>
        <v>9.0103876831756635E-2</v>
      </c>
      <c r="BR425" s="130">
        <f t="shared" ref="BR425" si="7396">J425/J436</f>
        <v>0.10446194225721785</v>
      </c>
      <c r="BS425" s="131">
        <f t="shared" ref="BS425" si="7397">K425/K436</f>
        <v>7.0121951219512202E-2</v>
      </c>
      <c r="BT425" s="132">
        <f t="shared" ref="BT425" si="7398">L425/L436</f>
        <v>0.11346948141349243</v>
      </c>
      <c r="BU425" s="130">
        <f t="shared" ref="BU425" si="7399">M425/M436</f>
        <v>6.8827227400823754E-2</v>
      </c>
      <c r="BV425" s="134">
        <f t="shared" ref="BV425" si="7400">N425/N436</f>
        <v>8.7168927648578809E-2</v>
      </c>
      <c r="BW425" s="135">
        <f t="shared" ref="BW425" si="7401">O425/O436</f>
        <v>6.7081877563420933E-2</v>
      </c>
      <c r="BX425" s="130">
        <f t="shared" ref="BX425" si="7402">P425/P436</f>
        <v>7.7410832232496701E-2</v>
      </c>
      <c r="BY425" s="131">
        <f t="shared" ref="BY425" si="7403">Q425/Q436</f>
        <v>7.1414107323658452E-2</v>
      </c>
      <c r="BZ425" s="132">
        <f t="shared" ref="BZ425" si="7404">R425/R436</f>
        <v>7.0077813970322117E-2</v>
      </c>
      <c r="CA425" s="133">
        <f t="shared" ref="CA425" si="7405">S425/S436</f>
        <v>7.6377336334279289E-2</v>
      </c>
      <c r="CB425" s="130">
        <f t="shared" ref="CB425" si="7406">T425/T436</f>
        <v>0.11490310409878236</v>
      </c>
      <c r="CC425" s="131">
        <f t="shared" ref="CC425" si="7407">U425/U436</f>
        <v>5.669816564758199E-2</v>
      </c>
      <c r="CD425" s="132">
        <f t="shared" ref="CD425" si="7408">V425/V436</f>
        <v>9.0180452505267017E-2</v>
      </c>
      <c r="CE425" s="133">
        <f t="shared" ref="CE425" si="7409">W425/W436</f>
        <v>6.9914163090128753E-2</v>
      </c>
      <c r="CF425" s="130">
        <f t="shared" ref="CF425" si="7410">X425/X436</f>
        <v>9.6943694562283064E-2</v>
      </c>
      <c r="CG425" s="131">
        <f t="shared" ref="CG425" si="7411">Y425/Y436</f>
        <v>6.9590809835754303E-2</v>
      </c>
      <c r="CH425" s="132">
        <f t="shared" ref="CH425" si="7412">Z425/Z436</f>
        <v>8.8009619789280805E-2</v>
      </c>
      <c r="CI425" s="130">
        <f t="shared" ref="CI425" si="7413">AA425/AA436</f>
        <v>7.4102947683361078E-2</v>
      </c>
      <c r="CJ425" s="136">
        <f t="shared" ref="CJ425" si="7414">AB425/AB436</f>
        <v>8.4457749588102898E-2</v>
      </c>
      <c r="CK425" s="137">
        <f t="shared" ref="CK425" si="7415">AC425/AC436</f>
        <v>7.5758721380298627E-2</v>
      </c>
    </row>
    <row r="426" spans="1:89">
      <c r="A426" s="147" t="s">
        <v>30</v>
      </c>
      <c r="B426" s="196">
        <v>3215</v>
      </c>
      <c r="C426" s="190">
        <v>2981</v>
      </c>
      <c r="D426" s="191">
        <v>1519</v>
      </c>
      <c r="E426" s="192">
        <v>1361</v>
      </c>
      <c r="F426" s="189">
        <v>697</v>
      </c>
      <c r="G426" s="193">
        <v>570</v>
      </c>
      <c r="H426" s="191">
        <v>2559</v>
      </c>
      <c r="I426" s="192">
        <v>3739</v>
      </c>
      <c r="J426" s="189">
        <v>395</v>
      </c>
      <c r="K426" s="190">
        <v>268</v>
      </c>
      <c r="L426" s="191">
        <v>1057</v>
      </c>
      <c r="M426" s="189">
        <v>1240</v>
      </c>
      <c r="N426" s="194">
        <v>2062</v>
      </c>
      <c r="O426" s="197">
        <v>2374</v>
      </c>
      <c r="P426" s="189">
        <v>1175</v>
      </c>
      <c r="Q426" s="190">
        <v>1057</v>
      </c>
      <c r="R426" s="191">
        <v>1215</v>
      </c>
      <c r="S426" s="192">
        <v>1795</v>
      </c>
      <c r="T426" s="189">
        <v>539</v>
      </c>
      <c r="U426" s="193">
        <v>361</v>
      </c>
      <c r="V426" s="191">
        <v>1620</v>
      </c>
      <c r="W426" s="198">
        <v>1688</v>
      </c>
      <c r="X426" s="189">
        <v>1847</v>
      </c>
      <c r="Y426" s="193">
        <v>670</v>
      </c>
      <c r="Z426" s="191">
        <v>4517</v>
      </c>
      <c r="AA426" s="189">
        <v>4205</v>
      </c>
      <c r="AB426" s="165">
        <f t="shared" si="7142"/>
        <v>22417</v>
      </c>
      <c r="AC426" s="166">
        <f t="shared" si="7059"/>
        <v>22309</v>
      </c>
      <c r="BI426" s="147" t="s">
        <v>30</v>
      </c>
      <c r="BJ426" s="130">
        <f>B426/B436</f>
        <v>6.8771524524588762E-2</v>
      </c>
      <c r="BK426" s="131">
        <f t="shared" ref="BK426" si="7416">C426/C436</f>
        <v>8.7622350900914137E-2</v>
      </c>
      <c r="BL426" s="132">
        <f t="shared" ref="BL426" si="7417">D426/D436</f>
        <v>8.2662168045276443E-2</v>
      </c>
      <c r="BM426" s="133">
        <f t="shared" ref="BM426" si="7418">E426/E436</f>
        <v>8.7434151355518436E-2</v>
      </c>
      <c r="BN426" s="130">
        <f t="shared" ref="BN426" si="7419">F426/F436</f>
        <v>9.00051652892562E-2</v>
      </c>
      <c r="BO426" s="131">
        <f t="shared" ref="BO426" si="7420">G426/G436</f>
        <v>8.8194336995203459E-2</v>
      </c>
      <c r="BP426" s="132">
        <f t="shared" ref="BP426" si="7421">H426/H436</f>
        <v>8.4230275501135585E-2</v>
      </c>
      <c r="BQ426" s="133">
        <f t="shared" ref="BQ426" si="7422">I426/I436</f>
        <v>8.6695418289742157E-2</v>
      </c>
      <c r="BR426" s="130">
        <f t="shared" ref="BR426" si="7423">J426/J436</f>
        <v>0.1036745406824147</v>
      </c>
      <c r="BS426" s="131">
        <f t="shared" ref="BS426" si="7424">K426/K436</f>
        <v>5.1067073170731704E-2</v>
      </c>
      <c r="BT426" s="132">
        <f t="shared" ref="BT426" si="7425">L426/L436</f>
        <v>0.12127122533272143</v>
      </c>
      <c r="BU426" s="130">
        <f t="shared" ref="BU426" si="7426">M426/M436</f>
        <v>6.720138738348147E-2</v>
      </c>
      <c r="BV426" s="134">
        <f t="shared" ref="BV426" si="7427">N426/N436</f>
        <v>8.3252583979328165E-2</v>
      </c>
      <c r="BW426" s="135">
        <f t="shared" ref="BW426" si="7428">O426/O436</f>
        <v>7.2125170894728849E-2</v>
      </c>
      <c r="BX426" s="130">
        <f t="shared" ref="BX426" si="7429">P426/P436</f>
        <v>7.7608982826948475E-2</v>
      </c>
      <c r="BY426" s="131">
        <f t="shared" ref="BY426" si="7430">Q426/Q436</f>
        <v>7.1346608167397907E-2</v>
      </c>
      <c r="BZ426" s="132">
        <f t="shared" ref="BZ426" si="7431">R426/R436</f>
        <v>5.4967426710097717E-2</v>
      </c>
      <c r="CA426" s="133">
        <f t="shared" ref="CA426" si="7432">S426/S436</f>
        <v>8.7826597514433905E-2</v>
      </c>
      <c r="CB426" s="130">
        <f t="shared" ref="CB426" si="7433">T426/T436</f>
        <v>9.2436974789915971E-2</v>
      </c>
      <c r="CC426" s="131">
        <f t="shared" ref="CC426" si="7434">U426/U436</f>
        <v>6.6889012414304241E-2</v>
      </c>
      <c r="CD426" s="132">
        <f t="shared" ref="CD426" si="7435">V426/V436</f>
        <v>7.4196207749381696E-2</v>
      </c>
      <c r="CE426" s="133">
        <f t="shared" ref="CE426" si="7436">W426/W436</f>
        <v>7.2446351931330477E-2</v>
      </c>
      <c r="CF426" s="130">
        <f t="shared" ref="CF426" si="7437">X426/X436</f>
        <v>8.9037794060933276E-2</v>
      </c>
      <c r="CG426" s="131">
        <f t="shared" ref="CG426" si="7438">Y426/Y436</f>
        <v>6.360960789898415E-2</v>
      </c>
      <c r="CH426" s="132">
        <f t="shared" ref="CH426" si="7439">Z426/Z436</f>
        <v>8.6215452740876469E-2</v>
      </c>
      <c r="CI426" s="130">
        <f t="shared" ref="CI426" si="7440">AA426/AA436</f>
        <v>8.8599060281072881E-2</v>
      </c>
      <c r="CJ426" s="136">
        <f t="shared" ref="CJ426" si="7441">AB426/AB436</f>
        <v>8.0466206490564948E-2</v>
      </c>
      <c r="CK426" s="137">
        <f t="shared" ref="CK426" si="7442">AC426/AC436</f>
        <v>8.0324191591325603E-2</v>
      </c>
    </row>
    <row r="427" spans="1:89">
      <c r="A427" s="138" t="s">
        <v>31</v>
      </c>
      <c r="B427" s="199">
        <v>2933</v>
      </c>
      <c r="C427" s="183">
        <v>3417</v>
      </c>
      <c r="D427" s="184">
        <v>1201</v>
      </c>
      <c r="E427" s="185">
        <v>1587</v>
      </c>
      <c r="F427" s="182">
        <v>570</v>
      </c>
      <c r="G427" s="186">
        <v>659</v>
      </c>
      <c r="H427" s="184">
        <v>2489</v>
      </c>
      <c r="I427" s="185">
        <v>3731</v>
      </c>
      <c r="J427" s="182">
        <v>355</v>
      </c>
      <c r="K427" s="183">
        <v>294</v>
      </c>
      <c r="L427" s="184">
        <v>1081</v>
      </c>
      <c r="M427" s="182">
        <v>1142</v>
      </c>
      <c r="N427" s="187">
        <v>2076</v>
      </c>
      <c r="O427" s="200">
        <v>2288</v>
      </c>
      <c r="P427" s="182">
        <v>1145</v>
      </c>
      <c r="Q427" s="183">
        <v>1120</v>
      </c>
      <c r="R427" s="184">
        <v>1372</v>
      </c>
      <c r="S427" s="185">
        <v>1831</v>
      </c>
      <c r="T427" s="182">
        <v>491</v>
      </c>
      <c r="U427" s="186">
        <v>331</v>
      </c>
      <c r="V427" s="184">
        <v>2061</v>
      </c>
      <c r="W427" s="201">
        <v>1719</v>
      </c>
      <c r="X427" s="182">
        <v>1913</v>
      </c>
      <c r="Y427" s="186">
        <v>756</v>
      </c>
      <c r="Z427" s="184">
        <v>3728</v>
      </c>
      <c r="AA427" s="182">
        <v>3789</v>
      </c>
      <c r="AB427" s="165">
        <f t="shared" si="7142"/>
        <v>21415</v>
      </c>
      <c r="AC427" s="166">
        <f t="shared" si="7059"/>
        <v>22664</v>
      </c>
      <c r="BI427" s="138" t="s">
        <v>31</v>
      </c>
      <c r="BJ427" s="130">
        <f>B427/B436</f>
        <v>6.2739309931763243E-2</v>
      </c>
      <c r="BK427" s="131">
        <f t="shared" ref="BK427" si="7443">C427/C436</f>
        <v>0.10043796478645542</v>
      </c>
      <c r="BL427" s="132">
        <f t="shared" ref="BL427" si="7444">D427/D436</f>
        <v>6.535698737483675E-2</v>
      </c>
      <c r="BM427" s="133">
        <f t="shared" ref="BM427" si="7445">E427/E436</f>
        <v>0.10195297443145317</v>
      </c>
      <c r="BN427" s="130">
        <f t="shared" ref="BN427" si="7446">F427/F436</f>
        <v>7.3605371900826444E-2</v>
      </c>
      <c r="BO427" s="131">
        <f t="shared" ref="BO427" si="7447">G427/G436</f>
        <v>0.10196503171901594</v>
      </c>
      <c r="BP427" s="132">
        <f t="shared" ref="BP427" si="7448">H427/H436</f>
        <v>8.1926203877423387E-2</v>
      </c>
      <c r="BQ427" s="133">
        <f t="shared" ref="BQ427" si="7449">I427/I436</f>
        <v>8.65099239473196E-2</v>
      </c>
      <c r="BR427" s="130">
        <f t="shared" ref="BR427" si="7450">J427/J436</f>
        <v>9.3175853018372709E-2</v>
      </c>
      <c r="BS427" s="131">
        <f t="shared" ref="BS427" si="7451">K427/K436</f>
        <v>5.6021341463414635E-2</v>
      </c>
      <c r="BT427" s="132">
        <f t="shared" ref="BT427" si="7452">L427/L436</f>
        <v>0.12402478201009637</v>
      </c>
      <c r="BU427" s="130">
        <f t="shared" ref="BU427" si="7453">M427/M436</f>
        <v>6.1890309993496637E-2</v>
      </c>
      <c r="BV427" s="134">
        <f t="shared" ref="BV427" si="7454">N427/N436</f>
        <v>8.3817829457364337E-2</v>
      </c>
      <c r="BW427" s="135">
        <f t="shared" ref="BW427" si="7455">O427/O436</f>
        <v>6.9512380373689814E-2</v>
      </c>
      <c r="BX427" s="130">
        <f t="shared" ref="BX427" si="7456">P427/P436</f>
        <v>7.5627476882430641E-2</v>
      </c>
      <c r="BY427" s="131">
        <f t="shared" ref="BY427" si="7457">Q427/Q436</f>
        <v>7.5599055011812355E-2</v>
      </c>
      <c r="BZ427" s="132">
        <f t="shared" ref="BZ427" si="7458">R427/R436</f>
        <v>6.2070213536011581E-2</v>
      </c>
      <c r="CA427" s="133">
        <f t="shared" ref="CA427" si="7459">S427/S436</f>
        <v>8.9588022311380758E-2</v>
      </c>
      <c r="CB427" s="130">
        <f t="shared" ref="CB427" si="7460">T427/T436</f>
        <v>8.4205110615674844E-2</v>
      </c>
      <c r="CC427" s="131">
        <f t="shared" ref="CC427" si="7461">U427/U436</f>
        <v>6.133036872336483E-2</v>
      </c>
      <c r="CD427" s="132">
        <f t="shared" ref="CD427" si="7462">V427/V436</f>
        <v>9.4394064303380043E-2</v>
      </c>
      <c r="CE427" s="133">
        <f t="shared" ref="CE427" si="7463">W427/W436</f>
        <v>7.3776824034334762E-2</v>
      </c>
      <c r="CF427" s="130">
        <f t="shared" ref="CF427" si="7464">X427/X436</f>
        <v>9.2219436945622832E-2</v>
      </c>
      <c r="CG427" s="131">
        <f t="shared" ref="CG427" si="7465">Y427/Y436</f>
        <v>7.1774423241241808E-2</v>
      </c>
      <c r="CH427" s="132">
        <f t="shared" ref="CH427" si="7466">Z427/Z436</f>
        <v>7.1155901664376242E-2</v>
      </c>
      <c r="CI427" s="130">
        <f t="shared" ref="CI427" si="7467">AA427/AA436</f>
        <v>7.9833968942921552E-2</v>
      </c>
      <c r="CJ427" s="136">
        <f t="shared" ref="CJ427" si="7468">AB427/AB436</f>
        <v>7.6869510282171941E-2</v>
      </c>
      <c r="CK427" s="137">
        <f t="shared" ref="CK427" si="7469">AC427/AC436</f>
        <v>8.1602379229270855E-2</v>
      </c>
    </row>
    <row r="428" spans="1:89">
      <c r="A428" s="147" t="s">
        <v>32</v>
      </c>
      <c r="B428" s="196">
        <v>2673</v>
      </c>
      <c r="C428" s="190">
        <v>2656</v>
      </c>
      <c r="D428" s="191">
        <v>852</v>
      </c>
      <c r="E428" s="192">
        <v>1206</v>
      </c>
      <c r="F428" s="189">
        <v>437</v>
      </c>
      <c r="G428" s="193">
        <v>519</v>
      </c>
      <c r="H428" s="191">
        <v>2073</v>
      </c>
      <c r="I428" s="192">
        <v>3623</v>
      </c>
      <c r="J428" s="189">
        <v>221</v>
      </c>
      <c r="K428" s="190">
        <v>264</v>
      </c>
      <c r="L428" s="191">
        <v>800</v>
      </c>
      <c r="M428" s="189">
        <v>973</v>
      </c>
      <c r="N428" s="194">
        <v>1737</v>
      </c>
      <c r="O428" s="197">
        <v>2143</v>
      </c>
      <c r="P428" s="189">
        <v>846</v>
      </c>
      <c r="Q428" s="190">
        <v>1173</v>
      </c>
      <c r="R428" s="191">
        <v>1116</v>
      </c>
      <c r="S428" s="192">
        <v>1808</v>
      </c>
      <c r="T428" s="189">
        <v>357</v>
      </c>
      <c r="U428" s="193">
        <v>308</v>
      </c>
      <c r="V428" s="191">
        <v>2025</v>
      </c>
      <c r="W428" s="198">
        <v>1441</v>
      </c>
      <c r="X428" s="189">
        <v>1744</v>
      </c>
      <c r="Y428" s="193">
        <v>618</v>
      </c>
      <c r="Z428" s="191">
        <v>3559</v>
      </c>
      <c r="AA428" s="189">
        <v>4118</v>
      </c>
      <c r="AB428" s="165">
        <f t="shared" si="7142"/>
        <v>18440</v>
      </c>
      <c r="AC428" s="166">
        <f t="shared" si="7059"/>
        <v>20850</v>
      </c>
      <c r="BI428" s="147" t="s">
        <v>32</v>
      </c>
      <c r="BJ428" s="130">
        <f>B428/B436</f>
        <v>5.7177693640505678E-2</v>
      </c>
      <c r="BK428" s="131">
        <f t="shared" ref="BK428" si="7470">C428/C436</f>
        <v>7.806942770641663E-2</v>
      </c>
      <c r="BL428" s="132">
        <f t="shared" ref="BL428" si="7471">D428/D436</f>
        <v>4.6364823683064868E-2</v>
      </c>
      <c r="BM428" s="133">
        <f t="shared" ref="BM428" si="7472">E428/E436</f>
        <v>7.7476551458306564E-2</v>
      </c>
      <c r="BN428" s="130">
        <f t="shared" ref="BN428" si="7473">F428/F436</f>
        <v>5.6430785123966945E-2</v>
      </c>
      <c r="BO428" s="131">
        <f t="shared" ref="BO428" si="7474">G428/G436</f>
        <v>8.0303264737737898E-2</v>
      </c>
      <c r="BP428" s="132">
        <f t="shared" ref="BP428" si="7475">H428/H436</f>
        <v>6.8233435370790949E-2</v>
      </c>
      <c r="BQ428" s="133">
        <f t="shared" ref="BQ428" si="7476">I428/I436</f>
        <v>8.4005750324615103E-2</v>
      </c>
      <c r="BR428" s="130">
        <f t="shared" ref="BR428" si="7477">J428/J436</f>
        <v>5.800524934383202E-2</v>
      </c>
      <c r="BS428" s="131">
        <f t="shared" ref="BS428" si="7478">K428/K436</f>
        <v>5.0304878048780491E-2</v>
      </c>
      <c r="BT428" s="132">
        <f t="shared" ref="BT428" si="7479">L428/L436</f>
        <v>9.1785222579164757E-2</v>
      </c>
      <c r="BU428" s="130">
        <f t="shared" ref="BU428" si="7480">M428/M436</f>
        <v>5.273141122913505E-2</v>
      </c>
      <c r="BV428" s="134">
        <f t="shared" ref="BV428" si="7481">N428/N436</f>
        <v>7.0130813953488372E-2</v>
      </c>
      <c r="BW428" s="135">
        <f t="shared" ref="BW428" si="7482">O428/O436</f>
        <v>6.5107094030077473E-2</v>
      </c>
      <c r="BX428" s="130">
        <f t="shared" ref="BX428" si="7483">P428/P436</f>
        <v>5.5878467635402905E-2</v>
      </c>
      <c r="BY428" s="131">
        <f t="shared" ref="BY428" si="7484">Q428/Q436</f>
        <v>7.9176510293621327E-2</v>
      </c>
      <c r="BZ428" s="132">
        <f t="shared" ref="BZ428" si="7485">R428/R436</f>
        <v>5.0488599348534204E-2</v>
      </c>
      <c r="CA428" s="133">
        <f t="shared" ref="CA428" si="7486">S428/S436</f>
        <v>8.8462667579998044E-2</v>
      </c>
      <c r="CB428" s="130">
        <f t="shared" ref="CB428" si="7487">T428/T436</f>
        <v>6.1224489795918366E-2</v>
      </c>
      <c r="CC428" s="131">
        <f t="shared" ref="CC428" si="7488">U428/U436</f>
        <v>5.7068741893644616E-2</v>
      </c>
      <c r="CD428" s="132">
        <f t="shared" ref="CD428" si="7489">V428/V436</f>
        <v>9.2745259686727116E-2</v>
      </c>
      <c r="CE428" s="133">
        <f t="shared" ref="CE428" si="7490">W428/W436</f>
        <v>6.1845493562231763E-2</v>
      </c>
      <c r="CF428" s="130">
        <f t="shared" ref="CF428" si="7491">X428/X436</f>
        <v>8.4072502892402617E-2</v>
      </c>
      <c r="CG428" s="131">
        <f t="shared" ref="CG428" si="7492">Y428/Y436</f>
        <v>5.8672742808316719E-2</v>
      </c>
      <c r="CH428" s="132">
        <f t="shared" ref="CH428" si="7493">Z428/Z436</f>
        <v>6.7930218353947164E-2</v>
      </c>
      <c r="CI428" s="130">
        <f t="shared" ref="CI428" si="7494">AA428/AA436</f>
        <v>8.6765976275257575E-2</v>
      </c>
      <c r="CJ428" s="136">
        <f t="shared" ref="CJ428" si="7495">AB428/AB436</f>
        <v>6.6190696689388304E-2</v>
      </c>
      <c r="CK428" s="137">
        <f t="shared" ref="CK428" si="7496">AC428/AC436</f>
        <v>7.507102042579851E-2</v>
      </c>
    </row>
    <row r="429" spans="1:89">
      <c r="A429" s="138" t="s">
        <v>33</v>
      </c>
      <c r="B429" s="199">
        <v>2249</v>
      </c>
      <c r="C429" s="183">
        <v>2693</v>
      </c>
      <c r="D429" s="184">
        <v>691</v>
      </c>
      <c r="E429" s="185">
        <v>1188</v>
      </c>
      <c r="F429" s="182">
        <v>270</v>
      </c>
      <c r="G429" s="186">
        <v>574</v>
      </c>
      <c r="H429" s="184">
        <v>1806</v>
      </c>
      <c r="I429" s="185">
        <v>3028</v>
      </c>
      <c r="J429" s="182">
        <v>186</v>
      </c>
      <c r="K429" s="183">
        <v>200</v>
      </c>
      <c r="L429" s="184">
        <v>562</v>
      </c>
      <c r="M429" s="182">
        <v>689</v>
      </c>
      <c r="N429" s="187">
        <v>1459</v>
      </c>
      <c r="O429" s="200">
        <v>1801</v>
      </c>
      <c r="P429" s="182">
        <v>556</v>
      </c>
      <c r="Q429" s="183">
        <v>1122</v>
      </c>
      <c r="R429" s="184">
        <v>935</v>
      </c>
      <c r="S429" s="185">
        <v>1456</v>
      </c>
      <c r="T429" s="182">
        <v>234</v>
      </c>
      <c r="U429" s="186">
        <v>297</v>
      </c>
      <c r="V429" s="184">
        <v>1586</v>
      </c>
      <c r="W429" s="201">
        <v>1063</v>
      </c>
      <c r="X429" s="182">
        <v>967</v>
      </c>
      <c r="Y429" s="186">
        <v>579</v>
      </c>
      <c r="Z429" s="184">
        <v>2772</v>
      </c>
      <c r="AA429" s="182">
        <v>3221</v>
      </c>
      <c r="AB429" s="165">
        <f t="shared" si="7142"/>
        <v>14273</v>
      </c>
      <c r="AC429" s="166">
        <f t="shared" si="7059"/>
        <v>17911</v>
      </c>
      <c r="BI429" s="138" t="s">
        <v>33</v>
      </c>
      <c r="BJ429" s="130">
        <f>B429/B436</f>
        <v>4.8107980919377957E-2</v>
      </c>
      <c r="BK429" s="131">
        <f t="shared" ref="BK429" si="7497">C429/C436</f>
        <v>7.9156991270097884E-2</v>
      </c>
      <c r="BL429" s="132">
        <f t="shared" ref="BL429" si="7498">D429/D436</f>
        <v>3.7603395733565519E-2</v>
      </c>
      <c r="BM429" s="133">
        <f t="shared" ref="BM429" si="7499">E429/E436</f>
        <v>7.6320185018630346E-2</v>
      </c>
      <c r="BN429" s="130">
        <f t="shared" ref="BN429" si="7500">F429/F436</f>
        <v>3.4865702479338845E-2</v>
      </c>
      <c r="BO429" s="131">
        <f t="shared" ref="BO429" si="7501">G429/G436</f>
        <v>8.8813244623239987E-2</v>
      </c>
      <c r="BP429" s="132">
        <f t="shared" ref="BP429" si="7502">H429/H436</f>
        <v>5.9445047891774468E-2</v>
      </c>
      <c r="BQ429" s="133">
        <f t="shared" ref="BQ429" si="7503">I429/I436</f>
        <v>7.0209608606937493E-2</v>
      </c>
      <c r="BR429" s="130">
        <f t="shared" ref="BR429" si="7504">J429/J436</f>
        <v>4.8818897637795275E-2</v>
      </c>
      <c r="BS429" s="131">
        <f t="shared" ref="BS429" si="7505">K429/K436</f>
        <v>3.8109756097560975E-2</v>
      </c>
      <c r="BT429" s="132">
        <f t="shared" ref="BT429" si="7506">L429/L436</f>
        <v>6.4479118861863235E-2</v>
      </c>
      <c r="BU429" s="130">
        <f t="shared" ref="BU429" si="7507">M429/M436</f>
        <v>3.734012573162801E-2</v>
      </c>
      <c r="BV429" s="134">
        <f t="shared" ref="BV429" si="7508">N429/N436</f>
        <v>5.8906653746770024E-2</v>
      </c>
      <c r="BW429" s="135">
        <f t="shared" ref="BW429" si="7509">O429/O436</f>
        <v>5.4716694516178034E-2</v>
      </c>
      <c r="BX429" s="130">
        <f t="shared" ref="BX429" si="7510">P429/P436</f>
        <v>3.6723910171730517E-2</v>
      </c>
      <c r="BY429" s="131">
        <f t="shared" ref="BY429" si="7511">Q429/Q436</f>
        <v>7.5734053324333445E-2</v>
      </c>
      <c r="BZ429" s="132">
        <f t="shared" ref="BZ429" si="7512">R429/R436</f>
        <v>4.2300036192544334E-2</v>
      </c>
      <c r="CA429" s="133">
        <f t="shared" ref="CA429" si="7513">S429/S436</f>
        <v>7.1239847343184268E-2</v>
      </c>
      <c r="CB429" s="130">
        <f t="shared" ref="CB429" si="7514">T429/T436</f>
        <v>4.0130337849425483E-2</v>
      </c>
      <c r="CC429" s="131">
        <f t="shared" ref="CC429" si="7515">U429/U436</f>
        <v>5.5030572540300166E-2</v>
      </c>
      <c r="CD429" s="132">
        <f t="shared" ref="CD429" si="7516">V429/V436</f>
        <v>7.2639003389209492E-2</v>
      </c>
      <c r="CE429" s="133">
        <f t="shared" ref="CE429" si="7517">W429/W436</f>
        <v>4.5622317596566521E-2</v>
      </c>
      <c r="CF429" s="130">
        <f t="shared" ref="CF429" si="7518">X429/X436</f>
        <v>4.6615888931739298E-2</v>
      </c>
      <c r="CG429" s="131">
        <f t="shared" ref="CG429" si="7519">Y429/Y436</f>
        <v>5.4970093990316146E-2</v>
      </c>
      <c r="CH429" s="132">
        <f t="shared" ref="CH429" si="7520">Z429/Z436</f>
        <v>5.2908841044434267E-2</v>
      </c>
      <c r="CI429" s="130">
        <f t="shared" ref="CI429" si="7521">AA429/AA436</f>
        <v>6.7866248077368782E-2</v>
      </c>
      <c r="CJ429" s="136">
        <f t="shared" ref="CJ429" si="7522">AB429/AB436</f>
        <v>5.1233178625143129E-2</v>
      </c>
      <c r="CK429" s="137">
        <f t="shared" ref="CK429" si="7523">AC429/AC436</f>
        <v>6.4489066995034872E-2</v>
      </c>
    </row>
    <row r="430" spans="1:89">
      <c r="A430" s="147" t="s">
        <v>34</v>
      </c>
      <c r="B430" s="196">
        <v>257</v>
      </c>
      <c r="C430" s="190">
        <v>1704</v>
      </c>
      <c r="D430" s="191">
        <v>122</v>
      </c>
      <c r="E430" s="192">
        <v>827</v>
      </c>
      <c r="F430" s="189">
        <v>90</v>
      </c>
      <c r="G430" s="193">
        <v>240</v>
      </c>
      <c r="H430" s="191">
        <v>720</v>
      </c>
      <c r="I430" s="192">
        <v>2111</v>
      </c>
      <c r="J430" s="189">
        <v>156</v>
      </c>
      <c r="K430" s="190">
        <v>93</v>
      </c>
      <c r="L430" s="191">
        <v>350</v>
      </c>
      <c r="M430" s="189">
        <v>398</v>
      </c>
      <c r="N430" s="194">
        <v>879</v>
      </c>
      <c r="O430" s="197">
        <v>1240</v>
      </c>
      <c r="P430" s="189">
        <v>426</v>
      </c>
      <c r="Q430" s="190">
        <v>867</v>
      </c>
      <c r="R430" s="191">
        <v>606</v>
      </c>
      <c r="S430" s="192">
        <v>1143</v>
      </c>
      <c r="T430" s="189">
        <v>159</v>
      </c>
      <c r="U430" s="193">
        <v>195</v>
      </c>
      <c r="V430" s="191">
        <v>1591</v>
      </c>
      <c r="W430" s="198">
        <v>759</v>
      </c>
      <c r="X430" s="189">
        <v>617</v>
      </c>
      <c r="Y430" s="193">
        <v>515</v>
      </c>
      <c r="Z430" s="191">
        <v>2340</v>
      </c>
      <c r="AA430" s="189">
        <v>1833</v>
      </c>
      <c r="AB430" s="165">
        <f t="shared" si="7142"/>
        <v>8313</v>
      </c>
      <c r="AC430" s="166">
        <f t="shared" si="7059"/>
        <v>11925</v>
      </c>
      <c r="BI430" s="147" t="s">
        <v>34</v>
      </c>
      <c r="BJ430" s="130">
        <f>B430/B436</f>
        <v>5.4974437955892103E-3</v>
      </c>
      <c r="BK430" s="131">
        <f t="shared" ref="BK430" si="7524">C430/C436</f>
        <v>5.008671114899621E-2</v>
      </c>
      <c r="BL430" s="132">
        <f t="shared" ref="BL430" si="7525">D430/D436</f>
        <v>6.6390944710491943E-3</v>
      </c>
      <c r="BM430" s="133">
        <f t="shared" ref="BM430" si="7526">E430/E436</f>
        <v>5.3128613645123987E-2</v>
      </c>
      <c r="BN430" s="130">
        <f t="shared" ref="BN430" si="7527">F430/F436</f>
        <v>1.162190082644628E-2</v>
      </c>
      <c r="BO430" s="131">
        <f t="shared" ref="BO430" si="7528">G430/G436</f>
        <v>3.7134457682190931E-2</v>
      </c>
      <c r="BP430" s="132">
        <f t="shared" ref="BP430" si="7529">H430/H436</f>
        <v>2.3699022415325368E-2</v>
      </c>
      <c r="BQ430" s="133">
        <f t="shared" ref="BQ430" si="7530">I430/I436</f>
        <v>4.8947319606751992E-2</v>
      </c>
      <c r="BR430" s="130">
        <f t="shared" ref="BR430" si="7531">J430/J436</f>
        <v>4.0944881889763779E-2</v>
      </c>
      <c r="BS430" s="131">
        <f t="shared" ref="BS430" si="7532">K430/K436</f>
        <v>1.7721036585365852E-2</v>
      </c>
      <c r="BT430" s="132">
        <f t="shared" ref="BT430" si="7533">L430/L436</f>
        <v>4.0156034878384581E-2</v>
      </c>
      <c r="BU430" s="130">
        <f t="shared" ref="BU430" si="7534">M430/M436</f>
        <v>2.1569477563407762E-2</v>
      </c>
      <c r="BV430" s="134">
        <f t="shared" ref="BV430" si="7535">N430/N436</f>
        <v>3.5489341085271318E-2</v>
      </c>
      <c r="BW430" s="135">
        <f t="shared" ref="BW430" si="7536">O430/O436</f>
        <v>3.7672793559167556E-2</v>
      </c>
      <c r="BX430" s="130">
        <f t="shared" ref="BX430" si="7537">P430/P436</f>
        <v>2.8137384412153237E-2</v>
      </c>
      <c r="BY430" s="131">
        <f t="shared" ref="BY430" si="7538">Q430/Q436</f>
        <v>5.8521768477894025E-2</v>
      </c>
      <c r="BZ430" s="132">
        <f t="shared" ref="BZ430" si="7539">R430/R436</f>
        <v>2.7415852334419108E-2</v>
      </c>
      <c r="CA430" s="133">
        <f t="shared" ref="CA430" si="7540">S430/S436</f>
        <v>5.5925237303062925E-2</v>
      </c>
      <c r="CB430" s="130">
        <f t="shared" ref="CB430" si="7541">T430/T436</f>
        <v>2.7268050077173728E-2</v>
      </c>
      <c r="CC430" s="131">
        <f t="shared" ref="CC430" si="7542">U430/U436</f>
        <v>3.6131183991106167E-2</v>
      </c>
      <c r="CD430" s="132">
        <f t="shared" ref="CD430" si="7543">V430/V436</f>
        <v>7.2868004030411285E-2</v>
      </c>
      <c r="CE430" s="133">
        <f t="shared" ref="CE430" si="7544">W430/W436</f>
        <v>3.2575107296137336E-2</v>
      </c>
      <c r="CF430" s="130">
        <f t="shared" ref="CF430" si="7545">X430/X436</f>
        <v>2.9743540300809872E-2</v>
      </c>
      <c r="CG430" s="131">
        <f t="shared" ref="CG430" si="7546">Y430/Y436</f>
        <v>4.8893952340263933E-2</v>
      </c>
      <c r="CH430" s="132">
        <f t="shared" ref="CH430" si="7547">Z430/Z436</f>
        <v>4.4663307375171782E-2</v>
      </c>
      <c r="CI430" s="130">
        <f t="shared" ref="CI430" si="7548">AA430/AA436</f>
        <v>3.8621183708729273E-2</v>
      </c>
      <c r="CJ430" s="136">
        <f t="shared" ref="CJ430" si="7549">AB430/AB436</f>
        <v>2.9839656267835413E-2</v>
      </c>
      <c r="CK430" s="137">
        <f t="shared" ref="CK430" si="7550">AC430/AC436</f>
        <v>4.2936303049287639E-2</v>
      </c>
    </row>
    <row r="431" spans="1:89">
      <c r="A431" s="138" t="s">
        <v>35</v>
      </c>
      <c r="B431" s="199">
        <v>0</v>
      </c>
      <c r="C431" s="183">
        <v>1099</v>
      </c>
      <c r="D431" s="184">
        <v>9</v>
      </c>
      <c r="E431" s="185">
        <v>574</v>
      </c>
      <c r="F431" s="182">
        <v>4</v>
      </c>
      <c r="G431" s="186">
        <v>213</v>
      </c>
      <c r="H431" s="184">
        <v>81</v>
      </c>
      <c r="I431" s="185">
        <v>1407</v>
      </c>
      <c r="J431" s="182">
        <v>53</v>
      </c>
      <c r="K431" s="183">
        <v>79</v>
      </c>
      <c r="L431" s="184">
        <v>110</v>
      </c>
      <c r="M431" s="182">
        <v>88</v>
      </c>
      <c r="N431" s="187">
        <v>156</v>
      </c>
      <c r="O431" s="200">
        <v>315</v>
      </c>
      <c r="P431" s="182">
        <v>113</v>
      </c>
      <c r="Q431" s="183">
        <v>232</v>
      </c>
      <c r="R431" s="184">
        <v>121</v>
      </c>
      <c r="S431" s="185">
        <v>215</v>
      </c>
      <c r="T431" s="182">
        <v>37</v>
      </c>
      <c r="U431" s="186">
        <v>8</v>
      </c>
      <c r="V431" s="184">
        <v>439</v>
      </c>
      <c r="W431" s="201">
        <v>43</v>
      </c>
      <c r="X431" s="182">
        <v>138</v>
      </c>
      <c r="Y431" s="186">
        <v>44</v>
      </c>
      <c r="Z431" s="184">
        <v>225</v>
      </c>
      <c r="AA431" s="182">
        <v>730</v>
      </c>
      <c r="AB431" s="165">
        <f t="shared" si="7142"/>
        <v>1486</v>
      </c>
      <c r="AC431" s="166">
        <f t="shared" si="7059"/>
        <v>5047</v>
      </c>
      <c r="BI431" s="138" t="s">
        <v>35</v>
      </c>
      <c r="BJ431" s="130">
        <f>B431/B436</f>
        <v>0</v>
      </c>
      <c r="BK431" s="131">
        <f t="shared" ref="BK431" si="7551">C431/C436</f>
        <v>3.2303577202316219E-2</v>
      </c>
      <c r="BL431" s="132">
        <f t="shared" ref="BL431" si="7552">D431/D436</f>
        <v>4.897692642577275E-4</v>
      </c>
      <c r="BM431" s="133">
        <f t="shared" ref="BM431" si="7553">E431/E436</f>
        <v>3.6875240909674929E-2</v>
      </c>
      <c r="BN431" s="130">
        <f t="shared" ref="BN431" si="7554">F431/F436</f>
        <v>5.1652892561983473E-4</v>
      </c>
      <c r="BO431" s="131">
        <f t="shared" ref="BO431" si="7555">G431/G436</f>
        <v>3.2956831192944451E-2</v>
      </c>
      <c r="BP431" s="132">
        <f t="shared" ref="BP431" si="7556">H431/H436</f>
        <v>2.6661400217241039E-3</v>
      </c>
      <c r="BQ431" s="133">
        <f t="shared" ref="BQ431" si="7557">I431/I436</f>
        <v>3.2623817473567053E-2</v>
      </c>
      <c r="BR431" s="130">
        <f t="shared" ref="BR431" si="7558">J431/J436</f>
        <v>1.3910761154855643E-2</v>
      </c>
      <c r="BS431" s="131">
        <f t="shared" ref="BS431" si="7559">K431/K436</f>
        <v>1.5053353658536585E-2</v>
      </c>
      <c r="BT431" s="132">
        <f t="shared" ref="BT431" si="7560">L431/L436</f>
        <v>1.2620468104635154E-2</v>
      </c>
      <c r="BU431" s="130">
        <f t="shared" ref="BU431" si="7561">M431/M436</f>
        <v>4.769130717537394E-3</v>
      </c>
      <c r="BV431" s="134">
        <f t="shared" ref="BV431" si="7562">N431/N436</f>
        <v>6.2984496124031007E-3</v>
      </c>
      <c r="BW431" s="135">
        <f t="shared" ref="BW431" si="7563">O431/O436</f>
        <v>9.5701048154336922E-3</v>
      </c>
      <c r="BX431" s="130">
        <f t="shared" ref="BX431" si="7564">P431/P436</f>
        <v>7.4636723910171728E-3</v>
      </c>
      <c r="BY431" s="131">
        <f t="shared" ref="BY431" si="7565">Q431/Q436</f>
        <v>1.5659804252446844E-2</v>
      </c>
      <c r="BZ431" s="132">
        <f t="shared" ref="BZ431" si="7566">R431/R436</f>
        <v>5.4741223307998551E-3</v>
      </c>
      <c r="CA431" s="133">
        <f t="shared" ref="CA431" si="7567">S431/S436</f>
        <v>1.0519620315099325E-2</v>
      </c>
      <c r="CB431" s="130">
        <f t="shared" ref="CB431" si="7568">T431/T436</f>
        <v>6.3453953009775339E-3</v>
      </c>
      <c r="CC431" s="131">
        <f t="shared" ref="CC431" si="7569">U431/U436</f>
        <v>1.4823049842505095E-3</v>
      </c>
      <c r="CD431" s="132">
        <f t="shared" ref="CD431" si="7570">V431/V436</f>
        <v>2.0106256297517631E-2</v>
      </c>
      <c r="CE431" s="133">
        <f t="shared" ref="CE431" si="7571">W431/W436</f>
        <v>1.8454935622317598E-3</v>
      </c>
      <c r="CF431" s="130">
        <f t="shared" ref="CF431" si="7572">X431/X436</f>
        <v>6.6525260316236019E-3</v>
      </c>
      <c r="CG431" s="131">
        <f t="shared" ref="CG431" si="7573">Y431/Y436</f>
        <v>4.1773473844108995E-3</v>
      </c>
      <c r="CH431" s="132">
        <f t="shared" ref="CH431" si="7574">Z431/Z436</f>
        <v>4.2945487860742097E-3</v>
      </c>
      <c r="CI431" s="130">
        <f t="shared" ref="CI431" si="7575">AA431/AA436</f>
        <v>1.5381049703967468E-2</v>
      </c>
      <c r="CJ431" s="136">
        <f t="shared" ref="CJ431" si="7576">AB431/AB436</f>
        <v>5.3340225206307502E-3</v>
      </c>
      <c r="CK431" s="137">
        <f t="shared" ref="CK431" si="7577">AC431/AC436</f>
        <v>1.817186763016811E-2</v>
      </c>
    </row>
    <row r="432" spans="1:89">
      <c r="A432" s="147" t="s">
        <v>36</v>
      </c>
      <c r="B432" s="196">
        <v>0</v>
      </c>
      <c r="C432" s="190">
        <v>51</v>
      </c>
      <c r="D432" s="191">
        <v>0</v>
      </c>
      <c r="E432" s="192">
        <v>20</v>
      </c>
      <c r="F432" s="189">
        <v>0</v>
      </c>
      <c r="G432" s="193">
        <v>0</v>
      </c>
      <c r="H432" s="191">
        <v>0</v>
      </c>
      <c r="I432" s="192">
        <v>0</v>
      </c>
      <c r="J432" s="189">
        <v>0</v>
      </c>
      <c r="K432" s="193">
        <v>0</v>
      </c>
      <c r="L432" s="191">
        <v>0</v>
      </c>
      <c r="M432" s="189">
        <v>0</v>
      </c>
      <c r="N432" s="194">
        <v>0</v>
      </c>
      <c r="O432" s="197">
        <v>0</v>
      </c>
      <c r="P432" s="189">
        <v>0</v>
      </c>
      <c r="Q432" s="193">
        <v>0</v>
      </c>
      <c r="R432" s="191">
        <v>0</v>
      </c>
      <c r="S432" s="192">
        <v>0</v>
      </c>
      <c r="T432" s="189">
        <v>0</v>
      </c>
      <c r="U432" s="193">
        <v>0</v>
      </c>
      <c r="V432" s="191">
        <v>0</v>
      </c>
      <c r="W432" s="192">
        <v>0</v>
      </c>
      <c r="X432" s="189">
        <v>0</v>
      </c>
      <c r="Y432" s="193">
        <v>0</v>
      </c>
      <c r="Z432" s="191">
        <v>0</v>
      </c>
      <c r="AA432" s="189">
        <v>0</v>
      </c>
      <c r="AB432" s="165">
        <f t="shared" si="7142"/>
        <v>0</v>
      </c>
      <c r="AC432" s="166">
        <f t="shared" si="7059"/>
        <v>71</v>
      </c>
      <c r="BI432" s="147" t="s">
        <v>36</v>
      </c>
      <c r="BJ432" s="130">
        <f>B432/B436</f>
        <v>0</v>
      </c>
      <c r="BK432" s="131">
        <f t="shared" ref="BK432" si="7578">C432/C436</f>
        <v>1.4990741012903795E-3</v>
      </c>
      <c r="BL432" s="132">
        <f t="shared" ref="BL432" si="7579">D432/D436</f>
        <v>0</v>
      </c>
      <c r="BM432" s="133">
        <f t="shared" ref="BM432" si="7580">E432/E436</f>
        <v>1.2848515996402416E-3</v>
      </c>
      <c r="BN432" s="130">
        <f t="shared" ref="BN432" si="7581">F432/F436</f>
        <v>0</v>
      </c>
      <c r="BO432" s="131">
        <f t="shared" ref="BO432" si="7582">G432/G436</f>
        <v>0</v>
      </c>
      <c r="BP432" s="132">
        <f t="shared" ref="BP432" si="7583">H432/H436</f>
        <v>0</v>
      </c>
      <c r="BQ432" s="133">
        <f t="shared" ref="BQ432" si="7584">I432/I436</f>
        <v>0</v>
      </c>
      <c r="BR432" s="130">
        <f t="shared" ref="BR432" si="7585">J432/J436</f>
        <v>0</v>
      </c>
      <c r="BS432" s="131">
        <f t="shared" ref="BS432" si="7586">K432/K436</f>
        <v>0</v>
      </c>
      <c r="BT432" s="132">
        <f t="shared" ref="BT432" si="7587">L432/L436</f>
        <v>0</v>
      </c>
      <c r="BU432" s="130">
        <f t="shared" ref="BU432" si="7588">M432/M436</f>
        <v>0</v>
      </c>
      <c r="BV432" s="134">
        <f t="shared" ref="BV432" si="7589">N432/N436</f>
        <v>0</v>
      </c>
      <c r="BW432" s="135">
        <f t="shared" ref="BW432" si="7590">O432/O436</f>
        <v>0</v>
      </c>
      <c r="BX432" s="130">
        <f t="shared" ref="BX432" si="7591">P432/P436</f>
        <v>0</v>
      </c>
      <c r="BY432" s="131">
        <f t="shared" ref="BY432" si="7592">Q432/Q436</f>
        <v>0</v>
      </c>
      <c r="BZ432" s="132">
        <f t="shared" ref="BZ432" si="7593">R432/R436</f>
        <v>0</v>
      </c>
      <c r="CA432" s="133">
        <f t="shared" ref="CA432" si="7594">S432/S436</f>
        <v>0</v>
      </c>
      <c r="CB432" s="130">
        <f t="shared" ref="CB432" si="7595">T432/T436</f>
        <v>0</v>
      </c>
      <c r="CC432" s="131">
        <f t="shared" ref="CC432" si="7596">U432/U436</f>
        <v>0</v>
      </c>
      <c r="CD432" s="132">
        <f t="shared" ref="CD432" si="7597">V432/V436</f>
        <v>0</v>
      </c>
      <c r="CE432" s="133">
        <f t="shared" ref="CE432" si="7598">W432/W436</f>
        <v>0</v>
      </c>
      <c r="CF432" s="130">
        <f t="shared" ref="CF432" si="7599">X432/X436</f>
        <v>0</v>
      </c>
      <c r="CG432" s="131">
        <f t="shared" ref="CG432" si="7600">Y432/Y436</f>
        <v>0</v>
      </c>
      <c r="CH432" s="132">
        <f t="shared" ref="CH432" si="7601">Z432/Z436</f>
        <v>0</v>
      </c>
      <c r="CI432" s="130">
        <f t="shared" ref="CI432" si="7602">AA432/AA436</f>
        <v>0</v>
      </c>
      <c r="CJ432" s="136">
        <f t="shared" ref="CJ432" si="7603">AB432/AB436</f>
        <v>0</v>
      </c>
      <c r="CK432" s="137">
        <f t="shared" ref="CK432" si="7604">AC432/AC436</f>
        <v>2.5563752758905005E-4</v>
      </c>
    </row>
    <row r="433" spans="1:89">
      <c r="A433" s="138" t="s">
        <v>37</v>
      </c>
      <c r="B433" s="60">
        <v>0</v>
      </c>
      <c r="C433" s="61">
        <v>0</v>
      </c>
      <c r="D433" s="140">
        <v>0</v>
      </c>
      <c r="E433" s="141">
        <v>0</v>
      </c>
      <c r="F433" s="139">
        <v>0</v>
      </c>
      <c r="G433" s="142">
        <v>0</v>
      </c>
      <c r="H433" s="140">
        <v>0</v>
      </c>
      <c r="I433" s="141">
        <v>0</v>
      </c>
      <c r="J433" s="139">
        <v>0</v>
      </c>
      <c r="K433" s="142">
        <v>0</v>
      </c>
      <c r="L433" s="140">
        <v>0</v>
      </c>
      <c r="M433" s="139">
        <v>0</v>
      </c>
      <c r="N433" s="143">
        <v>0</v>
      </c>
      <c r="O433" s="144">
        <v>0</v>
      </c>
      <c r="P433" s="139">
        <v>0</v>
      </c>
      <c r="Q433" s="142">
        <v>0</v>
      </c>
      <c r="R433" s="140">
        <v>0</v>
      </c>
      <c r="S433" s="141">
        <v>0</v>
      </c>
      <c r="T433" s="139">
        <v>0</v>
      </c>
      <c r="U433" s="142">
        <v>0</v>
      </c>
      <c r="V433" s="140">
        <v>0</v>
      </c>
      <c r="W433" s="141">
        <v>0</v>
      </c>
      <c r="X433" s="139">
        <v>0</v>
      </c>
      <c r="Y433" s="142">
        <v>0</v>
      </c>
      <c r="Z433" s="145">
        <v>0</v>
      </c>
      <c r="AA433" s="146">
        <v>0</v>
      </c>
      <c r="AB433" s="165">
        <f t="shared" ref="AB433" si="7605">B433+D433+F433+H433+J433+L433+N433+P433+R433+T433+V433+X433+Z433</f>
        <v>0</v>
      </c>
      <c r="AC433" s="166">
        <f t="shared" ref="AC433" si="7606">C433+E433+G433+I433+K433+M433+O433+Q433+S433+U433+W433+Y433+AA433</f>
        <v>0</v>
      </c>
      <c r="BI433" s="138" t="s">
        <v>37</v>
      </c>
      <c r="BJ433" s="130">
        <f>B433/B436</f>
        <v>0</v>
      </c>
      <c r="BK433" s="131">
        <f t="shared" ref="BK433" si="7607">C433/C436</f>
        <v>0</v>
      </c>
      <c r="BL433" s="132">
        <f t="shared" ref="BL433" si="7608">D433/D436</f>
        <v>0</v>
      </c>
      <c r="BM433" s="133">
        <f t="shared" ref="BM433" si="7609">E433/E436</f>
        <v>0</v>
      </c>
      <c r="BN433" s="130">
        <f t="shared" ref="BN433" si="7610">F433/F436</f>
        <v>0</v>
      </c>
      <c r="BO433" s="131">
        <f t="shared" ref="BO433" si="7611">G433/G436</f>
        <v>0</v>
      </c>
      <c r="BP433" s="132">
        <f t="shared" ref="BP433" si="7612">H433/H436</f>
        <v>0</v>
      </c>
      <c r="BQ433" s="133">
        <f t="shared" ref="BQ433" si="7613">I433/I436</f>
        <v>0</v>
      </c>
      <c r="BR433" s="130">
        <f t="shared" ref="BR433" si="7614">J433/J436</f>
        <v>0</v>
      </c>
      <c r="BS433" s="131">
        <f t="shared" ref="BS433" si="7615">K433/K436</f>
        <v>0</v>
      </c>
      <c r="BT433" s="132">
        <f t="shared" ref="BT433" si="7616">L433/L436</f>
        <v>0</v>
      </c>
      <c r="BU433" s="130">
        <f t="shared" ref="BU433" si="7617">M433/M436</f>
        <v>0</v>
      </c>
      <c r="BV433" s="134">
        <f t="shared" ref="BV433" si="7618">N433/N436</f>
        <v>0</v>
      </c>
      <c r="BW433" s="135">
        <f t="shared" ref="BW433" si="7619">O433/O436</f>
        <v>0</v>
      </c>
      <c r="BX433" s="130">
        <f t="shared" ref="BX433" si="7620">P433/P436</f>
        <v>0</v>
      </c>
      <c r="BY433" s="131">
        <f t="shared" ref="BY433" si="7621">Q433/Q436</f>
        <v>0</v>
      </c>
      <c r="BZ433" s="132">
        <f t="shared" ref="BZ433" si="7622">R433/R436</f>
        <v>0</v>
      </c>
      <c r="CA433" s="133">
        <f t="shared" ref="CA433" si="7623">S433/S436</f>
        <v>0</v>
      </c>
      <c r="CB433" s="130">
        <f t="shared" ref="CB433" si="7624">T433/T436</f>
        <v>0</v>
      </c>
      <c r="CC433" s="131">
        <f t="shared" ref="CC433" si="7625">U433/U436</f>
        <v>0</v>
      </c>
      <c r="CD433" s="132">
        <f t="shared" ref="CD433" si="7626">V433/V436</f>
        <v>0</v>
      </c>
      <c r="CE433" s="133">
        <f t="shared" ref="CE433" si="7627">W433/W436</f>
        <v>0</v>
      </c>
      <c r="CF433" s="130">
        <f t="shared" ref="CF433" si="7628">X433/X436</f>
        <v>0</v>
      </c>
      <c r="CG433" s="131">
        <f t="shared" ref="CG433" si="7629">Y433/Y436</f>
        <v>0</v>
      </c>
      <c r="CH433" s="132">
        <f t="shared" ref="CH433" si="7630">Z433/Z436</f>
        <v>0</v>
      </c>
      <c r="CI433" s="130">
        <f t="shared" ref="CI433" si="7631">AA433/AA436</f>
        <v>0</v>
      </c>
      <c r="CJ433" s="136">
        <f t="shared" ref="CJ433" si="7632">AB433/AB436</f>
        <v>0</v>
      </c>
      <c r="CK433" s="137">
        <f t="shared" ref="CK433" si="7633">AC433/AC436</f>
        <v>0</v>
      </c>
    </row>
    <row r="434" spans="1:89">
      <c r="A434" s="147" t="s">
        <v>38</v>
      </c>
      <c r="B434" s="58"/>
      <c r="C434" s="59"/>
      <c r="D434" s="153"/>
      <c r="E434" s="150"/>
      <c r="F434" s="151"/>
      <c r="G434" s="152"/>
      <c r="H434" s="153"/>
      <c r="I434" s="150"/>
      <c r="J434" s="151"/>
      <c r="K434" s="152"/>
      <c r="L434" s="153"/>
      <c r="M434" s="151"/>
      <c r="N434" s="155"/>
      <c r="O434" s="154"/>
      <c r="P434" s="151"/>
      <c r="Q434" s="152"/>
      <c r="R434" s="153"/>
      <c r="S434" s="150"/>
      <c r="T434" s="151"/>
      <c r="U434" s="152"/>
      <c r="V434" s="153"/>
      <c r="W434" s="150"/>
      <c r="X434" s="151"/>
      <c r="Y434" s="152"/>
      <c r="Z434" s="149"/>
      <c r="AA434" s="148"/>
      <c r="AB434" s="165"/>
      <c r="AC434" s="166"/>
      <c r="BI434" s="147" t="s">
        <v>38</v>
      </c>
      <c r="BJ434" s="130">
        <f>B434/B436</f>
        <v>0</v>
      </c>
      <c r="BK434" s="131">
        <f t="shared" ref="BK434" si="7634">C434/C436</f>
        <v>0</v>
      </c>
      <c r="BL434" s="132">
        <f t="shared" ref="BL434" si="7635">D434/D436</f>
        <v>0</v>
      </c>
      <c r="BM434" s="133">
        <f t="shared" ref="BM434" si="7636">E434/E436</f>
        <v>0</v>
      </c>
      <c r="BN434" s="130">
        <f t="shared" ref="BN434" si="7637">F434/F436</f>
        <v>0</v>
      </c>
      <c r="BO434" s="131">
        <f t="shared" ref="BO434" si="7638">G434/G436</f>
        <v>0</v>
      </c>
      <c r="BP434" s="132">
        <f t="shared" ref="BP434" si="7639">H434/H436</f>
        <v>0</v>
      </c>
      <c r="BQ434" s="133">
        <f t="shared" ref="BQ434" si="7640">I434/I436</f>
        <v>0</v>
      </c>
      <c r="BR434" s="130">
        <f t="shared" ref="BR434" si="7641">J434/J436</f>
        <v>0</v>
      </c>
      <c r="BS434" s="131">
        <f t="shared" ref="BS434" si="7642">K434/K436</f>
        <v>0</v>
      </c>
      <c r="BT434" s="132">
        <f t="shared" ref="BT434" si="7643">L434/L436</f>
        <v>0</v>
      </c>
      <c r="BU434" s="130">
        <f t="shared" ref="BU434" si="7644">M434/M436</f>
        <v>0</v>
      </c>
      <c r="BV434" s="134">
        <f t="shared" ref="BV434" si="7645">N434/N436</f>
        <v>0</v>
      </c>
      <c r="BW434" s="135">
        <f t="shared" ref="BW434" si="7646">O434/O436</f>
        <v>0</v>
      </c>
      <c r="BX434" s="130">
        <f t="shared" ref="BX434" si="7647">P434/P436</f>
        <v>0</v>
      </c>
      <c r="BY434" s="131">
        <f t="shared" ref="BY434" si="7648">Q434/Q436</f>
        <v>0</v>
      </c>
      <c r="BZ434" s="132">
        <f t="shared" ref="BZ434" si="7649">R434/R436</f>
        <v>0</v>
      </c>
      <c r="CA434" s="133">
        <f t="shared" ref="CA434" si="7650">S434/S436</f>
        <v>0</v>
      </c>
      <c r="CB434" s="130">
        <f t="shared" ref="CB434" si="7651">T434/T436</f>
        <v>0</v>
      </c>
      <c r="CC434" s="131">
        <f t="shared" ref="CC434" si="7652">U434/U436</f>
        <v>0</v>
      </c>
      <c r="CD434" s="132">
        <f t="shared" ref="CD434" si="7653">V434/V436</f>
        <v>0</v>
      </c>
      <c r="CE434" s="133">
        <f t="shared" ref="CE434" si="7654">W434/W436</f>
        <v>0</v>
      </c>
      <c r="CF434" s="130">
        <f t="shared" ref="CF434" si="7655">X434/X436</f>
        <v>0</v>
      </c>
      <c r="CG434" s="131">
        <f t="shared" ref="CG434" si="7656">Y434/Y436</f>
        <v>0</v>
      </c>
      <c r="CH434" s="132">
        <f t="shared" ref="CH434" si="7657">Z434/Z436</f>
        <v>0</v>
      </c>
      <c r="CI434" s="130">
        <f t="shared" ref="CI434" si="7658">AA434/AA436</f>
        <v>0</v>
      </c>
      <c r="CJ434" s="136">
        <f t="shared" ref="CJ434" si="7659">AB434/AB436</f>
        <v>0</v>
      </c>
      <c r="CK434" s="137">
        <f t="shared" ref="CK434" si="7660">AC434/AC436</f>
        <v>0</v>
      </c>
    </row>
    <row r="435" spans="1:89" ht="14" thickBot="1">
      <c r="A435" s="138" t="s">
        <v>39</v>
      </c>
      <c r="B435" s="60"/>
      <c r="C435" s="61"/>
      <c r="D435" s="140"/>
      <c r="E435" s="141"/>
      <c r="F435" s="139"/>
      <c r="G435" s="142"/>
      <c r="H435" s="140"/>
      <c r="I435" s="141"/>
      <c r="J435" s="139"/>
      <c r="K435" s="142"/>
      <c r="L435" s="140"/>
      <c r="M435" s="139"/>
      <c r="N435" s="143"/>
      <c r="O435" s="144"/>
      <c r="P435" s="139"/>
      <c r="Q435" s="142"/>
      <c r="R435" s="140"/>
      <c r="S435" s="141"/>
      <c r="T435" s="139"/>
      <c r="U435" s="142"/>
      <c r="V435" s="140"/>
      <c r="W435" s="141"/>
      <c r="X435" s="139"/>
      <c r="Y435" s="142"/>
      <c r="Z435" s="145"/>
      <c r="AA435" s="146"/>
      <c r="AB435" s="165"/>
      <c r="AC435" s="166"/>
      <c r="BI435" s="138" t="s">
        <v>39</v>
      </c>
      <c r="BJ435" s="130">
        <f>B435/B436</f>
        <v>0</v>
      </c>
      <c r="BK435" s="131">
        <f t="shared" ref="BK435" si="7661">C435/C436</f>
        <v>0</v>
      </c>
      <c r="BL435" s="132">
        <f t="shared" ref="BL435" si="7662">D435/D436</f>
        <v>0</v>
      </c>
      <c r="BM435" s="133">
        <f t="shared" ref="BM435" si="7663">E435/E436</f>
        <v>0</v>
      </c>
      <c r="BN435" s="130">
        <f t="shared" ref="BN435" si="7664">F435/F436</f>
        <v>0</v>
      </c>
      <c r="BO435" s="131">
        <f t="shared" ref="BO435" si="7665">G435/G436</f>
        <v>0</v>
      </c>
      <c r="BP435" s="132">
        <f t="shared" ref="BP435" si="7666">H435/H436</f>
        <v>0</v>
      </c>
      <c r="BQ435" s="133">
        <f t="shared" ref="BQ435" si="7667">I435/I436</f>
        <v>0</v>
      </c>
      <c r="BR435" s="130">
        <f t="shared" ref="BR435" si="7668">J435/J436</f>
        <v>0</v>
      </c>
      <c r="BS435" s="131">
        <f t="shared" ref="BS435" si="7669">K435/K436</f>
        <v>0</v>
      </c>
      <c r="BT435" s="132">
        <f t="shared" ref="BT435" si="7670">L435/L436</f>
        <v>0</v>
      </c>
      <c r="BU435" s="130">
        <f t="shared" ref="BU435" si="7671">M435/M436</f>
        <v>0</v>
      </c>
      <c r="BV435" s="134">
        <f t="shared" ref="BV435" si="7672">N435/N436</f>
        <v>0</v>
      </c>
      <c r="BW435" s="135">
        <f t="shared" ref="BW435" si="7673">O435/O436</f>
        <v>0</v>
      </c>
      <c r="BX435" s="130">
        <f t="shared" ref="BX435" si="7674">P435/P436</f>
        <v>0</v>
      </c>
      <c r="BY435" s="131">
        <f t="shared" ref="BY435" si="7675">Q435/Q436</f>
        <v>0</v>
      </c>
      <c r="BZ435" s="132">
        <f t="shared" ref="BZ435" si="7676">R435/R436</f>
        <v>0</v>
      </c>
      <c r="CA435" s="133">
        <f t="shared" ref="CA435" si="7677">S435/S436</f>
        <v>0</v>
      </c>
      <c r="CB435" s="130">
        <f t="shared" ref="CB435" si="7678">T435/T436</f>
        <v>0</v>
      </c>
      <c r="CC435" s="131">
        <f t="shared" ref="CC435" si="7679">U435/U436</f>
        <v>0</v>
      </c>
      <c r="CD435" s="132">
        <f t="shared" ref="CD435" si="7680">V435/V436</f>
        <v>0</v>
      </c>
      <c r="CE435" s="133">
        <f t="shared" ref="CE435" si="7681">W435/W436</f>
        <v>0</v>
      </c>
      <c r="CF435" s="130">
        <f t="shared" ref="CF435" si="7682">X435/X436</f>
        <v>0</v>
      </c>
      <c r="CG435" s="131">
        <f t="shared" ref="CG435" si="7683">Y435/Y436</f>
        <v>0</v>
      </c>
      <c r="CH435" s="132">
        <f t="shared" ref="CH435" si="7684">Z435/Z436</f>
        <v>0</v>
      </c>
      <c r="CI435" s="130">
        <f t="shared" ref="CI435" si="7685">AA435/AA436</f>
        <v>0</v>
      </c>
      <c r="CJ435" s="136">
        <f t="shared" ref="CJ435" si="7686">AB435/AB436</f>
        <v>0</v>
      </c>
      <c r="CK435" s="137">
        <f t="shared" ref="CK435" si="7687">AC435/AC436</f>
        <v>0</v>
      </c>
    </row>
    <row r="436" spans="1:89" ht="15" thickTop="1" thickBot="1">
      <c r="A436" s="225" t="s">
        <v>13</v>
      </c>
      <c r="B436" s="20">
        <f t="shared" ref="B436" si="7688">SUM(B413:B435)</f>
        <v>46749</v>
      </c>
      <c r="C436" s="21">
        <f t="shared" ref="C436" si="7689">SUM(C413:C435)</f>
        <v>34021</v>
      </c>
      <c r="D436" s="20">
        <f t="shared" ref="D436" si="7690">SUM(D413:D435)</f>
        <v>18376</v>
      </c>
      <c r="E436" s="21">
        <f t="shared" ref="E436" si="7691">SUM(E413:E435)</f>
        <v>15566</v>
      </c>
      <c r="F436" s="20">
        <f t="shared" ref="F436" si="7692">SUM(F413:F435)</f>
        <v>7744</v>
      </c>
      <c r="G436" s="21">
        <f t="shared" ref="G436" si="7693">SUM(G413:G435)</f>
        <v>6463</v>
      </c>
      <c r="H436" s="20">
        <f t="shared" ref="H436" si="7694">SUM(H413:H435)</f>
        <v>30381</v>
      </c>
      <c r="I436" s="21">
        <f t="shared" ref="I436" si="7695">SUM(I413:I435)</f>
        <v>43128</v>
      </c>
      <c r="J436" s="20">
        <f t="shared" ref="J436" si="7696">SUM(J413:J435)</f>
        <v>3810</v>
      </c>
      <c r="K436" s="21">
        <f t="shared" ref="K436" si="7697">SUM(K413:K435)</f>
        <v>5248</v>
      </c>
      <c r="L436" s="20">
        <f t="shared" ref="L436" si="7698">SUM(L413:L435)</f>
        <v>8716</v>
      </c>
      <c r="M436" s="21">
        <f t="shared" ref="M436" si="7699">SUM(M413:M435)</f>
        <v>18452</v>
      </c>
      <c r="N436" s="20">
        <f t="shared" ref="N436" si="7700">SUM(N413:N435)</f>
        <v>24768</v>
      </c>
      <c r="O436" s="21">
        <f t="shared" ref="O436" si="7701">SUM(O413:O435)</f>
        <v>32915</v>
      </c>
      <c r="P436" s="20">
        <f t="shared" ref="P436" si="7702">SUM(P413:P435)</f>
        <v>15140</v>
      </c>
      <c r="Q436" s="21">
        <f t="shared" ref="Q436" si="7703">SUM(Q413:Q435)</f>
        <v>14815</v>
      </c>
      <c r="R436" s="20">
        <f t="shared" ref="R436" si="7704">SUM(R413:R435)</f>
        <v>22104</v>
      </c>
      <c r="S436" s="21">
        <f t="shared" ref="S436" si="7705">SUM(S413:S435)</f>
        <v>20438</v>
      </c>
      <c r="T436" s="20">
        <f t="shared" ref="T436" si="7706">SUM(T413:T435)</f>
        <v>5831</v>
      </c>
      <c r="U436" s="21">
        <f t="shared" ref="U436" si="7707">SUM(U413:U435)</f>
        <v>5397</v>
      </c>
      <c r="V436" s="20">
        <f t="shared" ref="V436" si="7708">SUM(V413:V435)</f>
        <v>21834</v>
      </c>
      <c r="W436" s="21">
        <f t="shared" ref="W436" si="7709">SUM(W413:W435)</f>
        <v>23300</v>
      </c>
      <c r="X436" s="20">
        <f t="shared" ref="X436" si="7710">SUM(X413:X435)</f>
        <v>20744</v>
      </c>
      <c r="Y436" s="21">
        <f t="shared" ref="Y436" si="7711">SUM(Y413:Y435)</f>
        <v>10533</v>
      </c>
      <c r="Z436" s="20">
        <f t="shared" ref="Z436" si="7712">SUM(Z413:Z435)</f>
        <v>52392</v>
      </c>
      <c r="AA436" s="21">
        <f t="shared" ref="AA436" si="7713">SUM(AA413:AA435)</f>
        <v>47461</v>
      </c>
      <c r="AB436" s="167">
        <f t="shared" ref="AB436:AC436" si="7714">SUM(AB412:AB435)</f>
        <v>278589</v>
      </c>
      <c r="AC436" s="168">
        <f t="shared" si="7714"/>
        <v>277737</v>
      </c>
      <c r="BI436" s="227" t="s">
        <v>13</v>
      </c>
      <c r="BJ436" s="156">
        <f>SUM(BJ412:BJ435)</f>
        <v>1</v>
      </c>
      <c r="BK436" s="157">
        <f t="shared" ref="BK436:CK436" si="7715">SUM(BK412:BK435)</f>
        <v>1.0000000000000002</v>
      </c>
      <c r="BL436" s="156">
        <f t="shared" si="7715"/>
        <v>0.99999999999999989</v>
      </c>
      <c r="BM436" s="157">
        <f t="shared" si="7715"/>
        <v>1</v>
      </c>
      <c r="BN436" s="156">
        <f t="shared" si="7715"/>
        <v>1</v>
      </c>
      <c r="BO436" s="157">
        <f t="shared" si="7715"/>
        <v>1</v>
      </c>
      <c r="BP436" s="156">
        <f t="shared" si="7715"/>
        <v>1.0000000000000002</v>
      </c>
      <c r="BQ436" s="157">
        <f t="shared" si="7715"/>
        <v>0.99999999999999989</v>
      </c>
      <c r="BR436" s="156">
        <f t="shared" si="7715"/>
        <v>0.99999999999999989</v>
      </c>
      <c r="BS436" s="157">
        <f t="shared" si="7715"/>
        <v>0.99999999999999989</v>
      </c>
      <c r="BT436" s="156">
        <f t="shared" si="7715"/>
        <v>0.99999999999999989</v>
      </c>
      <c r="BU436" s="157">
        <f t="shared" si="7715"/>
        <v>1</v>
      </c>
      <c r="BV436" s="156">
        <f t="shared" si="7715"/>
        <v>1</v>
      </c>
      <c r="BW436" s="157">
        <f t="shared" si="7715"/>
        <v>0.99999999999999978</v>
      </c>
      <c r="BX436" s="156">
        <f t="shared" si="7715"/>
        <v>1</v>
      </c>
      <c r="BY436" s="157">
        <f t="shared" si="7715"/>
        <v>1</v>
      </c>
      <c r="BZ436" s="156">
        <f t="shared" si="7715"/>
        <v>0.99999999999999989</v>
      </c>
      <c r="CA436" s="157">
        <f t="shared" si="7715"/>
        <v>0.99999999999999989</v>
      </c>
      <c r="CB436" s="156">
        <f t="shared" si="7715"/>
        <v>0.99999999999999989</v>
      </c>
      <c r="CC436" s="157">
        <f t="shared" si="7715"/>
        <v>1</v>
      </c>
      <c r="CD436" s="156">
        <f t="shared" si="7715"/>
        <v>0.99999999999999989</v>
      </c>
      <c r="CE436" s="157">
        <f t="shared" si="7715"/>
        <v>1</v>
      </c>
      <c r="CF436" s="156">
        <f t="shared" si="7715"/>
        <v>0.99999999999999989</v>
      </c>
      <c r="CG436" s="157">
        <f t="shared" si="7715"/>
        <v>1.0000000000000002</v>
      </c>
      <c r="CH436" s="156">
        <f t="shared" si="7715"/>
        <v>1</v>
      </c>
      <c r="CI436" s="157">
        <f t="shared" si="7715"/>
        <v>1</v>
      </c>
      <c r="CJ436" s="156">
        <f t="shared" si="7715"/>
        <v>0.99999999999999967</v>
      </c>
      <c r="CK436" s="157">
        <f t="shared" si="7715"/>
        <v>1</v>
      </c>
    </row>
    <row r="437" spans="1:89" ht="14" thickTop="1">
      <c r="A437" s="180"/>
    </row>
    <row r="439" spans="1:89">
      <c r="A439" s="325">
        <f>+A408+1</f>
        <v>43814</v>
      </c>
      <c r="B439" s="325"/>
      <c r="C439" s="325"/>
      <c r="D439" s="325"/>
      <c r="BI439" s="320">
        <f>+BI408+1</f>
        <v>43814</v>
      </c>
      <c r="BJ439" s="320"/>
      <c r="BK439" s="320"/>
      <c r="BL439" s="320"/>
    </row>
    <row r="440" spans="1:89" ht="13.5" customHeight="1" thickBot="1">
      <c r="AE440" t="s">
        <v>87</v>
      </c>
    </row>
    <row r="441" spans="1:89" ht="15" thickTop="1" thickBot="1">
      <c r="A441" s="321" t="s">
        <v>0</v>
      </c>
      <c r="B441" s="316" t="s">
        <v>1</v>
      </c>
      <c r="C441" s="317"/>
      <c r="D441" s="316" t="s">
        <v>2</v>
      </c>
      <c r="E441" s="317"/>
      <c r="F441" s="316" t="s">
        <v>3</v>
      </c>
      <c r="G441" s="317"/>
      <c r="H441" s="316" t="s">
        <v>4</v>
      </c>
      <c r="I441" s="317"/>
      <c r="J441" s="316" t="s">
        <v>5</v>
      </c>
      <c r="K441" s="317"/>
      <c r="L441" s="316" t="s">
        <v>6</v>
      </c>
      <c r="M441" s="317"/>
      <c r="N441" s="316" t="s">
        <v>7</v>
      </c>
      <c r="O441" s="317"/>
      <c r="P441" s="316" t="s">
        <v>8</v>
      </c>
      <c r="Q441" s="317"/>
      <c r="R441" s="316" t="s">
        <v>9</v>
      </c>
      <c r="S441" s="317"/>
      <c r="T441" s="316" t="s">
        <v>10</v>
      </c>
      <c r="U441" s="317"/>
      <c r="V441" s="316" t="s">
        <v>11</v>
      </c>
      <c r="W441" s="317"/>
      <c r="X441" s="316" t="s">
        <v>12</v>
      </c>
      <c r="Y441" s="317"/>
      <c r="Z441" s="318" t="s">
        <v>40</v>
      </c>
      <c r="AA441" s="319"/>
      <c r="AB441" s="323" t="s">
        <v>41</v>
      </c>
      <c r="AC441" s="324"/>
      <c r="AE441" s="314" t="s">
        <v>0</v>
      </c>
      <c r="AF441" s="308" t="s">
        <v>1</v>
      </c>
      <c r="AG441" s="309"/>
      <c r="AH441" s="308" t="s">
        <v>2</v>
      </c>
      <c r="AI441" s="309"/>
      <c r="AJ441" s="308" t="s">
        <v>3</v>
      </c>
      <c r="AK441" s="309"/>
      <c r="AL441" s="308" t="s">
        <v>4</v>
      </c>
      <c r="AM441" s="309"/>
      <c r="AN441" s="308" t="s">
        <v>5</v>
      </c>
      <c r="AO441" s="309"/>
      <c r="AP441" s="308" t="s">
        <v>6</v>
      </c>
      <c r="AQ441" s="309"/>
      <c r="AR441" s="308" t="s">
        <v>7</v>
      </c>
      <c r="AS441" s="309"/>
      <c r="AT441" s="308" t="s">
        <v>8</v>
      </c>
      <c r="AU441" s="309"/>
      <c r="AV441" s="308" t="s">
        <v>9</v>
      </c>
      <c r="AW441" s="309"/>
      <c r="AX441" s="308" t="s">
        <v>10</v>
      </c>
      <c r="AY441" s="309"/>
      <c r="AZ441" s="308" t="s">
        <v>11</v>
      </c>
      <c r="BA441" s="309"/>
      <c r="BB441" s="308" t="s">
        <v>12</v>
      </c>
      <c r="BC441" s="309"/>
      <c r="BD441" s="310" t="s">
        <v>40</v>
      </c>
      <c r="BE441" s="311"/>
      <c r="BF441" s="312" t="s">
        <v>41</v>
      </c>
      <c r="BG441" s="313"/>
      <c r="BI441" s="321" t="s">
        <v>0</v>
      </c>
      <c r="BJ441" s="316" t="s">
        <v>1</v>
      </c>
      <c r="BK441" s="317"/>
      <c r="BL441" s="316" t="s">
        <v>2</v>
      </c>
      <c r="BM441" s="317"/>
      <c r="BN441" s="316" t="s">
        <v>3</v>
      </c>
      <c r="BO441" s="317"/>
      <c r="BP441" s="316" t="s">
        <v>4</v>
      </c>
      <c r="BQ441" s="317"/>
      <c r="BR441" s="316" t="s">
        <v>5</v>
      </c>
      <c r="BS441" s="317"/>
      <c r="BT441" s="316" t="s">
        <v>6</v>
      </c>
      <c r="BU441" s="317"/>
      <c r="BV441" s="316" t="s">
        <v>7</v>
      </c>
      <c r="BW441" s="317"/>
      <c r="BX441" s="316" t="s">
        <v>8</v>
      </c>
      <c r="BY441" s="317"/>
      <c r="BZ441" s="316" t="s">
        <v>9</v>
      </c>
      <c r="CA441" s="317"/>
      <c r="CB441" s="316" t="s">
        <v>10</v>
      </c>
      <c r="CC441" s="317"/>
      <c r="CD441" s="316" t="s">
        <v>11</v>
      </c>
      <c r="CE441" s="317"/>
      <c r="CF441" s="316" t="s">
        <v>12</v>
      </c>
      <c r="CG441" s="317"/>
      <c r="CH441" s="318" t="s">
        <v>40</v>
      </c>
      <c r="CI441" s="319"/>
      <c r="CJ441" s="316" t="s">
        <v>41</v>
      </c>
      <c r="CK441" s="317"/>
    </row>
    <row r="442" spans="1:89" ht="15" thickTop="1" thickBot="1">
      <c r="A442" s="322"/>
      <c r="B442" s="117" t="s">
        <v>14</v>
      </c>
      <c r="C442" s="118" t="s">
        <v>15</v>
      </c>
      <c r="D442" s="119" t="s">
        <v>14</v>
      </c>
      <c r="E442" s="120" t="s">
        <v>15</v>
      </c>
      <c r="F442" s="117" t="s">
        <v>14</v>
      </c>
      <c r="G442" s="118" t="s">
        <v>15</v>
      </c>
      <c r="H442" s="119" t="s">
        <v>14</v>
      </c>
      <c r="I442" s="120" t="s">
        <v>15</v>
      </c>
      <c r="J442" s="117" t="s">
        <v>14</v>
      </c>
      <c r="K442" s="118" t="s">
        <v>15</v>
      </c>
      <c r="L442" s="119" t="s">
        <v>14</v>
      </c>
      <c r="M442" s="117" t="s">
        <v>15</v>
      </c>
      <c r="N442" s="121" t="s">
        <v>14</v>
      </c>
      <c r="O442" s="122" t="s">
        <v>15</v>
      </c>
      <c r="P442" s="117" t="s">
        <v>14</v>
      </c>
      <c r="Q442" s="118" t="s">
        <v>15</v>
      </c>
      <c r="R442" s="119" t="s">
        <v>14</v>
      </c>
      <c r="S442" s="120" t="s">
        <v>15</v>
      </c>
      <c r="T442" s="117" t="s">
        <v>14</v>
      </c>
      <c r="U442" s="118" t="s">
        <v>15</v>
      </c>
      <c r="V442" s="119" t="s">
        <v>14</v>
      </c>
      <c r="W442" s="120" t="s">
        <v>15</v>
      </c>
      <c r="X442" s="117" t="s">
        <v>14</v>
      </c>
      <c r="Y442" s="118" t="s">
        <v>15</v>
      </c>
      <c r="Z442" s="28" t="s">
        <v>14</v>
      </c>
      <c r="AA442" s="123" t="s">
        <v>15</v>
      </c>
      <c r="AB442" s="169" t="s">
        <v>14</v>
      </c>
      <c r="AC442" s="170" t="s">
        <v>15</v>
      </c>
      <c r="AE442" s="315"/>
      <c r="AF442" s="230" t="s">
        <v>14</v>
      </c>
      <c r="AG442" s="231" t="s">
        <v>15</v>
      </c>
      <c r="AH442" s="232" t="s">
        <v>14</v>
      </c>
      <c r="AI442" s="233" t="s">
        <v>15</v>
      </c>
      <c r="AJ442" s="230" t="s">
        <v>14</v>
      </c>
      <c r="AK442" s="231" t="s">
        <v>15</v>
      </c>
      <c r="AL442" s="232" t="s">
        <v>14</v>
      </c>
      <c r="AM442" s="233" t="s">
        <v>15</v>
      </c>
      <c r="AN442" s="230" t="s">
        <v>14</v>
      </c>
      <c r="AO442" s="231" t="s">
        <v>15</v>
      </c>
      <c r="AP442" s="232" t="s">
        <v>14</v>
      </c>
      <c r="AQ442" s="230" t="s">
        <v>15</v>
      </c>
      <c r="AR442" s="234" t="s">
        <v>14</v>
      </c>
      <c r="AS442" s="235" t="s">
        <v>15</v>
      </c>
      <c r="AT442" s="230" t="s">
        <v>14</v>
      </c>
      <c r="AU442" s="231" t="s">
        <v>15</v>
      </c>
      <c r="AV442" s="232" t="s">
        <v>14</v>
      </c>
      <c r="AW442" s="233" t="s">
        <v>15</v>
      </c>
      <c r="AX442" s="230" t="s">
        <v>14</v>
      </c>
      <c r="AY442" s="231" t="s">
        <v>15</v>
      </c>
      <c r="AZ442" s="232" t="s">
        <v>14</v>
      </c>
      <c r="BA442" s="233" t="s">
        <v>15</v>
      </c>
      <c r="BB442" s="230" t="s">
        <v>14</v>
      </c>
      <c r="BC442" s="231" t="s">
        <v>15</v>
      </c>
      <c r="BD442" s="236" t="s">
        <v>14</v>
      </c>
      <c r="BE442" s="237" t="s">
        <v>15</v>
      </c>
      <c r="BF442" s="238" t="s">
        <v>14</v>
      </c>
      <c r="BG442" s="239" t="s">
        <v>15</v>
      </c>
      <c r="BI442" s="322"/>
      <c r="BJ442" s="117" t="s">
        <v>14</v>
      </c>
      <c r="BK442" s="118" t="s">
        <v>15</v>
      </c>
      <c r="BL442" s="119" t="s">
        <v>14</v>
      </c>
      <c r="BM442" s="120" t="s">
        <v>15</v>
      </c>
      <c r="BN442" s="117" t="s">
        <v>14</v>
      </c>
      <c r="BO442" s="118" t="s">
        <v>15</v>
      </c>
      <c r="BP442" s="119" t="s">
        <v>14</v>
      </c>
      <c r="BQ442" s="120" t="s">
        <v>15</v>
      </c>
      <c r="BR442" s="117" t="s">
        <v>14</v>
      </c>
      <c r="BS442" s="118" t="s">
        <v>15</v>
      </c>
      <c r="BT442" s="119" t="s">
        <v>14</v>
      </c>
      <c r="BU442" s="117" t="s">
        <v>15</v>
      </c>
      <c r="BV442" s="121" t="s">
        <v>14</v>
      </c>
      <c r="BW442" s="122" t="s">
        <v>15</v>
      </c>
      <c r="BX442" s="117" t="s">
        <v>14</v>
      </c>
      <c r="BY442" s="118" t="s">
        <v>15</v>
      </c>
      <c r="BZ442" s="119" t="s">
        <v>14</v>
      </c>
      <c r="CA442" s="120" t="s">
        <v>15</v>
      </c>
      <c r="CB442" s="117" t="s">
        <v>14</v>
      </c>
      <c r="CC442" s="118" t="s">
        <v>15</v>
      </c>
      <c r="CD442" s="119" t="s">
        <v>14</v>
      </c>
      <c r="CE442" s="120" t="s">
        <v>15</v>
      </c>
      <c r="CF442" s="117" t="s">
        <v>14</v>
      </c>
      <c r="CG442" s="118" t="s">
        <v>15</v>
      </c>
      <c r="CH442" s="28" t="s">
        <v>14</v>
      </c>
      <c r="CI442" s="123" t="s">
        <v>15</v>
      </c>
      <c r="CJ442" s="121" t="s">
        <v>14</v>
      </c>
      <c r="CK442" s="122" t="s">
        <v>15</v>
      </c>
    </row>
    <row r="443" spans="1:89" ht="14" thickTop="1">
      <c r="A443" s="126" t="s">
        <v>16</v>
      </c>
      <c r="B443" s="127"/>
      <c r="C443" s="179"/>
      <c r="D443" s="128"/>
      <c r="E443" s="173"/>
      <c r="F443" s="127"/>
      <c r="G443" s="129"/>
      <c r="H443" s="128"/>
      <c r="I443" s="173"/>
      <c r="J443" s="127"/>
      <c r="K443" s="129"/>
      <c r="L443" s="128"/>
      <c r="M443" s="127"/>
      <c r="N443" s="172"/>
      <c r="O443" s="174"/>
      <c r="P443" s="127"/>
      <c r="Q443" s="129"/>
      <c r="R443" s="128"/>
      <c r="S443" s="173"/>
      <c r="T443" s="127"/>
      <c r="U443" s="129"/>
      <c r="V443" s="128"/>
      <c r="W443" s="173"/>
      <c r="X443" s="127"/>
      <c r="Y443" s="129"/>
      <c r="Z443" s="177"/>
      <c r="AA443" s="178"/>
      <c r="AB443" s="163">
        <f>B443+D443+F443+H443+J443+L443+N443+P443+R443+T443+V443+X443+Z443</f>
        <v>0</v>
      </c>
      <c r="AC443" s="164">
        <f>C443+E443+G443+I443+K443+M443+O443+Q443+S443+U443+W443+Y443+AA443</f>
        <v>0</v>
      </c>
      <c r="AE443" s="241" t="str">
        <f>$AE$9</f>
        <v>07:00 - 07:59</v>
      </c>
      <c r="AF443" s="242">
        <f>SUMIF($A$9:$A$32,$AE443,B$443:B$466)</f>
        <v>1432</v>
      </c>
      <c r="AG443" s="243">
        <f t="shared" ref="AG443:AV445" si="7716">SUMIF($A$9:$A$32,$AE443,C$443:C$466)</f>
        <v>484</v>
      </c>
      <c r="AH443" s="244">
        <f t="shared" si="7716"/>
        <v>488</v>
      </c>
      <c r="AI443" s="245">
        <f t="shared" si="7716"/>
        <v>334</v>
      </c>
      <c r="AJ443" s="242">
        <f t="shared" si="7716"/>
        <v>193</v>
      </c>
      <c r="AK443" s="246">
        <f t="shared" si="7716"/>
        <v>113</v>
      </c>
      <c r="AL443" s="244">
        <f t="shared" si="7716"/>
        <v>917</v>
      </c>
      <c r="AM443" s="245">
        <f t="shared" si="7716"/>
        <v>1103</v>
      </c>
      <c r="AN443" s="242">
        <f t="shared" si="7716"/>
        <v>79</v>
      </c>
      <c r="AO443" s="246">
        <f t="shared" si="7716"/>
        <v>76</v>
      </c>
      <c r="AP443" s="244">
        <f t="shared" si="7716"/>
        <v>103</v>
      </c>
      <c r="AQ443" s="242">
        <f t="shared" si="7716"/>
        <v>389</v>
      </c>
      <c r="AR443" s="247">
        <f t="shared" si="7716"/>
        <v>669</v>
      </c>
      <c r="AS443" s="248">
        <f t="shared" si="7716"/>
        <v>868</v>
      </c>
      <c r="AT443" s="242">
        <f t="shared" si="7716"/>
        <v>405</v>
      </c>
      <c r="AU443" s="246">
        <f t="shared" si="7716"/>
        <v>253</v>
      </c>
      <c r="AV443" s="244">
        <f t="shared" si="7716"/>
        <v>750</v>
      </c>
      <c r="AW443" s="245">
        <f t="shared" ref="AW443:BE445" si="7717">SUMIF($A$9:$A$32,$AE443,S$443:S$466)</f>
        <v>460</v>
      </c>
      <c r="AX443" s="242">
        <f t="shared" si="7717"/>
        <v>107</v>
      </c>
      <c r="AY443" s="246">
        <f t="shared" si="7717"/>
        <v>116</v>
      </c>
      <c r="AZ443" s="244">
        <f t="shared" si="7717"/>
        <v>325</v>
      </c>
      <c r="BA443" s="245">
        <f t="shared" si="7717"/>
        <v>490</v>
      </c>
      <c r="BB443" s="242">
        <f t="shared" si="7717"/>
        <v>437</v>
      </c>
      <c r="BC443" s="246">
        <f t="shared" si="7717"/>
        <v>287</v>
      </c>
      <c r="BD443" s="23">
        <f t="shared" si="7717"/>
        <v>1554</v>
      </c>
      <c r="BE443" s="249">
        <f t="shared" si="7717"/>
        <v>1467</v>
      </c>
      <c r="BF443" s="250">
        <f>AF443+AH443+AJ443+AL443+AN443+AP443+AR443+AT443+AV443+AX443+AZ443+BB443+BD443</f>
        <v>7459</v>
      </c>
      <c r="BG443" s="251">
        <f>AG443+AI443+AK443+AM443+AO443+AQ443+AS443+AU443+AW443+AY443+BA443+BC443+BE443</f>
        <v>6440</v>
      </c>
      <c r="BI443" s="126" t="s">
        <v>16</v>
      </c>
      <c r="BJ443" s="130">
        <f>B443/B467</f>
        <v>0</v>
      </c>
      <c r="BK443" s="131">
        <f t="shared" ref="BK443" si="7718">C443/C467</f>
        <v>0</v>
      </c>
      <c r="BL443" s="132">
        <f t="shared" ref="BL443" si="7719">D443/D467</f>
        <v>0</v>
      </c>
      <c r="BM443" s="133">
        <f t="shared" ref="BM443" si="7720">E443/E467</f>
        <v>0</v>
      </c>
      <c r="BN443" s="130">
        <f t="shared" ref="BN443" si="7721">F443/F467</f>
        <v>0</v>
      </c>
      <c r="BO443" s="131">
        <f t="shared" ref="BO443" si="7722">G443/G467</f>
        <v>0</v>
      </c>
      <c r="BP443" s="132">
        <f t="shared" ref="BP443" si="7723">H443/H467</f>
        <v>0</v>
      </c>
      <c r="BQ443" s="133">
        <f t="shared" ref="BQ443" si="7724">I443/I467</f>
        <v>0</v>
      </c>
      <c r="BR443" s="130">
        <f t="shared" ref="BR443" si="7725">J443/J467</f>
        <v>0</v>
      </c>
      <c r="BS443" s="131">
        <f t="shared" ref="BS443" si="7726">K443/K467</f>
        <v>0</v>
      </c>
      <c r="BT443" s="132">
        <f t="shared" ref="BT443" si="7727">L443/L467</f>
        <v>0</v>
      </c>
      <c r="BU443" s="130">
        <f t="shared" ref="BU443" si="7728">M443/M467</f>
        <v>0</v>
      </c>
      <c r="BV443" s="134">
        <f t="shared" ref="BV443" si="7729">N443/N467</f>
        <v>0</v>
      </c>
      <c r="BW443" s="135">
        <f t="shared" ref="BW443" si="7730">O443/O467</f>
        <v>0</v>
      </c>
      <c r="BX443" s="130">
        <f t="shared" ref="BX443" si="7731">P443/P467</f>
        <v>0</v>
      </c>
      <c r="BY443" s="131">
        <f t="shared" ref="BY443" si="7732">Q443/Q467</f>
        <v>0</v>
      </c>
      <c r="BZ443" s="132">
        <f t="shared" ref="BZ443" si="7733">R443/R467</f>
        <v>0</v>
      </c>
      <c r="CA443" s="133">
        <f t="shared" ref="CA443" si="7734">S443/S467</f>
        <v>0</v>
      </c>
      <c r="CB443" s="130">
        <f t="shared" ref="CB443" si="7735">T443/T467</f>
        <v>0</v>
      </c>
      <c r="CC443" s="131">
        <f t="shared" ref="CC443" si="7736">U443/U467</f>
        <v>0</v>
      </c>
      <c r="CD443" s="132">
        <f t="shared" ref="CD443" si="7737">V443/V467</f>
        <v>0</v>
      </c>
      <c r="CE443" s="133">
        <f t="shared" ref="CE443" si="7738">W443/W467</f>
        <v>0</v>
      </c>
      <c r="CF443" s="130">
        <f t="shared" ref="CF443" si="7739">X443/X467</f>
        <v>0</v>
      </c>
      <c r="CG443" s="131">
        <f t="shared" ref="CG443" si="7740">Y443/Y467</f>
        <v>0</v>
      </c>
      <c r="CH443" s="132">
        <f t="shared" ref="CH443" si="7741">Z443/Z467</f>
        <v>0</v>
      </c>
      <c r="CI443" s="130">
        <f t="shared" ref="CI443" si="7742">AA443/AA467</f>
        <v>0</v>
      </c>
      <c r="CJ443" s="136">
        <f t="shared" ref="CJ443" si="7743">AB443/AB467</f>
        <v>0</v>
      </c>
      <c r="CK443" s="137">
        <f t="shared" ref="CK443" si="7744">AC443/AC467</f>
        <v>0</v>
      </c>
    </row>
    <row r="444" spans="1:89">
      <c r="A444" s="138" t="s">
        <v>17</v>
      </c>
      <c r="B444" s="182">
        <v>112</v>
      </c>
      <c r="C444" s="183">
        <v>0</v>
      </c>
      <c r="D444" s="184">
        <v>59</v>
      </c>
      <c r="E444" s="185">
        <v>0</v>
      </c>
      <c r="F444" s="182">
        <v>23</v>
      </c>
      <c r="G444" s="186">
        <v>0</v>
      </c>
      <c r="H444" s="184">
        <v>112</v>
      </c>
      <c r="I444" s="185">
        <v>1</v>
      </c>
      <c r="J444" s="182">
        <v>4</v>
      </c>
      <c r="K444" s="186">
        <v>0</v>
      </c>
      <c r="L444" s="184">
        <v>0</v>
      </c>
      <c r="M444" s="182">
        <v>0</v>
      </c>
      <c r="N444" s="187">
        <v>0</v>
      </c>
      <c r="O444" s="188">
        <v>0</v>
      </c>
      <c r="P444" s="182">
        <v>1</v>
      </c>
      <c r="Q444" s="186">
        <v>0</v>
      </c>
      <c r="R444" s="184">
        <v>0</v>
      </c>
      <c r="S444" s="185">
        <v>0</v>
      </c>
      <c r="T444" s="182">
        <v>0</v>
      </c>
      <c r="U444" s="186">
        <v>0</v>
      </c>
      <c r="V444" s="184">
        <v>0</v>
      </c>
      <c r="W444" s="185">
        <v>0</v>
      </c>
      <c r="X444" s="182">
        <v>0</v>
      </c>
      <c r="Y444" s="186">
        <v>0</v>
      </c>
      <c r="Z444" s="184">
        <v>0</v>
      </c>
      <c r="AA444" s="182">
        <v>0</v>
      </c>
      <c r="AB444" s="163">
        <f t="shared" ref="AB444:AB465" si="7745">B444+D444+F444+H444+J444+L444+N444+P444+R444+T444+V444+X444+Z444</f>
        <v>311</v>
      </c>
      <c r="AC444" s="164">
        <f t="shared" ref="AC444:AC465" si="7746">C444+E444+G444+I444+K444+M444+O444+Q444+S444+U444+W444+Y444+AA444</f>
        <v>1</v>
      </c>
      <c r="AE444" s="253" t="str">
        <f>$AE$10</f>
        <v>08:00 - 08:59</v>
      </c>
      <c r="AF444" s="242">
        <f>SUMIF($A$9:$A$32,$AE444,B$443:B$466)</f>
        <v>2174</v>
      </c>
      <c r="AG444" s="254">
        <f t="shared" si="7716"/>
        <v>788</v>
      </c>
      <c r="AH444" s="255">
        <f t="shared" si="7716"/>
        <v>727</v>
      </c>
      <c r="AI444" s="256">
        <f t="shared" si="7716"/>
        <v>391</v>
      </c>
      <c r="AJ444" s="257">
        <f t="shared" si="7716"/>
        <v>262</v>
      </c>
      <c r="AK444" s="258">
        <f t="shared" si="7716"/>
        <v>219</v>
      </c>
      <c r="AL444" s="255">
        <f t="shared" si="7716"/>
        <v>1118</v>
      </c>
      <c r="AM444" s="256">
        <f t="shared" si="7716"/>
        <v>1262</v>
      </c>
      <c r="AN444" s="257">
        <f t="shared" si="7716"/>
        <v>109</v>
      </c>
      <c r="AO444" s="258">
        <f t="shared" si="7716"/>
        <v>163</v>
      </c>
      <c r="AP444" s="255">
        <f t="shared" si="7716"/>
        <v>102</v>
      </c>
      <c r="AQ444" s="257">
        <f t="shared" si="7716"/>
        <v>536</v>
      </c>
      <c r="AR444" s="259">
        <f t="shared" si="7716"/>
        <v>897</v>
      </c>
      <c r="AS444" s="260">
        <f t="shared" si="7716"/>
        <v>1233</v>
      </c>
      <c r="AT444" s="257">
        <f t="shared" si="7716"/>
        <v>534</v>
      </c>
      <c r="AU444" s="258">
        <f t="shared" si="7716"/>
        <v>358</v>
      </c>
      <c r="AV444" s="255">
        <f t="shared" si="7716"/>
        <v>1105</v>
      </c>
      <c r="AW444" s="256">
        <f t="shared" si="7717"/>
        <v>673</v>
      </c>
      <c r="AX444" s="257">
        <f t="shared" si="7717"/>
        <v>115</v>
      </c>
      <c r="AY444" s="258">
        <f t="shared" si="7717"/>
        <v>152</v>
      </c>
      <c r="AZ444" s="255">
        <f t="shared" si="7717"/>
        <v>400</v>
      </c>
      <c r="BA444" s="256">
        <f t="shared" si="7717"/>
        <v>635</v>
      </c>
      <c r="BB444" s="257">
        <f t="shared" si="7717"/>
        <v>485</v>
      </c>
      <c r="BC444" s="258">
        <f t="shared" si="7717"/>
        <v>313</v>
      </c>
      <c r="BD444" s="255">
        <f t="shared" si="7717"/>
        <v>2190</v>
      </c>
      <c r="BE444" s="257">
        <f t="shared" si="7717"/>
        <v>1721</v>
      </c>
      <c r="BF444" s="261">
        <f>SUM(AF444,AH444,AJ444,AL444,AN444,AP444,AR444,AT444,AV444,AX444,AZ444,BB444,BD444)</f>
        <v>10218</v>
      </c>
      <c r="BG444" s="19">
        <f>SUM(AG444,AI444,AK444,AM444,AO444,AQ444,AS444,AU444,AW444,AY444,BA444,BC444,BE444)</f>
        <v>8444</v>
      </c>
      <c r="BI444" s="138" t="s">
        <v>17</v>
      </c>
      <c r="BJ444" s="130">
        <f>B444/B467</f>
        <v>2.9993840550601217E-3</v>
      </c>
      <c r="BK444" s="131">
        <f t="shared" ref="BK444" si="7747">C444/C467</f>
        <v>0</v>
      </c>
      <c r="BL444" s="132">
        <f t="shared" ref="BL444" si="7748">D444/D467</f>
        <v>4.3778288936706985E-3</v>
      </c>
      <c r="BM444" s="133">
        <f t="shared" ref="BM444" si="7749">E444/E467</f>
        <v>0</v>
      </c>
      <c r="BN444" s="130">
        <f t="shared" ref="BN444" si="7750">F444/F467</f>
        <v>4.2862467387253071E-3</v>
      </c>
      <c r="BO444" s="131">
        <f t="shared" ref="BO444" si="7751">G444/G467</f>
        <v>0</v>
      </c>
      <c r="BP444" s="132">
        <f t="shared" ref="BP444" si="7752">H444/H467</f>
        <v>4.1126574376675355E-3</v>
      </c>
      <c r="BQ444" s="133">
        <f t="shared" ref="BQ444" si="7753">I444/I467</f>
        <v>3.1921345803939094E-5</v>
      </c>
      <c r="BR444" s="130">
        <f t="shared" ref="BR444" si="7754">J444/J467</f>
        <v>1.6032064128256513E-3</v>
      </c>
      <c r="BS444" s="131">
        <f t="shared" ref="BS444" si="7755">K444/K467</f>
        <v>0</v>
      </c>
      <c r="BT444" s="132">
        <f t="shared" ref="BT444" si="7756">L444/L467</f>
        <v>0</v>
      </c>
      <c r="BU444" s="130">
        <f t="shared" ref="BU444" si="7757">M444/M467</f>
        <v>0</v>
      </c>
      <c r="BV444" s="134">
        <f t="shared" ref="BV444" si="7758">N444/N467</f>
        <v>0</v>
      </c>
      <c r="BW444" s="135">
        <f t="shared" ref="BW444" si="7759">O444/O467</f>
        <v>0</v>
      </c>
      <c r="BX444" s="130">
        <f t="shared" ref="BX444" si="7760">P444/P467</f>
        <v>8.8237889349686752E-5</v>
      </c>
      <c r="BY444" s="131">
        <f t="shared" ref="BY444" si="7761">Q444/Q467</f>
        <v>0</v>
      </c>
      <c r="BZ444" s="132">
        <f t="shared" ref="BZ444" si="7762">R444/R467</f>
        <v>0</v>
      </c>
      <c r="CA444" s="133">
        <f t="shared" ref="CA444" si="7763">S444/S467</f>
        <v>0</v>
      </c>
      <c r="CB444" s="130">
        <f t="shared" ref="CB444" si="7764">T444/T467</f>
        <v>0</v>
      </c>
      <c r="CC444" s="131">
        <f t="shared" ref="CC444" si="7765">U444/U467</f>
        <v>0</v>
      </c>
      <c r="CD444" s="132">
        <f t="shared" ref="CD444" si="7766">V444/V467</f>
        <v>0</v>
      </c>
      <c r="CE444" s="133">
        <f t="shared" ref="CE444" si="7767">W444/W467</f>
        <v>0</v>
      </c>
      <c r="CF444" s="130">
        <f t="shared" ref="CF444" si="7768">X444/X467</f>
        <v>0</v>
      </c>
      <c r="CG444" s="131">
        <f t="shared" ref="CG444" si="7769">Y444/Y467</f>
        <v>0</v>
      </c>
      <c r="CH444" s="132">
        <f t="shared" ref="CH444" si="7770">Z444/Z467</f>
        <v>0</v>
      </c>
      <c r="CI444" s="130">
        <f t="shared" ref="CI444" si="7771">AA444/AA467</f>
        <v>0</v>
      </c>
      <c r="CJ444" s="136">
        <f t="shared" ref="CJ444" si="7772">AB444/AB467</f>
        <v>1.4857137397469031E-3</v>
      </c>
      <c r="CK444" s="137">
        <f t="shared" ref="CK444" si="7773">AC444/AC467</f>
        <v>4.7890197355503304E-6</v>
      </c>
    </row>
    <row r="445" spans="1:89" ht="14" thickBot="1">
      <c r="A445" s="147" t="s">
        <v>18</v>
      </c>
      <c r="B445" s="189">
        <v>648</v>
      </c>
      <c r="C445" s="190">
        <v>0</v>
      </c>
      <c r="D445" s="191">
        <v>233</v>
      </c>
      <c r="E445" s="192">
        <v>3</v>
      </c>
      <c r="F445" s="189">
        <v>85</v>
      </c>
      <c r="G445" s="193">
        <v>2</v>
      </c>
      <c r="H445" s="191">
        <v>474</v>
      </c>
      <c r="I445" s="192">
        <v>47</v>
      </c>
      <c r="J445" s="189">
        <v>25</v>
      </c>
      <c r="K445" s="193">
        <v>8</v>
      </c>
      <c r="L445" s="191">
        <v>25</v>
      </c>
      <c r="M445" s="189">
        <v>73</v>
      </c>
      <c r="N445" s="194">
        <v>236</v>
      </c>
      <c r="O445" s="195">
        <v>145</v>
      </c>
      <c r="P445" s="189">
        <v>114</v>
      </c>
      <c r="Q445" s="193">
        <v>71</v>
      </c>
      <c r="R445" s="191">
        <v>170</v>
      </c>
      <c r="S445" s="192">
        <v>96</v>
      </c>
      <c r="T445" s="189">
        <v>23</v>
      </c>
      <c r="U445" s="193">
        <v>63</v>
      </c>
      <c r="V445" s="191">
        <v>43</v>
      </c>
      <c r="W445" s="192">
        <v>118</v>
      </c>
      <c r="X445" s="189">
        <v>119</v>
      </c>
      <c r="Y445" s="193">
        <v>109</v>
      </c>
      <c r="Z445" s="191">
        <v>422</v>
      </c>
      <c r="AA445" s="189">
        <v>347</v>
      </c>
      <c r="AB445" s="163">
        <f t="shared" si="7745"/>
        <v>2617</v>
      </c>
      <c r="AC445" s="164">
        <f t="shared" si="7746"/>
        <v>1082</v>
      </c>
      <c r="AE445" s="241" t="str">
        <f>$AE$11</f>
        <v>09:00 - 09:59</v>
      </c>
      <c r="AF445" s="242">
        <f>SUMIF($A$9:$A$32,$AE445,B$443:B$466)</f>
        <v>2378</v>
      </c>
      <c r="AG445" s="262">
        <f t="shared" si="7716"/>
        <v>961</v>
      </c>
      <c r="AH445" s="263">
        <f t="shared" si="7716"/>
        <v>890</v>
      </c>
      <c r="AI445" s="264">
        <f t="shared" si="7716"/>
        <v>468</v>
      </c>
      <c r="AJ445" s="265">
        <f t="shared" si="7716"/>
        <v>332</v>
      </c>
      <c r="AK445" s="266">
        <f t="shared" si="7716"/>
        <v>290</v>
      </c>
      <c r="AL445" s="263">
        <f t="shared" si="7716"/>
        <v>1431</v>
      </c>
      <c r="AM445" s="264">
        <f t="shared" si="7716"/>
        <v>1539</v>
      </c>
      <c r="AN445" s="265">
        <f t="shared" si="7716"/>
        <v>121</v>
      </c>
      <c r="AO445" s="266">
        <f t="shared" si="7716"/>
        <v>278</v>
      </c>
      <c r="AP445" s="263">
        <f t="shared" si="7716"/>
        <v>131</v>
      </c>
      <c r="AQ445" s="265">
        <f t="shared" si="7716"/>
        <v>888</v>
      </c>
      <c r="AR445" s="267">
        <f t="shared" si="7716"/>
        <v>1021</v>
      </c>
      <c r="AS445" s="268">
        <f t="shared" si="7716"/>
        <v>1630</v>
      </c>
      <c r="AT445" s="265">
        <f t="shared" si="7716"/>
        <v>689</v>
      </c>
      <c r="AU445" s="266">
        <f t="shared" si="7716"/>
        <v>453</v>
      </c>
      <c r="AV445" s="263">
        <f t="shared" si="7716"/>
        <v>1385</v>
      </c>
      <c r="AW445" s="264">
        <f t="shared" si="7717"/>
        <v>768</v>
      </c>
      <c r="AX445" s="265">
        <f t="shared" si="7717"/>
        <v>107</v>
      </c>
      <c r="AY445" s="266">
        <f t="shared" si="7717"/>
        <v>129</v>
      </c>
      <c r="AZ445" s="263">
        <f t="shared" si="7717"/>
        <v>384</v>
      </c>
      <c r="BA445" s="264">
        <f t="shared" si="7717"/>
        <v>1173</v>
      </c>
      <c r="BB445" s="265">
        <f t="shared" si="7717"/>
        <v>560</v>
      </c>
      <c r="BC445" s="266">
        <f t="shared" si="7717"/>
        <v>448</v>
      </c>
      <c r="BD445" s="263">
        <f t="shared" si="7717"/>
        <v>2316</v>
      </c>
      <c r="BE445" s="265">
        <f t="shared" si="7717"/>
        <v>2204</v>
      </c>
      <c r="BF445" s="261">
        <f>SUM(AF445,AH445,AJ445,AL445,AN445,AP445,AR445,AT445,AV445,AX445,AZ445,BB445,BD445)</f>
        <v>11745</v>
      </c>
      <c r="BG445" s="19">
        <f>SUM(AG445,AI445,AK445,AM445,AO445,AQ445,AS445,AU445,AW445,AY445,BA445,BC445,BE445)</f>
        <v>11229</v>
      </c>
      <c r="BI445" s="147" t="s">
        <v>18</v>
      </c>
      <c r="BJ445" s="130">
        <f>B445/B467</f>
        <v>1.735357917570499E-2</v>
      </c>
      <c r="BK445" s="131">
        <f t="shared" ref="BK445" si="7774">C445/C467</f>
        <v>0</v>
      </c>
      <c r="BL445" s="132">
        <f t="shared" ref="BL445" si="7775">D445/D467</f>
        <v>1.7288714105513095E-2</v>
      </c>
      <c r="BM445" s="133">
        <f t="shared" ref="BM445" si="7776">E445/E467</f>
        <v>2.9365700861393895E-4</v>
      </c>
      <c r="BN445" s="130">
        <f t="shared" ref="BN445" si="7777">F445/F467</f>
        <v>1.5840477077897874E-2</v>
      </c>
      <c r="BO445" s="131">
        <f t="shared" ref="BO445" si="7778">G445/G467</f>
        <v>4.8019207683073231E-4</v>
      </c>
      <c r="BP445" s="132">
        <f t="shared" ref="BP445" si="7779">H445/H467</f>
        <v>1.7405353798700108E-2</v>
      </c>
      <c r="BQ445" s="133">
        <f t="shared" ref="BQ445" si="7780">I445/I467</f>
        <v>1.5003032527851374E-3</v>
      </c>
      <c r="BR445" s="130">
        <f t="shared" ref="BR445" si="7781">J445/J467</f>
        <v>1.002004008016032E-2</v>
      </c>
      <c r="BS445" s="131">
        <f t="shared" ref="BS445" si="7782">K445/K467</f>
        <v>2.3816612086930635E-3</v>
      </c>
      <c r="BT445" s="132">
        <f t="shared" ref="BT445" si="7783">L445/L467</f>
        <v>4.508566275924256E-3</v>
      </c>
      <c r="BU445" s="130">
        <f t="shared" ref="BU445" si="7784">M445/M467</f>
        <v>5.772576308714218E-3</v>
      </c>
      <c r="BV445" s="134">
        <f t="shared" ref="BV445" si="7785">N445/N467</f>
        <v>1.173603858968621E-2</v>
      </c>
      <c r="BW445" s="135">
        <f t="shared" ref="BW445" si="7786">O445/O467</f>
        <v>5.8239948588183314E-3</v>
      </c>
      <c r="BX445" s="130">
        <f t="shared" ref="BX445" si="7787">P445/P467</f>
        <v>1.005911938586429E-2</v>
      </c>
      <c r="BY445" s="131">
        <f t="shared" ref="BY445" si="7788">Q445/Q467</f>
        <v>6.4195298372513561E-3</v>
      </c>
      <c r="BZ445" s="132">
        <f t="shared" ref="BZ445" si="7789">R445/R467</f>
        <v>9.3834520064028266E-3</v>
      </c>
      <c r="CA445" s="133">
        <f t="shared" ref="CA445" si="7790">S445/S467</f>
        <v>5.2692244360283223E-3</v>
      </c>
      <c r="CB445" s="130">
        <f t="shared" ref="CB445" si="7791">T445/T467</f>
        <v>9.5356550580431177E-3</v>
      </c>
      <c r="CC445" s="131">
        <f t="shared" ref="CC445" si="7792">U445/U467</f>
        <v>2.1582733812949641E-2</v>
      </c>
      <c r="CD445" s="132">
        <f t="shared" ref="CD445" si="7793">V445/V467</f>
        <v>3.0395136778115501E-3</v>
      </c>
      <c r="CE445" s="133">
        <f t="shared" ref="CE445" si="7794">W445/W467</f>
        <v>6.5211384360320535E-3</v>
      </c>
      <c r="CF445" s="130">
        <f t="shared" ref="CF445" si="7795">X445/X467</f>
        <v>1.1637003716017993E-2</v>
      </c>
      <c r="CG445" s="131">
        <f t="shared" ref="CG445" si="7796">Y445/Y467</f>
        <v>1.6186516186516186E-2</v>
      </c>
      <c r="CH445" s="132">
        <f t="shared" ref="CH445" si="7797">Z445/Z467</f>
        <v>1.0162307951644753E-2</v>
      </c>
      <c r="CI445" s="130">
        <f t="shared" ref="CI445" si="7798">AA445/AA467</f>
        <v>8.6331293227844951E-3</v>
      </c>
      <c r="CJ445" s="136">
        <f t="shared" ref="CJ445" si="7799">AB445/AB467</f>
        <v>1.2501970601021369E-2</v>
      </c>
      <c r="CK445" s="137">
        <f t="shared" ref="CK445" si="7800">AC445/AC467</f>
        <v>5.1817193538654573E-3</v>
      </c>
    </row>
    <row r="446" spans="1:89" ht="15" thickTop="1" thickBot="1">
      <c r="A446" s="138" t="s">
        <v>19</v>
      </c>
      <c r="B446" s="182">
        <v>957</v>
      </c>
      <c r="C446" s="183">
        <v>193</v>
      </c>
      <c r="D446" s="184">
        <v>371</v>
      </c>
      <c r="E446" s="185">
        <v>168</v>
      </c>
      <c r="F446" s="182">
        <v>145</v>
      </c>
      <c r="G446" s="186">
        <v>65</v>
      </c>
      <c r="H446" s="184">
        <v>658</v>
      </c>
      <c r="I446" s="185">
        <v>566</v>
      </c>
      <c r="J446" s="182">
        <v>39</v>
      </c>
      <c r="K446" s="186">
        <v>49</v>
      </c>
      <c r="L446" s="184">
        <v>76</v>
      </c>
      <c r="M446" s="182">
        <v>209</v>
      </c>
      <c r="N446" s="187">
        <v>476</v>
      </c>
      <c r="O446" s="188">
        <v>489</v>
      </c>
      <c r="P446" s="182">
        <v>236</v>
      </c>
      <c r="Q446" s="186">
        <v>186</v>
      </c>
      <c r="R446" s="184">
        <v>521</v>
      </c>
      <c r="S446" s="185">
        <v>328</v>
      </c>
      <c r="T446" s="182">
        <v>76</v>
      </c>
      <c r="U446" s="186">
        <v>97</v>
      </c>
      <c r="V446" s="184">
        <v>207</v>
      </c>
      <c r="W446" s="185">
        <v>343</v>
      </c>
      <c r="X446" s="182">
        <v>361</v>
      </c>
      <c r="Y446" s="186">
        <v>222</v>
      </c>
      <c r="Z446" s="184">
        <v>1066</v>
      </c>
      <c r="AA446" s="182">
        <v>1034</v>
      </c>
      <c r="AB446" s="163">
        <f t="shared" si="7745"/>
        <v>5189</v>
      </c>
      <c r="AC446" s="164">
        <f t="shared" si="7746"/>
        <v>3949</v>
      </c>
      <c r="AE446" s="269" t="s">
        <v>13</v>
      </c>
      <c r="AF446" s="14">
        <f t="shared" ref="AF446:BG446" si="7801">SUM(AF443:AF445)</f>
        <v>5984</v>
      </c>
      <c r="AG446" s="1">
        <f t="shared" si="7801"/>
        <v>2233</v>
      </c>
      <c r="AH446" s="14">
        <f t="shared" si="7801"/>
        <v>2105</v>
      </c>
      <c r="AI446" s="1">
        <f t="shared" si="7801"/>
        <v>1193</v>
      </c>
      <c r="AJ446" s="14">
        <f t="shared" si="7801"/>
        <v>787</v>
      </c>
      <c r="AK446" s="1">
        <f t="shared" si="7801"/>
        <v>622</v>
      </c>
      <c r="AL446" s="14">
        <f t="shared" si="7801"/>
        <v>3466</v>
      </c>
      <c r="AM446" s="1">
        <f t="shared" si="7801"/>
        <v>3904</v>
      </c>
      <c r="AN446" s="14">
        <f t="shared" si="7801"/>
        <v>309</v>
      </c>
      <c r="AO446" s="1">
        <f t="shared" si="7801"/>
        <v>517</v>
      </c>
      <c r="AP446" s="14">
        <f t="shared" si="7801"/>
        <v>336</v>
      </c>
      <c r="AQ446" s="1">
        <f t="shared" si="7801"/>
        <v>1813</v>
      </c>
      <c r="AR446" s="14">
        <f t="shared" si="7801"/>
        <v>2587</v>
      </c>
      <c r="AS446" s="1">
        <f t="shared" si="7801"/>
        <v>3731</v>
      </c>
      <c r="AT446" s="14">
        <f t="shared" si="7801"/>
        <v>1628</v>
      </c>
      <c r="AU446" s="1">
        <f t="shared" si="7801"/>
        <v>1064</v>
      </c>
      <c r="AV446" s="14">
        <f t="shared" si="7801"/>
        <v>3240</v>
      </c>
      <c r="AW446" s="1">
        <f t="shared" si="7801"/>
        <v>1901</v>
      </c>
      <c r="AX446" s="14">
        <f t="shared" si="7801"/>
        <v>329</v>
      </c>
      <c r="AY446" s="1">
        <f t="shared" si="7801"/>
        <v>397</v>
      </c>
      <c r="AZ446" s="14">
        <f t="shared" si="7801"/>
        <v>1109</v>
      </c>
      <c r="BA446" s="1">
        <f t="shared" si="7801"/>
        <v>2298</v>
      </c>
      <c r="BB446" s="14">
        <f t="shared" si="7801"/>
        <v>1482</v>
      </c>
      <c r="BC446" s="1">
        <f t="shared" si="7801"/>
        <v>1048</v>
      </c>
      <c r="BD446" s="14">
        <f t="shared" si="7801"/>
        <v>6060</v>
      </c>
      <c r="BE446" s="1">
        <f t="shared" si="7801"/>
        <v>5392</v>
      </c>
      <c r="BF446" s="54">
        <f t="shared" si="7801"/>
        <v>29422</v>
      </c>
      <c r="BG446" s="50">
        <f t="shared" si="7801"/>
        <v>26113</v>
      </c>
      <c r="BI446" s="138" t="s">
        <v>19</v>
      </c>
      <c r="BJ446" s="130">
        <f>B446/B467</f>
        <v>2.5628665541897647E-2</v>
      </c>
      <c r="BK446" s="131">
        <f t="shared" ref="BK446" si="7802">C446/C467</f>
        <v>7.7261809447558049E-3</v>
      </c>
      <c r="BL446" s="132">
        <f t="shared" ref="BL446" si="7803">D446/D467</f>
        <v>2.7528381687319137E-2</v>
      </c>
      <c r="BM446" s="133">
        <f t="shared" ref="BM446" si="7804">E446/E467</f>
        <v>1.644479248238058E-2</v>
      </c>
      <c r="BN446" s="130">
        <f t="shared" ref="BN446" si="7805">F446/F467</f>
        <v>2.70219903093552E-2</v>
      </c>
      <c r="BO446" s="131">
        <f t="shared" ref="BO446" si="7806">G446/G467</f>
        <v>1.5606242496998799E-2</v>
      </c>
      <c r="BP446" s="132">
        <f t="shared" ref="BP446" si="7807">H446/H467</f>
        <v>2.4161862446296773E-2</v>
      </c>
      <c r="BQ446" s="133">
        <f t="shared" ref="BQ446" si="7808">I446/I467</f>
        <v>1.8067481725029526E-2</v>
      </c>
      <c r="BR446" s="130">
        <f t="shared" ref="BR446" si="7809">J446/J467</f>
        <v>1.5631262525050101E-2</v>
      </c>
      <c r="BS446" s="131">
        <f t="shared" ref="BS446" si="7810">K446/K467</f>
        <v>1.4587674903245014E-2</v>
      </c>
      <c r="BT446" s="132">
        <f t="shared" ref="BT446" si="7811">L446/L467</f>
        <v>1.3706041478809739E-2</v>
      </c>
      <c r="BU446" s="130">
        <f t="shared" ref="BU446" si="7812">M446/M467</f>
        <v>1.6526965048236596E-2</v>
      </c>
      <c r="BV446" s="134">
        <f t="shared" ref="BV446" si="7813">N446/N467</f>
        <v>2.3670993087672187E-2</v>
      </c>
      <c r="BW446" s="135">
        <f t="shared" ref="BW446" si="7814">O446/O467</f>
        <v>1.964092059284251E-2</v>
      </c>
      <c r="BX446" s="130">
        <f t="shared" ref="BX446" si="7815">P446/P467</f>
        <v>2.0824141886526076E-2</v>
      </c>
      <c r="BY446" s="131">
        <f t="shared" ref="BY446" si="7816">Q446/Q467</f>
        <v>1.681735985533454E-2</v>
      </c>
      <c r="BZ446" s="132">
        <f t="shared" ref="BZ446" si="7817">R446/R467</f>
        <v>2.8757520560799249E-2</v>
      </c>
      <c r="CA446" s="133">
        <f t="shared" ref="CA446" si="7818">S446/S467</f>
        <v>1.8003183489763434E-2</v>
      </c>
      <c r="CB446" s="130">
        <f t="shared" ref="CB446" si="7819">T446/T467</f>
        <v>3.150912106135987E-2</v>
      </c>
      <c r="CC446" s="131">
        <f t="shared" ref="CC446" si="7820">U446/U467</f>
        <v>3.3230558410414522E-2</v>
      </c>
      <c r="CD446" s="132">
        <f t="shared" ref="CD446" si="7821">V446/V467</f>
        <v>1.4632077472255601E-2</v>
      </c>
      <c r="CE446" s="133">
        <f t="shared" ref="CE446" si="7822">W446/W467</f>
        <v>1.8955512572533847E-2</v>
      </c>
      <c r="CF446" s="130">
        <f t="shared" ref="CF446" si="7823">X446/X467</f>
        <v>3.5302170936827693E-2</v>
      </c>
      <c r="CG446" s="131">
        <f t="shared" ref="CG446" si="7824">Y446/Y467</f>
        <v>3.2967032967032968E-2</v>
      </c>
      <c r="CH446" s="132">
        <f t="shared" ref="CH446" si="7825">Z446/Z467</f>
        <v>2.5670664162211625E-2</v>
      </c>
      <c r="CI446" s="130">
        <f t="shared" ref="CI446" si="7826">AA446/AA467</f>
        <v>2.5725232621784347E-2</v>
      </c>
      <c r="CJ446" s="136">
        <f t="shared" ref="CJ446" si="7827">AB446/AB467</f>
        <v>2.4788966545166175E-2</v>
      </c>
      <c r="CK446" s="137">
        <f t="shared" ref="CK446" si="7828">AC446/AC467</f>
        <v>1.8911838935688253E-2</v>
      </c>
    </row>
    <row r="447" spans="1:89" ht="14" thickTop="1">
      <c r="A447" s="147" t="s">
        <v>20</v>
      </c>
      <c r="B447" s="189">
        <v>1432</v>
      </c>
      <c r="C447" s="190">
        <v>484</v>
      </c>
      <c r="D447" s="191">
        <v>488</v>
      </c>
      <c r="E447" s="192">
        <v>334</v>
      </c>
      <c r="F447" s="189">
        <v>193</v>
      </c>
      <c r="G447" s="193">
        <v>113</v>
      </c>
      <c r="H447" s="191">
        <v>917</v>
      </c>
      <c r="I447" s="192">
        <v>1103</v>
      </c>
      <c r="J447" s="189">
        <v>79</v>
      </c>
      <c r="K447" s="193">
        <v>76</v>
      </c>
      <c r="L447" s="191">
        <v>103</v>
      </c>
      <c r="M447" s="189">
        <v>389</v>
      </c>
      <c r="N447" s="194">
        <v>669</v>
      </c>
      <c r="O447" s="195">
        <v>868</v>
      </c>
      <c r="P447" s="189">
        <v>405</v>
      </c>
      <c r="Q447" s="193">
        <v>253</v>
      </c>
      <c r="R447" s="191">
        <v>750</v>
      </c>
      <c r="S447" s="192">
        <v>460</v>
      </c>
      <c r="T447" s="189">
        <v>107</v>
      </c>
      <c r="U447" s="193">
        <v>116</v>
      </c>
      <c r="V447" s="191">
        <v>325</v>
      </c>
      <c r="W447" s="192">
        <v>490</v>
      </c>
      <c r="X447" s="189">
        <v>437</v>
      </c>
      <c r="Y447" s="193">
        <v>287</v>
      </c>
      <c r="Z447" s="191">
        <v>1554</v>
      </c>
      <c r="AA447" s="189">
        <v>1467</v>
      </c>
      <c r="AB447" s="163">
        <f t="shared" si="7745"/>
        <v>7459</v>
      </c>
      <c r="AC447" s="164">
        <f t="shared" si="7746"/>
        <v>6440</v>
      </c>
      <c r="BI447" s="147" t="s">
        <v>20</v>
      </c>
      <c r="BJ447" s="130">
        <f>B447/B467</f>
        <v>3.834926756112584E-2</v>
      </c>
      <c r="BK447" s="131">
        <f t="shared" ref="BK447" si="7829">C447/C467</f>
        <v>1.9375500400320256E-2</v>
      </c>
      <c r="BL447" s="132">
        <f t="shared" ref="BL447" si="7830">D447/D467</f>
        <v>3.62098389849373E-2</v>
      </c>
      <c r="BM447" s="133">
        <f t="shared" ref="BM447" si="7831">E447/E467</f>
        <v>3.26938136256852E-2</v>
      </c>
      <c r="BN447" s="130">
        <f t="shared" ref="BN447" si="7832">F447/F467</f>
        <v>3.5967200894521059E-2</v>
      </c>
      <c r="BO447" s="131">
        <f t="shared" ref="BO447" si="7833">G447/G467</f>
        <v>2.7130852340936373E-2</v>
      </c>
      <c r="BP447" s="132">
        <f t="shared" ref="BP447" si="7834">H447/H467</f>
        <v>3.3672382770902946E-2</v>
      </c>
      <c r="BQ447" s="133">
        <f t="shared" ref="BQ447" si="7835">I447/I467</f>
        <v>3.520924442174482E-2</v>
      </c>
      <c r="BR447" s="130">
        <f t="shared" ref="BR447" si="7836">J447/J467</f>
        <v>3.1663326653306616E-2</v>
      </c>
      <c r="BS447" s="131">
        <f t="shared" ref="BS447" si="7837">K447/K467</f>
        <v>2.2625781482584102E-2</v>
      </c>
      <c r="BT447" s="132">
        <f t="shared" ref="BT447" si="7838">L447/L467</f>
        <v>1.8575293056807936E-2</v>
      </c>
      <c r="BU447" s="130">
        <f t="shared" ref="BU447" si="7839">M447/M467</f>
        <v>3.0760714850545628E-2</v>
      </c>
      <c r="BV447" s="134">
        <f t="shared" ref="BV447" si="7840">N447/N467</f>
        <v>3.3268685663135907E-2</v>
      </c>
      <c r="BW447" s="135">
        <f t="shared" ref="BW447" si="7841">O447/O467</f>
        <v>3.4863638189340081E-2</v>
      </c>
      <c r="BX447" s="130">
        <f t="shared" ref="BX447" si="7842">P447/P467</f>
        <v>3.5736345186623136E-2</v>
      </c>
      <c r="BY447" s="131">
        <f t="shared" ref="BY447" si="7843">Q447/Q467</f>
        <v>2.2875226039783002E-2</v>
      </c>
      <c r="BZ447" s="132">
        <f t="shared" ref="BZ447" si="7844">R447/R467</f>
        <v>4.1397582381188937E-2</v>
      </c>
      <c r="CA447" s="133">
        <f t="shared" ref="CA447" si="7845">S447/S467</f>
        <v>2.5248367089302375E-2</v>
      </c>
      <c r="CB447" s="130">
        <f t="shared" ref="CB447" si="7846">T447/T467</f>
        <v>4.4361525704809286E-2</v>
      </c>
      <c r="CC447" s="131">
        <f t="shared" ref="CC447" si="7847">U447/U467</f>
        <v>3.9739636861939022E-2</v>
      </c>
      <c r="CD447" s="132">
        <f t="shared" ref="CD447" si="7848">V447/V467</f>
        <v>2.2973068495087297E-2</v>
      </c>
      <c r="CE447" s="133">
        <f t="shared" ref="CE447" si="7849">W447/W467</f>
        <v>2.7079303675048357E-2</v>
      </c>
      <c r="CF447" s="130">
        <f t="shared" ref="CF447" si="7850">X447/X467</f>
        <v>4.2734206923528265E-2</v>
      </c>
      <c r="CG447" s="131">
        <f t="shared" ref="CG447" si="7851">Y447/Y467</f>
        <v>4.2619542619542622E-2</v>
      </c>
      <c r="CH447" s="132">
        <f t="shared" ref="CH447" si="7852">Z447/Z467</f>
        <v>3.7422337812454846E-2</v>
      </c>
      <c r="CI447" s="130">
        <f t="shared" ref="CI447" si="7853">AA447/AA467</f>
        <v>3.6497984773846845E-2</v>
      </c>
      <c r="CJ447" s="136">
        <f t="shared" ref="CJ447" si="7854">AB447/AB467</f>
        <v>3.563324368093939E-2</v>
      </c>
      <c r="CK447" s="137">
        <f t="shared" ref="CK447" si="7855">AC447/AC467</f>
        <v>3.0841287096944125E-2</v>
      </c>
    </row>
    <row r="448" spans="1:89" ht="14" thickBot="1">
      <c r="A448" s="138" t="s">
        <v>21</v>
      </c>
      <c r="B448" s="182">
        <v>2174</v>
      </c>
      <c r="C448" s="183">
        <v>788</v>
      </c>
      <c r="D448" s="184">
        <v>727</v>
      </c>
      <c r="E448" s="185">
        <v>391</v>
      </c>
      <c r="F448" s="182">
        <v>262</v>
      </c>
      <c r="G448" s="186">
        <v>219</v>
      </c>
      <c r="H448" s="184">
        <v>1118</v>
      </c>
      <c r="I448" s="185">
        <v>1262</v>
      </c>
      <c r="J448" s="182">
        <v>109</v>
      </c>
      <c r="K448" s="186">
        <v>163</v>
      </c>
      <c r="L448" s="184">
        <v>102</v>
      </c>
      <c r="M448" s="182">
        <v>536</v>
      </c>
      <c r="N448" s="187">
        <v>897</v>
      </c>
      <c r="O448" s="188">
        <v>1233</v>
      </c>
      <c r="P448" s="182">
        <v>534</v>
      </c>
      <c r="Q448" s="186">
        <v>358</v>
      </c>
      <c r="R448" s="184">
        <v>1105</v>
      </c>
      <c r="S448" s="185">
        <v>673</v>
      </c>
      <c r="T448" s="182">
        <v>115</v>
      </c>
      <c r="U448" s="186">
        <v>152</v>
      </c>
      <c r="V448" s="184">
        <v>400</v>
      </c>
      <c r="W448" s="185">
        <v>635</v>
      </c>
      <c r="X448" s="182">
        <v>485</v>
      </c>
      <c r="Y448" s="186">
        <v>313</v>
      </c>
      <c r="Z448" s="184">
        <v>2190</v>
      </c>
      <c r="AA448" s="182">
        <v>1721</v>
      </c>
      <c r="AB448" s="163">
        <f t="shared" si="7745"/>
        <v>10218</v>
      </c>
      <c r="AC448" s="164">
        <f t="shared" si="7746"/>
        <v>8444</v>
      </c>
      <c r="AE448" t="s">
        <v>88</v>
      </c>
      <c r="BI448" s="138" t="s">
        <v>21</v>
      </c>
      <c r="BJ448" s="130">
        <f>B448/B467</f>
        <v>5.8220186925899149E-2</v>
      </c>
      <c r="BK448" s="131">
        <f t="shared" ref="BK448" si="7856">C448/C467</f>
        <v>3.1545236188951158E-2</v>
      </c>
      <c r="BL448" s="132">
        <f t="shared" ref="BL448" si="7857">D448/D467</f>
        <v>5.3943756028789792E-2</v>
      </c>
      <c r="BM448" s="133">
        <f t="shared" ref="BM448" si="7858">E448/E467</f>
        <v>3.8273296789350042E-2</v>
      </c>
      <c r="BN448" s="130">
        <f t="shared" ref="BN448" si="7859">F448/F467</f>
        <v>4.8825941110696984E-2</v>
      </c>
      <c r="BO448" s="131">
        <f t="shared" ref="BO448" si="7860">G448/G467</f>
        <v>5.2581032412965183E-2</v>
      </c>
      <c r="BP448" s="132">
        <f t="shared" ref="BP448" si="7861">H448/H467</f>
        <v>4.1053134065288439E-2</v>
      </c>
      <c r="BQ448" s="133">
        <f t="shared" ref="BQ448" si="7862">I448/I467</f>
        <v>4.0284738404571134E-2</v>
      </c>
      <c r="BR448" s="130">
        <f t="shared" ref="BR448" si="7863">J448/J467</f>
        <v>4.3687374749498999E-2</v>
      </c>
      <c r="BS448" s="131">
        <f t="shared" ref="BS448" si="7864">K448/K467</f>
        <v>4.8526347127121165E-2</v>
      </c>
      <c r="BT448" s="132">
        <f t="shared" ref="BT448" si="7865">L448/L467</f>
        <v>1.8394950405770966E-2</v>
      </c>
      <c r="BU448" s="130">
        <f t="shared" ref="BU448" si="7866">M448/M467</f>
        <v>4.2384943855764669E-2</v>
      </c>
      <c r="BV448" s="134">
        <f t="shared" ref="BV448" si="7867">N448/N467</f>
        <v>4.4606892436222588E-2</v>
      </c>
      <c r="BW448" s="135">
        <f t="shared" ref="BW448" si="7868">O448/O467</f>
        <v>4.9524039040848296E-2</v>
      </c>
      <c r="BX448" s="130">
        <f t="shared" ref="BX448" si="7869">P448/P467</f>
        <v>4.7119032912732728E-2</v>
      </c>
      <c r="BY448" s="131">
        <f t="shared" ref="BY448" si="7870">Q448/Q467</f>
        <v>3.2368896925858953E-2</v>
      </c>
      <c r="BZ448" s="132">
        <f t="shared" ref="BZ448" si="7871">R448/R467</f>
        <v>6.0992438041618371E-2</v>
      </c>
      <c r="CA448" s="133">
        <f t="shared" ref="CA448" si="7872">S448/S467</f>
        <v>3.6939458806740218E-2</v>
      </c>
      <c r="CB448" s="130">
        <f t="shared" ref="CB448" si="7873">T448/T467</f>
        <v>4.7678275290215587E-2</v>
      </c>
      <c r="CC448" s="131">
        <f t="shared" ref="CC448" si="7874">U448/U467</f>
        <v>5.2072627612195957E-2</v>
      </c>
      <c r="CD448" s="132">
        <f t="shared" ref="CD448" si="7875">V448/V467</f>
        <v>2.8274545840107444E-2</v>
      </c>
      <c r="CE448" s="133">
        <f t="shared" ref="CE448" si="7876">W448/W467</f>
        <v>3.5092567007460627E-2</v>
      </c>
      <c r="CF448" s="130">
        <f t="shared" ref="CF448" si="7877">X448/X467</f>
        <v>4.7428124388812831E-2</v>
      </c>
      <c r="CG448" s="131">
        <f t="shared" ref="CG448" si="7878">Y448/Y467</f>
        <v>4.6480546480546482E-2</v>
      </c>
      <c r="CH448" s="132">
        <f t="shared" ref="CH448" si="7879">Z448/Z467</f>
        <v>5.2738043635312815E-2</v>
      </c>
      <c r="CI448" s="130">
        <f t="shared" ref="CI448" si="7880">AA448/AA467</f>
        <v>4.2817335920784197E-2</v>
      </c>
      <c r="CJ448" s="136">
        <f t="shared" ref="CJ448" si="7881">AB448/AB467</f>
        <v>4.8813578754771242E-2</v>
      </c>
      <c r="CK448" s="137">
        <f t="shared" ref="CK448" si="7882">AC448/AC467</f>
        <v>4.043848264698699E-2</v>
      </c>
    </row>
    <row r="449" spans="1:89" ht="15" thickTop="1" thickBot="1">
      <c r="A449" s="147" t="s">
        <v>22</v>
      </c>
      <c r="B449" s="189">
        <v>2378</v>
      </c>
      <c r="C449" s="190">
        <v>961</v>
      </c>
      <c r="D449" s="191">
        <v>890</v>
      </c>
      <c r="E449" s="192">
        <v>468</v>
      </c>
      <c r="F449" s="189">
        <v>332</v>
      </c>
      <c r="G449" s="193">
        <v>290</v>
      </c>
      <c r="H449" s="191">
        <v>1431</v>
      </c>
      <c r="I449" s="192">
        <v>1539</v>
      </c>
      <c r="J449" s="189">
        <v>121</v>
      </c>
      <c r="K449" s="193">
        <v>278</v>
      </c>
      <c r="L449" s="191">
        <v>131</v>
      </c>
      <c r="M449" s="189">
        <v>888</v>
      </c>
      <c r="N449" s="194">
        <v>1021</v>
      </c>
      <c r="O449" s="195">
        <v>1630</v>
      </c>
      <c r="P449" s="189">
        <v>689</v>
      </c>
      <c r="Q449" s="193">
        <v>453</v>
      </c>
      <c r="R449" s="191">
        <v>1385</v>
      </c>
      <c r="S449" s="192">
        <v>768</v>
      </c>
      <c r="T449" s="189">
        <v>107</v>
      </c>
      <c r="U449" s="193">
        <v>129</v>
      </c>
      <c r="V449" s="191">
        <v>384</v>
      </c>
      <c r="W449" s="192">
        <v>1173</v>
      </c>
      <c r="X449" s="189">
        <v>560</v>
      </c>
      <c r="Y449" s="193">
        <v>448</v>
      </c>
      <c r="Z449" s="191">
        <v>2316</v>
      </c>
      <c r="AA449" s="189">
        <v>2204</v>
      </c>
      <c r="AB449" s="163">
        <f t="shared" si="7745"/>
        <v>11745</v>
      </c>
      <c r="AC449" s="164">
        <f t="shared" si="7746"/>
        <v>11229</v>
      </c>
      <c r="AE449" s="314" t="s">
        <v>0</v>
      </c>
      <c r="AF449" s="308" t="s">
        <v>1</v>
      </c>
      <c r="AG449" s="309"/>
      <c r="AH449" s="308" t="s">
        <v>2</v>
      </c>
      <c r="AI449" s="309"/>
      <c r="AJ449" s="308" t="s">
        <v>3</v>
      </c>
      <c r="AK449" s="309"/>
      <c r="AL449" s="308" t="s">
        <v>4</v>
      </c>
      <c r="AM449" s="309"/>
      <c r="AN449" s="308" t="s">
        <v>5</v>
      </c>
      <c r="AO449" s="309"/>
      <c r="AP449" s="308" t="s">
        <v>6</v>
      </c>
      <c r="AQ449" s="309"/>
      <c r="AR449" s="308" t="s">
        <v>7</v>
      </c>
      <c r="AS449" s="309"/>
      <c r="AT449" s="308" t="s">
        <v>8</v>
      </c>
      <c r="AU449" s="309"/>
      <c r="AV449" s="308" t="s">
        <v>9</v>
      </c>
      <c r="AW449" s="309"/>
      <c r="AX449" s="308" t="s">
        <v>10</v>
      </c>
      <c r="AY449" s="309"/>
      <c r="AZ449" s="308" t="s">
        <v>11</v>
      </c>
      <c r="BA449" s="309"/>
      <c r="BB449" s="308" t="s">
        <v>12</v>
      </c>
      <c r="BC449" s="309"/>
      <c r="BD449" s="310" t="s">
        <v>40</v>
      </c>
      <c r="BE449" s="311"/>
      <c r="BF449" s="312" t="s">
        <v>41</v>
      </c>
      <c r="BG449" s="313"/>
      <c r="BI449" s="147" t="s">
        <v>22</v>
      </c>
      <c r="BJ449" s="130">
        <f>B449/B467</f>
        <v>6.3683350740472933E-2</v>
      </c>
      <c r="BK449" s="131">
        <f t="shared" ref="BK449" si="7883">C449/C467</f>
        <v>3.847077662129704E-2</v>
      </c>
      <c r="BL449" s="132">
        <f t="shared" ref="BL449" si="7884">D449/D467</f>
        <v>6.6038435853676636E-2</v>
      </c>
      <c r="BM449" s="133">
        <f t="shared" ref="BM449" si="7885">E449/E467</f>
        <v>4.5810493343774468E-2</v>
      </c>
      <c r="BN449" s="130">
        <f t="shared" ref="BN449" si="7886">F449/F467</f>
        <v>6.1871039880730526E-2</v>
      </c>
      <c r="BO449" s="131">
        <f t="shared" ref="BO449" si="7887">G449/G467</f>
        <v>6.9627851140456179E-2</v>
      </c>
      <c r="BP449" s="132">
        <f t="shared" ref="BP449" si="7888">H449/H467</f>
        <v>5.2546542797341458E-2</v>
      </c>
      <c r="BQ449" s="133">
        <f t="shared" ref="BQ449" si="7889">I449/I467</f>
        <v>4.9126951192262264E-2</v>
      </c>
      <c r="BR449" s="130">
        <f t="shared" ref="BR449" si="7890">J449/J467</f>
        <v>4.8496993987975953E-2</v>
      </c>
      <c r="BS449" s="131">
        <f t="shared" ref="BS449" si="7891">K449/K467</f>
        <v>8.2762727002083952E-2</v>
      </c>
      <c r="BT449" s="132">
        <f t="shared" ref="BT449" si="7892">L449/L467</f>
        <v>2.3624887285843103E-2</v>
      </c>
      <c r="BU449" s="130">
        <f t="shared" ref="BU449" si="7893">M449/M467</f>
        <v>7.0219832358057885E-2</v>
      </c>
      <c r="BV449" s="134">
        <f t="shared" ref="BV449" si="7894">N449/N467</f>
        <v>5.0773285593515342E-2</v>
      </c>
      <c r="BW449" s="135">
        <f t="shared" ref="BW449" si="7895">O449/O467</f>
        <v>6.5469735309475044E-2</v>
      </c>
      <c r="BX449" s="130">
        <f t="shared" ref="BX449" si="7896">P449/P467</f>
        <v>6.0795905761934173E-2</v>
      </c>
      <c r="BY449" s="131">
        <f t="shared" ref="BY449" si="7897">Q449/Q467</f>
        <v>4.0958408679927664E-2</v>
      </c>
      <c r="BZ449" s="132">
        <f t="shared" ref="BZ449" si="7898">R449/R467</f>
        <v>7.6447535463928906E-2</v>
      </c>
      <c r="CA449" s="133">
        <f t="shared" ref="CA449" si="7899">S449/S467</f>
        <v>4.2153795488226578E-2</v>
      </c>
      <c r="CB449" s="130">
        <f t="shared" ref="CB449" si="7900">T449/T467</f>
        <v>4.4361525704809286E-2</v>
      </c>
      <c r="CC449" s="131">
        <f t="shared" ref="CC449" si="7901">U449/U467</f>
        <v>4.4193216855087356E-2</v>
      </c>
      <c r="CD449" s="132">
        <f t="shared" ref="CD449" si="7902">V449/V467</f>
        <v>2.7143564006503147E-2</v>
      </c>
      <c r="CE449" s="133">
        <f t="shared" ref="CE449" si="7903">W449/W467</f>
        <v>6.4824537164962698E-2</v>
      </c>
      <c r="CF449" s="130">
        <f t="shared" ref="CF449" si="7904">X449/X467</f>
        <v>5.4762370428319967E-2</v>
      </c>
      <c r="CG449" s="131">
        <f t="shared" ref="CG449" si="7905">Y449/Y467</f>
        <v>6.6528066528066532E-2</v>
      </c>
      <c r="CH449" s="132">
        <f t="shared" ref="CH449" si="7906">Z449/Z467</f>
        <v>5.5772287241728072E-2</v>
      </c>
      <c r="CI449" s="130">
        <f t="shared" ref="CI449" si="7907">AA449/AA467</f>
        <v>5.4834054834054832E-2</v>
      </c>
      <c r="CJ449" s="136">
        <f t="shared" ref="CJ449" si="7908">AB449/AB467</f>
        <v>5.6108385444782562E-2</v>
      </c>
      <c r="CK449" s="137">
        <f t="shared" ref="CK449" si="7909">AC449/AC467</f>
        <v>5.3775902610494655E-2</v>
      </c>
    </row>
    <row r="450" spans="1:89" ht="15" thickTop="1" thickBot="1">
      <c r="A450" s="138" t="s">
        <v>23</v>
      </c>
      <c r="B450" s="182">
        <v>2334</v>
      </c>
      <c r="C450" s="183">
        <v>1151</v>
      </c>
      <c r="D450" s="184">
        <v>870</v>
      </c>
      <c r="E450" s="185">
        <v>510</v>
      </c>
      <c r="F450" s="182">
        <v>321</v>
      </c>
      <c r="G450" s="186">
        <v>262</v>
      </c>
      <c r="H450" s="184">
        <v>1547</v>
      </c>
      <c r="I450" s="185">
        <v>1671</v>
      </c>
      <c r="J450" s="182">
        <v>120</v>
      </c>
      <c r="K450" s="186">
        <v>353</v>
      </c>
      <c r="L450" s="184">
        <v>138</v>
      </c>
      <c r="M450" s="182">
        <v>798</v>
      </c>
      <c r="N450" s="187">
        <v>1028</v>
      </c>
      <c r="O450" s="188">
        <v>1548</v>
      </c>
      <c r="P450" s="182">
        <v>815</v>
      </c>
      <c r="Q450" s="186">
        <v>516</v>
      </c>
      <c r="R450" s="184">
        <v>1378</v>
      </c>
      <c r="S450" s="185">
        <v>869</v>
      </c>
      <c r="T450" s="182">
        <v>127</v>
      </c>
      <c r="U450" s="186">
        <v>168</v>
      </c>
      <c r="V450" s="184">
        <v>395</v>
      </c>
      <c r="W450" s="185">
        <v>1195</v>
      </c>
      <c r="X450" s="182">
        <v>630</v>
      </c>
      <c r="Y450" s="186">
        <v>396</v>
      </c>
      <c r="Z450" s="184">
        <v>2470</v>
      </c>
      <c r="AA450" s="182">
        <v>2457</v>
      </c>
      <c r="AB450" s="163">
        <f t="shared" si="7745"/>
        <v>12173</v>
      </c>
      <c r="AC450" s="164">
        <f t="shared" si="7746"/>
        <v>11894</v>
      </c>
      <c r="AE450" s="315"/>
      <c r="AF450" s="230" t="s">
        <v>14</v>
      </c>
      <c r="AG450" s="231" t="s">
        <v>15</v>
      </c>
      <c r="AH450" s="232" t="s">
        <v>14</v>
      </c>
      <c r="AI450" s="233" t="s">
        <v>15</v>
      </c>
      <c r="AJ450" s="230" t="s">
        <v>14</v>
      </c>
      <c r="AK450" s="231" t="s">
        <v>15</v>
      </c>
      <c r="AL450" s="232" t="s">
        <v>14</v>
      </c>
      <c r="AM450" s="233" t="s">
        <v>15</v>
      </c>
      <c r="AN450" s="230" t="s">
        <v>14</v>
      </c>
      <c r="AO450" s="231" t="s">
        <v>15</v>
      </c>
      <c r="AP450" s="232" t="s">
        <v>14</v>
      </c>
      <c r="AQ450" s="230" t="s">
        <v>15</v>
      </c>
      <c r="AR450" s="234" t="s">
        <v>14</v>
      </c>
      <c r="AS450" s="235" t="s">
        <v>15</v>
      </c>
      <c r="AT450" s="230" t="s">
        <v>14</v>
      </c>
      <c r="AU450" s="231" t="s">
        <v>15</v>
      </c>
      <c r="AV450" s="232" t="s">
        <v>14</v>
      </c>
      <c r="AW450" s="233" t="s">
        <v>15</v>
      </c>
      <c r="AX450" s="230" t="s">
        <v>14</v>
      </c>
      <c r="AY450" s="231" t="s">
        <v>15</v>
      </c>
      <c r="AZ450" s="232" t="s">
        <v>14</v>
      </c>
      <c r="BA450" s="233" t="s">
        <v>15</v>
      </c>
      <c r="BB450" s="230" t="s">
        <v>14</v>
      </c>
      <c r="BC450" s="231" t="s">
        <v>15</v>
      </c>
      <c r="BD450" s="236" t="s">
        <v>14</v>
      </c>
      <c r="BE450" s="237" t="s">
        <v>15</v>
      </c>
      <c r="BF450" s="238" t="s">
        <v>14</v>
      </c>
      <c r="BG450" s="239" t="s">
        <v>15</v>
      </c>
      <c r="BI450" s="138" t="s">
        <v>23</v>
      </c>
      <c r="BJ450" s="130">
        <f>B450/B467</f>
        <v>6.2505021290270746E-2</v>
      </c>
      <c r="BK450" s="131">
        <f t="shared" ref="BK450" si="7910">C450/C467</f>
        <v>4.6076861489191351E-2</v>
      </c>
      <c r="BL450" s="132">
        <f t="shared" ref="BL450" si="7911">D450/D467</f>
        <v>6.4554426059211995E-2</v>
      </c>
      <c r="BM450" s="133">
        <f t="shared" ref="BM450" si="7912">E450/E467</f>
        <v>4.9921691464369616E-2</v>
      </c>
      <c r="BN450" s="130">
        <f t="shared" ref="BN450" si="7913">F450/F467</f>
        <v>5.9821095788296683E-2</v>
      </c>
      <c r="BO450" s="131">
        <f t="shared" ref="BO450" si="7914">G450/G467</f>
        <v>6.2905162064825937E-2</v>
      </c>
      <c r="BP450" s="132">
        <f t="shared" ref="BP450" si="7915">H450/H467</f>
        <v>5.680608085778284E-2</v>
      </c>
      <c r="BQ450" s="133">
        <f t="shared" ref="BQ450" si="7916">I450/I467</f>
        <v>5.334056883838223E-2</v>
      </c>
      <c r="BR450" s="130">
        <f t="shared" ref="BR450" si="7917">J450/J467</f>
        <v>4.8096192384769539E-2</v>
      </c>
      <c r="BS450" s="131">
        <f t="shared" ref="BS450" si="7918">K450/K467</f>
        <v>0.10509080083358142</v>
      </c>
      <c r="BT450" s="132">
        <f t="shared" ref="BT450" si="7919">L450/L467</f>
        <v>2.4887285843101892E-2</v>
      </c>
      <c r="BU450" s="130">
        <f t="shared" ref="BU450" si="7920">M450/M467</f>
        <v>6.3102957456903364E-2</v>
      </c>
      <c r="BV450" s="134">
        <f t="shared" ref="BV450" si="7921">N450/N467</f>
        <v>5.1121388433039934E-2</v>
      </c>
      <c r="BW450" s="135">
        <f t="shared" ref="BW450" si="7922">O450/O467</f>
        <v>6.2176165803108807E-2</v>
      </c>
      <c r="BX450" s="130">
        <f t="shared" ref="BX450" si="7923">P450/P467</f>
        <v>7.1913879819994711E-2</v>
      </c>
      <c r="BY450" s="131">
        <f t="shared" ref="BY450" si="7924">Q450/Q467</f>
        <v>4.6654611211573237E-2</v>
      </c>
      <c r="BZ450" s="132">
        <f t="shared" ref="BZ450" si="7925">R450/R467</f>
        <v>7.6061158028371142E-2</v>
      </c>
      <c r="CA450" s="133">
        <f t="shared" ref="CA450" si="7926">S450/S467</f>
        <v>4.7697458696964706E-2</v>
      </c>
      <c r="CB450" s="130">
        <f t="shared" ref="CB450" si="7927">T450/T467</f>
        <v>5.2653399668325045E-2</v>
      </c>
      <c r="CC450" s="131">
        <f t="shared" ref="CC450" si="7928">U450/U467</f>
        <v>5.7553956834532377E-2</v>
      </c>
      <c r="CD450" s="132">
        <f t="shared" ref="CD450" si="7929">V450/V467</f>
        <v>2.7921114017106102E-2</v>
      </c>
      <c r="CE450" s="133">
        <f t="shared" ref="CE450" si="7930">W450/W467</f>
        <v>6.6040342636087324E-2</v>
      </c>
      <c r="CF450" s="130">
        <f t="shared" ref="CF450" si="7931">X450/X467</f>
        <v>6.1607666731859967E-2</v>
      </c>
      <c r="CG450" s="131">
        <f t="shared" ref="CG450" si="7932">Y450/Y467</f>
        <v>5.8806058806058804E-2</v>
      </c>
      <c r="CH450" s="132">
        <f t="shared" ref="CH450" si="7933">Z450/Z467</f>
        <v>5.9480807205124497E-2</v>
      </c>
      <c r="CI450" s="130">
        <f t="shared" ref="CI450" si="7934">AA450/AA467</f>
        <v>6.1128526645768025E-2</v>
      </c>
      <c r="CJ450" s="136">
        <f t="shared" ref="CJ450" si="7935">AB450/AB467</f>
        <v>5.8153033292408528E-2</v>
      </c>
      <c r="CK450" s="137">
        <f t="shared" ref="CK450" si="7936">AC450/AC467</f>
        <v>5.696060073463563E-2</v>
      </c>
    </row>
    <row r="451" spans="1:89" ht="14" thickTop="1">
      <c r="A451" s="147" t="s">
        <v>24</v>
      </c>
      <c r="B451" s="196">
        <v>2519</v>
      </c>
      <c r="C451" s="190">
        <v>1406</v>
      </c>
      <c r="D451" s="191">
        <v>896</v>
      </c>
      <c r="E451" s="192">
        <v>436</v>
      </c>
      <c r="F451" s="189">
        <v>362</v>
      </c>
      <c r="G451" s="193">
        <v>216</v>
      </c>
      <c r="H451" s="191">
        <v>1794</v>
      </c>
      <c r="I451" s="192">
        <v>1778</v>
      </c>
      <c r="J451" s="189">
        <v>163</v>
      </c>
      <c r="K451" s="193">
        <v>273</v>
      </c>
      <c r="L451" s="191">
        <v>171</v>
      </c>
      <c r="M451" s="189">
        <v>986</v>
      </c>
      <c r="N451" s="194">
        <v>1181</v>
      </c>
      <c r="O451" s="197">
        <v>1702</v>
      </c>
      <c r="P451" s="189">
        <v>780</v>
      </c>
      <c r="Q451" s="193">
        <v>481</v>
      </c>
      <c r="R451" s="191">
        <v>1477</v>
      </c>
      <c r="S451" s="192">
        <v>1012</v>
      </c>
      <c r="T451" s="189">
        <v>151</v>
      </c>
      <c r="U451" s="193">
        <v>184</v>
      </c>
      <c r="V451" s="191">
        <v>498</v>
      </c>
      <c r="W451" s="198">
        <v>1388</v>
      </c>
      <c r="X451" s="189">
        <v>666</v>
      </c>
      <c r="Y451" s="193">
        <v>335</v>
      </c>
      <c r="Z451" s="191">
        <v>2942</v>
      </c>
      <c r="AA451" s="189">
        <v>2659</v>
      </c>
      <c r="AB451" s="163">
        <f t="shared" si="7745"/>
        <v>13600</v>
      </c>
      <c r="AC451" s="164">
        <f t="shared" si="7746"/>
        <v>12856</v>
      </c>
      <c r="AE451" s="241" t="str">
        <f>$AE$17</f>
        <v>17:00 - 17:59</v>
      </c>
      <c r="AF451" s="242">
        <f t="shared" ref="AF451:AU453" si="7937">SUMIF($A$9:$A$32,$AE451,B$443:B$466)</f>
        <v>2766</v>
      </c>
      <c r="AG451" s="243">
        <f t="shared" si="7937"/>
        <v>1990</v>
      </c>
      <c r="AH451" s="244">
        <f t="shared" si="7937"/>
        <v>947</v>
      </c>
      <c r="AI451" s="245">
        <f t="shared" si="7937"/>
        <v>1006</v>
      </c>
      <c r="AJ451" s="242">
        <f t="shared" si="7937"/>
        <v>433</v>
      </c>
      <c r="AK451" s="246">
        <f t="shared" si="7937"/>
        <v>318</v>
      </c>
      <c r="AL451" s="244">
        <f t="shared" si="7937"/>
        <v>2296</v>
      </c>
      <c r="AM451" s="245">
        <f t="shared" si="7937"/>
        <v>2499</v>
      </c>
      <c r="AN451" s="242">
        <f t="shared" si="7937"/>
        <v>245</v>
      </c>
      <c r="AO451" s="246">
        <f t="shared" si="7937"/>
        <v>192</v>
      </c>
      <c r="AP451" s="244">
        <f t="shared" si="7937"/>
        <v>664</v>
      </c>
      <c r="AQ451" s="242">
        <f t="shared" si="7937"/>
        <v>852</v>
      </c>
      <c r="AR451" s="247">
        <f t="shared" si="7937"/>
        <v>1740</v>
      </c>
      <c r="AS451" s="248">
        <f t="shared" si="7937"/>
        <v>1763</v>
      </c>
      <c r="AT451" s="242">
        <f t="shared" si="7937"/>
        <v>893</v>
      </c>
      <c r="AU451" s="246">
        <f t="shared" si="7937"/>
        <v>814</v>
      </c>
      <c r="AV451" s="244">
        <f t="shared" ref="AP451:BE453" si="7938">SUMIF($A$9:$A$32,$AE451,R$443:R$466)</f>
        <v>1164</v>
      </c>
      <c r="AW451" s="245">
        <f t="shared" si="7938"/>
        <v>1433</v>
      </c>
      <c r="AX451" s="242">
        <f t="shared" si="7938"/>
        <v>229</v>
      </c>
      <c r="AY451" s="246">
        <f t="shared" si="7938"/>
        <v>183</v>
      </c>
      <c r="AZ451" s="244">
        <f t="shared" si="7938"/>
        <v>1306</v>
      </c>
      <c r="BA451" s="245">
        <f t="shared" si="7938"/>
        <v>1235</v>
      </c>
      <c r="BB451" s="242">
        <f t="shared" si="7938"/>
        <v>847</v>
      </c>
      <c r="BC451" s="246">
        <f t="shared" si="7938"/>
        <v>477</v>
      </c>
      <c r="BD451" s="23">
        <f t="shared" si="7938"/>
        <v>3475</v>
      </c>
      <c r="BE451" s="249">
        <f t="shared" si="7938"/>
        <v>2764</v>
      </c>
      <c r="BF451" s="250">
        <f>AF451+AH451+AJ451+AL451+AN451+AP451+AR451+AT451+AV451+AX451+AZ451+BB451+BD451</f>
        <v>17005</v>
      </c>
      <c r="BG451" s="251">
        <f>AG451+AI451+AK451+AM451+AO451+AQ451+AS451+AU451+AW451+AY451+BA451+BC451+BE451</f>
        <v>15526</v>
      </c>
      <c r="BI451" s="147" t="s">
        <v>24</v>
      </c>
      <c r="BJ451" s="130">
        <f>B451/B467</f>
        <v>6.7459361024075418E-2</v>
      </c>
      <c r="BK451" s="131">
        <f t="shared" ref="BK451" si="7939">C451/C467</f>
        <v>5.6285028022417936E-2</v>
      </c>
      <c r="BL451" s="132">
        <f t="shared" ref="BL451" si="7940">D451/D467</f>
        <v>6.6483638792016034E-2</v>
      </c>
      <c r="BM451" s="133">
        <f t="shared" ref="BM451" si="7941">E451/E467</f>
        <v>4.2678151918559122E-2</v>
      </c>
      <c r="BN451" s="130">
        <f t="shared" ref="BN451" si="7942">F451/F467</f>
        <v>6.7461796496459184E-2</v>
      </c>
      <c r="BO451" s="131">
        <f t="shared" ref="BO451" si="7943">G451/G467</f>
        <v>5.1860744297719086E-2</v>
      </c>
      <c r="BP451" s="132">
        <f t="shared" ref="BP451" si="7944">H451/H467</f>
        <v>6.5875959314067492E-2</v>
      </c>
      <c r="BQ451" s="133">
        <f t="shared" ref="BQ451" si="7945">I451/I467</f>
        <v>5.675615283940371E-2</v>
      </c>
      <c r="BR451" s="130">
        <f t="shared" ref="BR451" si="7946">J451/J467</f>
        <v>6.5330661322645284E-2</v>
      </c>
      <c r="BS451" s="131">
        <f t="shared" ref="BS451" si="7947">K451/K467</f>
        <v>8.1274188746650794E-2</v>
      </c>
      <c r="BT451" s="132">
        <f t="shared" ref="BT451" si="7948">L451/L467</f>
        <v>3.083859332732191E-2</v>
      </c>
      <c r="BU451" s="130">
        <f t="shared" ref="BU451" si="7949">M451/M467</f>
        <v>7.796931836153724E-2</v>
      </c>
      <c r="BV451" s="134">
        <f t="shared" ref="BV451" si="7950">N451/N467</f>
        <v>5.8729921925505996E-2</v>
      </c>
      <c r="BW451" s="135">
        <f t="shared" ref="BW451" si="7951">O451/O467</f>
        <v>6.8361649997991727E-2</v>
      </c>
      <c r="BX451" s="130">
        <f t="shared" ref="BX451" si="7952">P451/P467</f>
        <v>6.882555369275567E-2</v>
      </c>
      <c r="BY451" s="131">
        <f t="shared" ref="BY451" si="7953">Q451/Q467</f>
        <v>4.3490054249547917E-2</v>
      </c>
      <c r="BZ451" s="132">
        <f t="shared" ref="BZ451" si="7954">R451/R467</f>
        <v>8.1525638902688088E-2</v>
      </c>
      <c r="CA451" s="133">
        <f t="shared" ref="CA451" si="7955">S451/S467</f>
        <v>5.554640759646523E-2</v>
      </c>
      <c r="CB451" s="130">
        <f t="shared" ref="CB451" si="7956">T451/T467</f>
        <v>6.2603648424543953E-2</v>
      </c>
      <c r="CC451" s="131">
        <f t="shared" ref="CC451" si="7957">U451/U467</f>
        <v>6.3035286056868797E-2</v>
      </c>
      <c r="CD451" s="132">
        <f t="shared" ref="CD451" si="7958">V451/V467</f>
        <v>3.5201809570933766E-2</v>
      </c>
      <c r="CE451" s="133">
        <f t="shared" ref="CE451" si="7959">W451/W467</f>
        <v>7.6706272450953308E-2</v>
      </c>
      <c r="CF451" s="130">
        <f t="shared" ref="CF451" si="7960">X451/X467</f>
        <v>6.5128104830823388E-2</v>
      </c>
      <c r="CG451" s="131">
        <f t="shared" ref="CG451" si="7961">Y451/Y467</f>
        <v>4.9747549747549746E-2</v>
      </c>
      <c r="CH451" s="132">
        <f t="shared" ref="CH451" si="7962">Z451/Z467</f>
        <v>7.0847180079949917E-2</v>
      </c>
      <c r="CI451" s="130">
        <f t="shared" ref="CI451" si="7963">AA451/AA467</f>
        <v>6.6154152361048907E-2</v>
      </c>
      <c r="CJ451" s="136">
        <f t="shared" ref="CJ451" si="7964">AB451/AB467</f>
        <v>6.4970118522694159E-2</v>
      </c>
      <c r="CK451" s="137">
        <f t="shared" ref="CK451" si="7965">AC451/AC467</f>
        <v>6.1567637720235047E-2</v>
      </c>
    </row>
    <row r="452" spans="1:89">
      <c r="A452" s="138" t="s">
        <v>25</v>
      </c>
      <c r="B452" s="199">
        <v>2691</v>
      </c>
      <c r="C452" s="183">
        <v>1740</v>
      </c>
      <c r="D452" s="184">
        <v>1168</v>
      </c>
      <c r="E452" s="185">
        <v>588</v>
      </c>
      <c r="F452" s="182">
        <v>466</v>
      </c>
      <c r="G452" s="186">
        <v>228</v>
      </c>
      <c r="H452" s="184">
        <v>1976</v>
      </c>
      <c r="I452" s="185">
        <v>1927</v>
      </c>
      <c r="J452" s="182">
        <v>152</v>
      </c>
      <c r="K452" s="183">
        <v>281</v>
      </c>
      <c r="L452" s="184">
        <v>246</v>
      </c>
      <c r="M452" s="182">
        <v>961</v>
      </c>
      <c r="N452" s="187">
        <v>1173</v>
      </c>
      <c r="O452" s="200">
        <v>1729</v>
      </c>
      <c r="P452" s="182">
        <v>885</v>
      </c>
      <c r="Q452" s="183">
        <v>598</v>
      </c>
      <c r="R452" s="184">
        <v>1381</v>
      </c>
      <c r="S452" s="185">
        <v>809</v>
      </c>
      <c r="T452" s="191">
        <v>154</v>
      </c>
      <c r="U452" s="182">
        <v>144</v>
      </c>
      <c r="V452" s="184">
        <v>611</v>
      </c>
      <c r="W452" s="201">
        <v>1561</v>
      </c>
      <c r="X452" s="182">
        <v>724</v>
      </c>
      <c r="Y452" s="186">
        <v>363</v>
      </c>
      <c r="Z452" s="184">
        <v>2972</v>
      </c>
      <c r="AA452" s="182">
        <v>2555</v>
      </c>
      <c r="AB452" s="163">
        <f t="shared" si="7745"/>
        <v>14599</v>
      </c>
      <c r="AC452" s="164">
        <f t="shared" si="7746"/>
        <v>13484</v>
      </c>
      <c r="AE452" s="253" t="str">
        <f>$AE$18</f>
        <v>18:00 - 18:59</v>
      </c>
      <c r="AF452" s="242">
        <f t="shared" si="7937"/>
        <v>3078</v>
      </c>
      <c r="AG452" s="254">
        <f t="shared" si="7937"/>
        <v>2212</v>
      </c>
      <c r="AH452" s="255">
        <f t="shared" si="7937"/>
        <v>936</v>
      </c>
      <c r="AI452" s="256">
        <f t="shared" si="7937"/>
        <v>928</v>
      </c>
      <c r="AJ452" s="257">
        <f t="shared" si="7937"/>
        <v>370</v>
      </c>
      <c r="AK452" s="258">
        <f t="shared" si="7937"/>
        <v>347</v>
      </c>
      <c r="AL452" s="255">
        <f t="shared" si="7937"/>
        <v>2022</v>
      </c>
      <c r="AM452" s="256">
        <f t="shared" si="7937"/>
        <v>2703</v>
      </c>
      <c r="AN452" s="257">
        <f t="shared" si="7937"/>
        <v>203</v>
      </c>
      <c r="AO452" s="258">
        <f t="shared" si="7937"/>
        <v>142</v>
      </c>
      <c r="AP452" s="255">
        <f t="shared" si="7938"/>
        <v>608</v>
      </c>
      <c r="AQ452" s="257">
        <f t="shared" si="7938"/>
        <v>877</v>
      </c>
      <c r="AR452" s="259">
        <f t="shared" si="7938"/>
        <v>1648</v>
      </c>
      <c r="AS452" s="260">
        <f t="shared" si="7938"/>
        <v>1851</v>
      </c>
      <c r="AT452" s="257">
        <f t="shared" si="7938"/>
        <v>748</v>
      </c>
      <c r="AU452" s="258">
        <f t="shared" si="7938"/>
        <v>1214</v>
      </c>
      <c r="AV452" s="255">
        <f t="shared" si="7938"/>
        <v>966</v>
      </c>
      <c r="AW452" s="256">
        <f t="shared" si="7938"/>
        <v>1942</v>
      </c>
      <c r="AX452" s="257">
        <f t="shared" si="7938"/>
        <v>192</v>
      </c>
      <c r="AY452" s="258">
        <f t="shared" si="7938"/>
        <v>297</v>
      </c>
      <c r="AZ452" s="255">
        <f t="shared" si="7938"/>
        <v>1421</v>
      </c>
      <c r="BA452" s="256">
        <f t="shared" si="7938"/>
        <v>1484</v>
      </c>
      <c r="BB452" s="257">
        <f t="shared" si="7938"/>
        <v>731</v>
      </c>
      <c r="BC452" s="258">
        <f t="shared" si="7938"/>
        <v>624</v>
      </c>
      <c r="BD452" s="255">
        <f t="shared" si="7938"/>
        <v>3354</v>
      </c>
      <c r="BE452" s="257">
        <f t="shared" si="7938"/>
        <v>3096</v>
      </c>
      <c r="BF452" s="261">
        <f>SUM(AF452,AH452,AJ452,AL452,AN452,AP452,AR452,AT452,AV452,AX452,AZ452,BB452,BD452)</f>
        <v>16277</v>
      </c>
      <c r="BG452" s="19">
        <f>SUM(AG452,AI452,AK452,AM452,AO452,AQ452,AS452,AU452,AW452,AY452,BA452,BC452,BE452)</f>
        <v>17717</v>
      </c>
      <c r="BI452" s="138" t="s">
        <v>25</v>
      </c>
      <c r="BJ452" s="130">
        <f>B452/B467</f>
        <v>7.2065557965774879E-2</v>
      </c>
      <c r="BK452" s="131">
        <f t="shared" ref="BK452" si="7966">C452/C467</f>
        <v>6.9655724579663736E-2</v>
      </c>
      <c r="BL452" s="132">
        <f t="shared" ref="BL452" si="7967">D452/D467</f>
        <v>8.6666171996735181E-2</v>
      </c>
      <c r="BM452" s="133">
        <f t="shared" ref="BM452" si="7968">E452/E467</f>
        <v>5.7556773688332029E-2</v>
      </c>
      <c r="BN452" s="130">
        <f t="shared" ref="BN452" si="7969">F452/F467</f>
        <v>8.6843086097651886E-2</v>
      </c>
      <c r="BO452" s="131">
        <f t="shared" ref="BO452" si="7970">G452/G467</f>
        <v>5.474189675870348E-2</v>
      </c>
      <c r="BP452" s="132">
        <f t="shared" ref="BP452" si="7971">H452/H467</f>
        <v>7.2559027650277233E-2</v>
      </c>
      <c r="BQ452" s="133">
        <f t="shared" ref="BQ452" si="7972">I452/I467</f>
        <v>6.1512433364190634E-2</v>
      </c>
      <c r="BR452" s="130">
        <f t="shared" ref="BR452" si="7973">J452/J467</f>
        <v>6.0921843687374751E-2</v>
      </c>
      <c r="BS452" s="131">
        <f t="shared" ref="BS452" si="7974">K452/K467</f>
        <v>8.365584995534385E-2</v>
      </c>
      <c r="BT452" s="132">
        <f t="shared" ref="BT452" si="7975">L452/L467</f>
        <v>4.436429215509468E-2</v>
      </c>
      <c r="BU452" s="130">
        <f t="shared" ref="BU452" si="7976">M452/M467</f>
        <v>7.5992408666772107E-2</v>
      </c>
      <c r="BV452" s="134">
        <f t="shared" ref="BV452" si="7977">N452/N467</f>
        <v>5.8332090108906456E-2</v>
      </c>
      <c r="BW452" s="135">
        <f t="shared" ref="BW452" si="7978">O452/O467</f>
        <v>6.9446118006185484E-2</v>
      </c>
      <c r="BX452" s="130">
        <f t="shared" ref="BX452" si="7979">P452/P467</f>
        <v>7.8090532074472779E-2</v>
      </c>
      <c r="BY452" s="131">
        <f t="shared" ref="BY452" si="7980">Q452/Q467</f>
        <v>5.4068716094032548E-2</v>
      </c>
      <c r="BZ452" s="132">
        <f t="shared" ref="BZ452" si="7981">R452/R467</f>
        <v>7.6226748357895904E-2</v>
      </c>
      <c r="CA452" s="133">
        <f t="shared" ref="CA452" si="7982">S452/S467</f>
        <v>4.4404193424447007E-2</v>
      </c>
      <c r="CB452" s="130">
        <f t="shared" ref="CB452" si="7983">T452/T467</f>
        <v>6.3847429519071311E-2</v>
      </c>
      <c r="CC452" s="131">
        <f t="shared" ref="CC452" si="7984">U452/U467</f>
        <v>4.9331963001027747E-2</v>
      </c>
      <c r="CD452" s="132">
        <f t="shared" ref="CD452" si="7985">V452/V467</f>
        <v>4.3189368770764118E-2</v>
      </c>
      <c r="CE452" s="133">
        <f t="shared" ref="CE452" si="7986">W452/W467</f>
        <v>8.6266924564796899E-2</v>
      </c>
      <c r="CF452" s="130">
        <f t="shared" ref="CF452" si="7987">X452/X467</f>
        <v>7.0799921768042243E-2</v>
      </c>
      <c r="CG452" s="131">
        <f t="shared" ref="CG452" si="7988">Y452/Y467</f>
        <v>5.3905553905553905E-2</v>
      </c>
      <c r="CH452" s="132">
        <f t="shared" ref="CH452" si="7989">Z452/Z467</f>
        <v>7.1569619033858306E-2</v>
      </c>
      <c r="CI452" s="130">
        <f t="shared" ref="CI452" si="7990">AA452/AA467</f>
        <v>6.3566701497735981E-2</v>
      </c>
      <c r="CJ452" s="136">
        <f t="shared" ref="CJ452" si="7991">AB452/AB467</f>
        <v>6.9742555905353831E-2</v>
      </c>
      <c r="CK452" s="137">
        <f t="shared" ref="CK452" si="7992">AC452/AC467</f>
        <v>6.4575142114160655E-2</v>
      </c>
    </row>
    <row r="453" spans="1:89" ht="14" thickBot="1">
      <c r="A453" s="147" t="s">
        <v>26</v>
      </c>
      <c r="B453" s="196">
        <v>2630</v>
      </c>
      <c r="C453" s="190">
        <v>1932</v>
      </c>
      <c r="D453" s="191">
        <v>1163</v>
      </c>
      <c r="E453" s="192">
        <v>522</v>
      </c>
      <c r="F453" s="189">
        <v>449</v>
      </c>
      <c r="G453" s="193">
        <v>221</v>
      </c>
      <c r="H453" s="191">
        <v>2191</v>
      </c>
      <c r="I453" s="192">
        <v>1862</v>
      </c>
      <c r="J453" s="189">
        <v>139</v>
      </c>
      <c r="K453" s="190">
        <v>312</v>
      </c>
      <c r="L453" s="191">
        <v>325</v>
      </c>
      <c r="M453" s="189">
        <v>1457</v>
      </c>
      <c r="N453" s="194">
        <v>1352</v>
      </c>
      <c r="O453" s="197">
        <v>2148</v>
      </c>
      <c r="P453" s="189">
        <v>979</v>
      </c>
      <c r="Q453" s="190">
        <v>703</v>
      </c>
      <c r="R453" s="191">
        <v>1656</v>
      </c>
      <c r="S453" s="192">
        <v>1285</v>
      </c>
      <c r="T453" s="189">
        <v>133</v>
      </c>
      <c r="U453" s="193">
        <v>219</v>
      </c>
      <c r="V453" s="191">
        <v>812</v>
      </c>
      <c r="W453" s="198">
        <v>1673</v>
      </c>
      <c r="X453" s="189">
        <v>676</v>
      </c>
      <c r="Y453" s="193">
        <v>416</v>
      </c>
      <c r="Z453" s="191">
        <v>3047</v>
      </c>
      <c r="AA453" s="189">
        <v>2713</v>
      </c>
      <c r="AB453" s="163">
        <f t="shared" si="7745"/>
        <v>15552</v>
      </c>
      <c r="AC453" s="164">
        <f t="shared" si="7746"/>
        <v>15463</v>
      </c>
      <c r="AE453" s="241" t="str">
        <f>$AE$19</f>
        <v>19:00 - 19:59</v>
      </c>
      <c r="AF453" s="242">
        <f t="shared" si="7937"/>
        <v>2659</v>
      </c>
      <c r="AG453" s="262">
        <f t="shared" si="7937"/>
        <v>1649</v>
      </c>
      <c r="AH453" s="263">
        <f t="shared" si="7937"/>
        <v>695</v>
      </c>
      <c r="AI453" s="264">
        <f t="shared" si="7937"/>
        <v>954</v>
      </c>
      <c r="AJ453" s="265">
        <f t="shared" si="7937"/>
        <v>246</v>
      </c>
      <c r="AK453" s="266">
        <f t="shared" si="7937"/>
        <v>346</v>
      </c>
      <c r="AL453" s="263">
        <f t="shared" si="7937"/>
        <v>1711</v>
      </c>
      <c r="AM453" s="264">
        <f t="shared" si="7937"/>
        <v>2474</v>
      </c>
      <c r="AN453" s="265">
        <f t="shared" si="7937"/>
        <v>175</v>
      </c>
      <c r="AO453" s="266">
        <f t="shared" si="7937"/>
        <v>177</v>
      </c>
      <c r="AP453" s="263">
        <f t="shared" si="7938"/>
        <v>532</v>
      </c>
      <c r="AQ453" s="265">
        <f t="shared" si="7938"/>
        <v>635</v>
      </c>
      <c r="AR453" s="267">
        <f t="shared" si="7938"/>
        <v>1531</v>
      </c>
      <c r="AS453" s="268">
        <f t="shared" si="7938"/>
        <v>1772</v>
      </c>
      <c r="AT453" s="265">
        <f t="shared" si="7938"/>
        <v>526</v>
      </c>
      <c r="AU453" s="266">
        <f t="shared" si="7938"/>
        <v>1109</v>
      </c>
      <c r="AV453" s="263">
        <f t="shared" si="7938"/>
        <v>829</v>
      </c>
      <c r="AW453" s="264">
        <f t="shared" si="7938"/>
        <v>1695</v>
      </c>
      <c r="AX453" s="265">
        <f t="shared" si="7938"/>
        <v>159</v>
      </c>
      <c r="AY453" s="266">
        <f t="shared" si="7938"/>
        <v>258</v>
      </c>
      <c r="AZ453" s="263">
        <f t="shared" si="7938"/>
        <v>1420</v>
      </c>
      <c r="BA453" s="264">
        <f t="shared" si="7938"/>
        <v>1157</v>
      </c>
      <c r="BB453" s="265">
        <f t="shared" si="7938"/>
        <v>591</v>
      </c>
      <c r="BC453" s="266">
        <f t="shared" si="7938"/>
        <v>513</v>
      </c>
      <c r="BD453" s="263">
        <f t="shared" si="7938"/>
        <v>2555</v>
      </c>
      <c r="BE453" s="265">
        <f t="shared" si="7938"/>
        <v>2907</v>
      </c>
      <c r="BF453" s="261">
        <f>SUM(AF453,AH453,AJ453,AL453,AN453,AP453,AR453,AT453,AV453,AX453,AZ453,BB453,BD453)</f>
        <v>13629</v>
      </c>
      <c r="BG453" s="19">
        <f>SUM(AG453,AI453,AK453,AM453,AO453,AQ453,AS453,AU453,AW453,AY453,BA453,BC453,BE453)</f>
        <v>15646</v>
      </c>
      <c r="BI453" s="147" t="s">
        <v>26</v>
      </c>
      <c r="BJ453" s="130">
        <f>B453/B467</f>
        <v>7.043196486435821E-2</v>
      </c>
      <c r="BK453" s="131">
        <f t="shared" ref="BK453" si="7993">C453/C467</f>
        <v>7.7341873498799035E-2</v>
      </c>
      <c r="BL453" s="132">
        <f t="shared" ref="BL453" si="7994">D453/D467</f>
        <v>8.6295169548119013E-2</v>
      </c>
      <c r="BM453" s="133">
        <f t="shared" ref="BM453" si="7995">E453/E467</f>
        <v>5.1096319498825371E-2</v>
      </c>
      <c r="BN453" s="130">
        <f t="shared" ref="BN453" si="7996">F453/F467</f>
        <v>8.3674990682072306E-2</v>
      </c>
      <c r="BO453" s="131">
        <f t="shared" ref="BO453" si="7997">G453/G467</f>
        <v>5.3061224489795916E-2</v>
      </c>
      <c r="BP453" s="132">
        <f t="shared" ref="BP453" si="7998">H453/H467</f>
        <v>8.0453861124371168E-2</v>
      </c>
      <c r="BQ453" s="133">
        <f t="shared" ref="BQ453" si="7999">I453/I467</f>
        <v>5.9437545886934597E-2</v>
      </c>
      <c r="BR453" s="130">
        <f t="shared" ref="BR453" si="8000">J453/J467</f>
        <v>5.5711422845691382E-2</v>
      </c>
      <c r="BS453" s="131">
        <f t="shared" ref="BS453" si="8001">K453/K467</f>
        <v>9.2884787139029479E-2</v>
      </c>
      <c r="BT453" s="132">
        <f t="shared" ref="BT453" si="8002">L453/L467</f>
        <v>5.8611361587015326E-2</v>
      </c>
      <c r="BU453" s="130">
        <f t="shared" ref="BU453" si="8003">M453/M467</f>
        <v>0.11521429701091254</v>
      </c>
      <c r="BV453" s="134">
        <f t="shared" ref="BV453" si="8004">N453/N467</f>
        <v>6.7233577005320996E-2</v>
      </c>
      <c r="BW453" s="135">
        <f t="shared" ref="BW453" si="8005">O453/O467</f>
        <v>8.6275454874081212E-2</v>
      </c>
      <c r="BX453" s="130">
        <f t="shared" ref="BX453" si="8006">P453/P467</f>
        <v>8.638489367334333E-2</v>
      </c>
      <c r="BY453" s="131">
        <f t="shared" ref="BY453" si="8007">Q453/Q467</f>
        <v>6.3562386980108493E-2</v>
      </c>
      <c r="BZ453" s="132">
        <f t="shared" ref="BZ453" si="8008">R453/R467</f>
        <v>9.1405861897665183E-2</v>
      </c>
      <c r="CA453" s="133">
        <f t="shared" ref="CA453" si="8009">S453/S467</f>
        <v>7.0530764586420769E-2</v>
      </c>
      <c r="CB453" s="130">
        <f t="shared" ref="CB453" si="8010">T453/T467</f>
        <v>5.5140961857379767E-2</v>
      </c>
      <c r="CC453" s="131">
        <f t="shared" ref="CC453" si="8011">U453/U467</f>
        <v>7.5025693730729703E-2</v>
      </c>
      <c r="CD453" s="132">
        <f t="shared" ref="CD453" si="8012">V453/V467</f>
        <v>5.7397328055418112E-2</v>
      </c>
      <c r="CE453" s="133">
        <f t="shared" ref="CE453" si="8013">W453/W467</f>
        <v>9.2456479690522245E-2</v>
      </c>
      <c r="CF453" s="130">
        <f t="shared" ref="CF453" si="8014">X453/X467</f>
        <v>6.6106004302757676E-2</v>
      </c>
      <c r="CG453" s="131">
        <f t="shared" ref="CG453" si="8015">Y453/Y467</f>
        <v>6.1776061776061778E-2</v>
      </c>
      <c r="CH453" s="132">
        <f t="shared" ref="CH453" si="8016">Z453/Z467</f>
        <v>7.3375716418629292E-2</v>
      </c>
      <c r="CI453" s="130">
        <f t="shared" ref="CI453" si="8017">AA453/AA467</f>
        <v>6.749763646315371E-2</v>
      </c>
      <c r="CJ453" s="136">
        <f t="shared" ref="CJ453" si="8018">AB453/AB467</f>
        <v>7.4295241416539676E-2</v>
      </c>
      <c r="CK453" s="137">
        <f t="shared" ref="CK453" si="8019">AC453/AC467</f>
        <v>7.4052612170814755E-2</v>
      </c>
    </row>
    <row r="454" spans="1:89" ht="15" thickTop="1" thickBot="1">
      <c r="A454" s="138" t="s">
        <v>27</v>
      </c>
      <c r="B454" s="199">
        <v>2851</v>
      </c>
      <c r="C454" s="183">
        <v>2312</v>
      </c>
      <c r="D454" s="184">
        <v>1143</v>
      </c>
      <c r="E454" s="185">
        <v>682</v>
      </c>
      <c r="F454" s="182">
        <v>491</v>
      </c>
      <c r="G454" s="186">
        <v>290</v>
      </c>
      <c r="H454" s="184">
        <v>2195</v>
      </c>
      <c r="I454" s="185">
        <v>2639</v>
      </c>
      <c r="J454" s="182">
        <v>180</v>
      </c>
      <c r="K454" s="183">
        <v>282</v>
      </c>
      <c r="L454" s="184">
        <v>409</v>
      </c>
      <c r="M454" s="182">
        <v>1220</v>
      </c>
      <c r="N454" s="187">
        <v>1428</v>
      </c>
      <c r="O454" s="200">
        <v>1876</v>
      </c>
      <c r="P454" s="182">
        <v>1049</v>
      </c>
      <c r="Q454" s="183">
        <v>672</v>
      </c>
      <c r="R454" s="184">
        <v>1411</v>
      </c>
      <c r="S454" s="185">
        <v>1254</v>
      </c>
      <c r="T454" s="182">
        <v>191</v>
      </c>
      <c r="U454" s="186">
        <v>137</v>
      </c>
      <c r="V454" s="184">
        <v>1048</v>
      </c>
      <c r="W454" s="201">
        <v>1384</v>
      </c>
      <c r="X454" s="182">
        <v>679</v>
      </c>
      <c r="Y454" s="186">
        <v>455</v>
      </c>
      <c r="Z454" s="184">
        <v>3130</v>
      </c>
      <c r="AA454" s="182">
        <v>2623</v>
      </c>
      <c r="AB454" s="163">
        <f t="shared" si="7745"/>
        <v>16205</v>
      </c>
      <c r="AC454" s="164">
        <f t="shared" si="7746"/>
        <v>15826</v>
      </c>
      <c r="AE454" s="269" t="s">
        <v>13</v>
      </c>
      <c r="AF454" s="14">
        <f t="shared" ref="AF454:BG454" si="8020">SUM(AF451:AF453)</f>
        <v>8503</v>
      </c>
      <c r="AG454" s="1">
        <f t="shared" si="8020"/>
        <v>5851</v>
      </c>
      <c r="AH454" s="14">
        <f t="shared" si="8020"/>
        <v>2578</v>
      </c>
      <c r="AI454" s="1">
        <f t="shared" si="8020"/>
        <v>2888</v>
      </c>
      <c r="AJ454" s="14">
        <f t="shared" si="8020"/>
        <v>1049</v>
      </c>
      <c r="AK454" s="1">
        <f t="shared" si="8020"/>
        <v>1011</v>
      </c>
      <c r="AL454" s="14">
        <f t="shared" si="8020"/>
        <v>6029</v>
      </c>
      <c r="AM454" s="1">
        <f t="shared" si="8020"/>
        <v>7676</v>
      </c>
      <c r="AN454" s="14">
        <f t="shared" si="8020"/>
        <v>623</v>
      </c>
      <c r="AO454" s="1">
        <f t="shared" si="8020"/>
        <v>511</v>
      </c>
      <c r="AP454" s="14">
        <f t="shared" si="8020"/>
        <v>1804</v>
      </c>
      <c r="AQ454" s="1">
        <f t="shared" si="8020"/>
        <v>2364</v>
      </c>
      <c r="AR454" s="14">
        <f t="shared" si="8020"/>
        <v>4919</v>
      </c>
      <c r="AS454" s="1">
        <f t="shared" si="8020"/>
        <v>5386</v>
      </c>
      <c r="AT454" s="14">
        <f t="shared" si="8020"/>
        <v>2167</v>
      </c>
      <c r="AU454" s="1">
        <f t="shared" si="8020"/>
        <v>3137</v>
      </c>
      <c r="AV454" s="14">
        <f t="shared" si="8020"/>
        <v>2959</v>
      </c>
      <c r="AW454" s="1">
        <f t="shared" si="8020"/>
        <v>5070</v>
      </c>
      <c r="AX454" s="14">
        <f t="shared" si="8020"/>
        <v>580</v>
      </c>
      <c r="AY454" s="1">
        <f t="shared" si="8020"/>
        <v>738</v>
      </c>
      <c r="AZ454" s="14">
        <f t="shared" si="8020"/>
        <v>4147</v>
      </c>
      <c r="BA454" s="1">
        <f t="shared" si="8020"/>
        <v>3876</v>
      </c>
      <c r="BB454" s="14">
        <f t="shared" si="8020"/>
        <v>2169</v>
      </c>
      <c r="BC454" s="1">
        <f t="shared" si="8020"/>
        <v>1614</v>
      </c>
      <c r="BD454" s="14">
        <f t="shared" si="8020"/>
        <v>9384</v>
      </c>
      <c r="BE454" s="1">
        <f t="shared" si="8020"/>
        <v>8767</v>
      </c>
      <c r="BF454" s="54">
        <f t="shared" si="8020"/>
        <v>46911</v>
      </c>
      <c r="BG454" s="50">
        <f t="shared" si="8020"/>
        <v>48889</v>
      </c>
      <c r="BI454" s="138" t="s">
        <v>27</v>
      </c>
      <c r="BJ454" s="130">
        <f>B454/B467</f>
        <v>7.6350392330146483E-2</v>
      </c>
      <c r="BK454" s="131">
        <f t="shared" ref="BK454" si="8021">C454/C467</f>
        <v>9.2554043234587671E-2</v>
      </c>
      <c r="BL454" s="132">
        <f t="shared" ref="BL454" si="8022">D454/D467</f>
        <v>8.4811159753654372E-2</v>
      </c>
      <c r="BM454" s="133">
        <f t="shared" ref="BM454" si="8023">E454/E467</f>
        <v>6.6758026624902114E-2</v>
      </c>
      <c r="BN454" s="130">
        <f t="shared" ref="BN454" si="8024">F454/F467</f>
        <v>9.1502049944092431E-2</v>
      </c>
      <c r="BO454" s="131">
        <f t="shared" ref="BO454" si="8025">G454/G467</f>
        <v>6.9627851140456179E-2</v>
      </c>
      <c r="BP454" s="132">
        <f t="shared" ref="BP454" si="8026">H454/H467</f>
        <v>8.0600741747145002E-2</v>
      </c>
      <c r="BQ454" s="133">
        <f t="shared" ref="BQ454" si="8027">I454/I467</f>
        <v>8.4240431576595276E-2</v>
      </c>
      <c r="BR454" s="130">
        <f t="shared" ref="BR454" si="8028">J454/J467</f>
        <v>7.2144288577154311E-2</v>
      </c>
      <c r="BS454" s="131">
        <f t="shared" ref="BS454" si="8029">K454/K467</f>
        <v>8.3953557606430487E-2</v>
      </c>
      <c r="BT454" s="132">
        <f t="shared" ref="BT454" si="8030">L454/L467</f>
        <v>7.3760144274120823E-2</v>
      </c>
      <c r="BU454" s="130">
        <f t="shared" ref="BU454" si="8031">M454/M467</f>
        <v>9.6473193104538987E-2</v>
      </c>
      <c r="BV454" s="134">
        <f t="shared" ref="BV454" si="8032">N454/N467</f>
        <v>7.1012979263016557E-2</v>
      </c>
      <c r="BW454" s="135">
        <f t="shared" ref="BW454" si="8033">O454/O467</f>
        <v>7.5350443828573727E-2</v>
      </c>
      <c r="BX454" s="130">
        <f t="shared" ref="BX454" si="8034">P454/P467</f>
        <v>9.2561545927821412E-2</v>
      </c>
      <c r="BY454" s="131">
        <f t="shared" ref="BY454" si="8035">Q454/Q467</f>
        <v>6.0759493670886074E-2</v>
      </c>
      <c r="BZ454" s="132">
        <f t="shared" ref="BZ454" si="8036">R454/R467</f>
        <v>7.7882651653143453E-2</v>
      </c>
      <c r="CA454" s="133">
        <f t="shared" ref="CA454" si="8037">S454/S467</f>
        <v>6.8829244195619962E-2</v>
      </c>
      <c r="CB454" s="130">
        <f t="shared" ref="CB454" si="8038">T454/T467</f>
        <v>7.9187396351575456E-2</v>
      </c>
      <c r="CC454" s="131">
        <f t="shared" ref="CC454" si="8039">U454/U467</f>
        <v>4.6933881466255566E-2</v>
      </c>
      <c r="CD454" s="132">
        <f t="shared" ref="CD454" si="8040">V454/V467</f>
        <v>7.40793101010815E-2</v>
      </c>
      <c r="CE454" s="133">
        <f t="shared" ref="CE454" si="8041">W454/W467</f>
        <v>7.6485216910748832E-2</v>
      </c>
      <c r="CF454" s="130">
        <f t="shared" ref="CF454" si="8042">X454/X467</f>
        <v>6.6399374144337955E-2</v>
      </c>
      <c r="CG454" s="131">
        <f t="shared" ref="CG454" si="8043">Y454/Y467</f>
        <v>6.7567567567567571E-2</v>
      </c>
      <c r="CH454" s="132">
        <f t="shared" ref="CH454" si="8044">Z454/Z467</f>
        <v>7.5374464191109186E-2</v>
      </c>
      <c r="CI454" s="130">
        <f t="shared" ref="CI454" si="8045">AA454/AA467</f>
        <v>6.5258496292979057E-2</v>
      </c>
      <c r="CJ454" s="136">
        <f t="shared" ref="CJ454" si="8046">AB454/AB467</f>
        <v>7.7414762548548441E-2</v>
      </c>
      <c r="CK454" s="137">
        <f t="shared" ref="CK454" si="8047">AC454/AC467</f>
        <v>7.5791026334819531E-2</v>
      </c>
    </row>
    <row r="455" spans="1:89" ht="14" thickTop="1">
      <c r="A455" s="147" t="s">
        <v>28</v>
      </c>
      <c r="B455" s="196">
        <v>2612</v>
      </c>
      <c r="C455" s="190">
        <v>2287</v>
      </c>
      <c r="D455" s="191">
        <v>1151</v>
      </c>
      <c r="E455" s="192">
        <v>719</v>
      </c>
      <c r="F455" s="189">
        <v>517</v>
      </c>
      <c r="G455" s="193">
        <v>276</v>
      </c>
      <c r="H455" s="191">
        <v>2222</v>
      </c>
      <c r="I455" s="192">
        <v>2625</v>
      </c>
      <c r="J455" s="189">
        <v>205</v>
      </c>
      <c r="K455" s="190">
        <v>287</v>
      </c>
      <c r="L455" s="191">
        <v>621</v>
      </c>
      <c r="M455" s="189">
        <v>979</v>
      </c>
      <c r="N455" s="194">
        <v>1795</v>
      </c>
      <c r="O455" s="197">
        <v>1979</v>
      </c>
      <c r="P455" s="189">
        <v>941</v>
      </c>
      <c r="Q455" s="190">
        <v>792</v>
      </c>
      <c r="R455" s="191">
        <v>1334</v>
      </c>
      <c r="S455" s="192">
        <v>1341</v>
      </c>
      <c r="T455" s="189">
        <v>230</v>
      </c>
      <c r="U455" s="193">
        <v>149</v>
      </c>
      <c r="V455" s="191">
        <v>1286</v>
      </c>
      <c r="W455" s="198">
        <v>1444</v>
      </c>
      <c r="X455" s="189">
        <v>849</v>
      </c>
      <c r="Y455" s="193">
        <v>403</v>
      </c>
      <c r="Z455" s="191">
        <v>3198</v>
      </c>
      <c r="AA455" s="189">
        <v>3287</v>
      </c>
      <c r="AB455" s="163">
        <f t="shared" si="7745"/>
        <v>16961</v>
      </c>
      <c r="AC455" s="164">
        <f t="shared" si="7746"/>
        <v>16568</v>
      </c>
      <c r="BI455" s="147" t="s">
        <v>28</v>
      </c>
      <c r="BJ455" s="130">
        <f>B455/B467</f>
        <v>6.9949920998366402E-2</v>
      </c>
      <c r="BK455" s="131">
        <f t="shared" ref="BK455" si="8048">C455/C467</f>
        <v>9.1553242594075254E-2</v>
      </c>
      <c r="BL455" s="132">
        <f t="shared" ref="BL455" si="8049">D455/D467</f>
        <v>8.5404763671440231E-2</v>
      </c>
      <c r="BM455" s="133">
        <f t="shared" ref="BM455" si="8050">E455/E467</f>
        <v>7.0379796397807365E-2</v>
      </c>
      <c r="BN455" s="130">
        <f t="shared" ref="BN455" si="8051">F455/F467</f>
        <v>9.6347372344390614E-2</v>
      </c>
      <c r="BO455" s="131">
        <f t="shared" ref="BO455" si="8052">G455/G467</f>
        <v>6.6266506602641051E-2</v>
      </c>
      <c r="BP455" s="132">
        <f t="shared" ref="BP455" si="8053">H455/H467</f>
        <v>8.1592185950868437E-2</v>
      </c>
      <c r="BQ455" s="133">
        <f t="shared" ref="BQ455" si="8054">I455/I467</f>
        <v>8.3793532735340126E-2</v>
      </c>
      <c r="BR455" s="130">
        <f t="shared" ref="BR455" si="8055">J455/J467</f>
        <v>8.2164328657314628E-2</v>
      </c>
      <c r="BS455" s="131">
        <f t="shared" ref="BS455" si="8056">K455/K467</f>
        <v>8.5442095861863646E-2</v>
      </c>
      <c r="BT455" s="132">
        <f t="shared" ref="BT455" si="8057">L455/L467</f>
        <v>0.11199278629395852</v>
      </c>
      <c r="BU455" s="130">
        <f t="shared" ref="BU455" si="8058">M455/M467</f>
        <v>7.7415783647003009E-2</v>
      </c>
      <c r="BV455" s="134">
        <f t="shared" ref="BV455" si="8059">N455/N467</f>
        <v>8.926351384952011E-2</v>
      </c>
      <c r="BW455" s="135">
        <f t="shared" ref="BW455" si="8060">O455/O467</f>
        <v>7.9487488452423982E-2</v>
      </c>
      <c r="BX455" s="130">
        <f t="shared" ref="BX455" si="8061">P455/P467</f>
        <v>8.3031853878055242E-2</v>
      </c>
      <c r="BY455" s="131">
        <f t="shared" ref="BY455" si="8062">Q455/Q467</f>
        <v>7.1609403254972878E-2</v>
      </c>
      <c r="BZ455" s="132">
        <f t="shared" ref="BZ455" si="8063">R455/R467</f>
        <v>7.3632499862008052E-2</v>
      </c>
      <c r="CA455" s="133">
        <f t="shared" ref="CA455" si="8064">S455/S467</f>
        <v>7.3604478840770621E-2</v>
      </c>
      <c r="CB455" s="130">
        <f t="shared" ref="CB455" si="8065">T455/T467</f>
        <v>9.5356550580431174E-2</v>
      </c>
      <c r="CC455" s="131">
        <f t="shared" ref="CC455" si="8066">U455/U467</f>
        <v>5.1044878383007877E-2</v>
      </c>
      <c r="CD455" s="132">
        <f t="shared" ref="CD455" si="8067">V455/V467</f>
        <v>9.0902664875945435E-2</v>
      </c>
      <c r="CE455" s="133">
        <f t="shared" ref="CE455" si="8068">W455/W467</f>
        <v>7.9801050013815975E-2</v>
      </c>
      <c r="CF455" s="130">
        <f t="shared" ref="CF455" si="8069">X455/X467</f>
        <v>8.3023665167220803E-2</v>
      </c>
      <c r="CG455" s="131">
        <f t="shared" ref="CG455" si="8070">Y455/Y467</f>
        <v>5.9845559845559844E-2</v>
      </c>
      <c r="CH455" s="132">
        <f t="shared" ref="CH455" si="8071">Z455/Z467</f>
        <v>7.7011992486634873E-2</v>
      </c>
      <c r="CI455" s="130">
        <f t="shared" ref="CI455" si="8072">AA455/AA467</f>
        <v>8.1778374881823157E-2</v>
      </c>
      <c r="CJ455" s="136">
        <f t="shared" ref="CJ455" si="8073">AB455/AB467</f>
        <v>8.1026336784074671E-2</v>
      </c>
      <c r="CK455" s="137">
        <f t="shared" ref="CK455" si="8074">AC455/AC467</f>
        <v>7.9344478978597865E-2</v>
      </c>
    </row>
    <row r="456" spans="1:89">
      <c r="A456" s="138" t="s">
        <v>29</v>
      </c>
      <c r="B456" s="199">
        <v>2748</v>
      </c>
      <c r="C456" s="183">
        <v>2354</v>
      </c>
      <c r="D456" s="184">
        <v>1057</v>
      </c>
      <c r="E456" s="185">
        <v>893</v>
      </c>
      <c r="F456" s="182">
        <v>449</v>
      </c>
      <c r="G456" s="186">
        <v>380</v>
      </c>
      <c r="H456" s="184">
        <v>2423</v>
      </c>
      <c r="I456" s="185">
        <v>2449</v>
      </c>
      <c r="J456" s="182">
        <v>235</v>
      </c>
      <c r="K456" s="183">
        <v>263</v>
      </c>
      <c r="L456" s="184">
        <v>582</v>
      </c>
      <c r="M456" s="182">
        <v>1054</v>
      </c>
      <c r="N456" s="187">
        <v>1826</v>
      </c>
      <c r="O456" s="200">
        <v>1915</v>
      </c>
      <c r="P456" s="182">
        <v>939</v>
      </c>
      <c r="Q456" s="183">
        <v>854</v>
      </c>
      <c r="R456" s="184">
        <v>1412</v>
      </c>
      <c r="S456" s="185">
        <v>1645</v>
      </c>
      <c r="T456" s="182">
        <v>208</v>
      </c>
      <c r="U456" s="186">
        <v>220</v>
      </c>
      <c r="V456" s="184">
        <v>1331</v>
      </c>
      <c r="W456" s="201">
        <v>1450</v>
      </c>
      <c r="X456" s="182">
        <v>821</v>
      </c>
      <c r="Y456" s="186">
        <v>521</v>
      </c>
      <c r="Z456" s="184">
        <v>3305</v>
      </c>
      <c r="AA456" s="182">
        <v>3663</v>
      </c>
      <c r="AB456" s="163">
        <f t="shared" si="7745"/>
        <v>17336</v>
      </c>
      <c r="AC456" s="164">
        <f t="shared" si="7746"/>
        <v>17661</v>
      </c>
      <c r="BI456" s="138" t="s">
        <v>29</v>
      </c>
      <c r="BJ456" s="130">
        <f>B456/B467</f>
        <v>7.3592030208082262E-2</v>
      </c>
      <c r="BK456" s="131">
        <f t="shared" ref="BK456" si="8075">C456/C467</f>
        <v>9.4235388310648524E-2</v>
      </c>
      <c r="BL456" s="132">
        <f t="shared" ref="BL456" si="8076">D456/D467</f>
        <v>7.8429917637456409E-2</v>
      </c>
      <c r="BM456" s="133">
        <f t="shared" ref="BM456" si="8077">E456/E467</f>
        <v>8.7411902897415822E-2</v>
      </c>
      <c r="BN456" s="130">
        <f t="shared" ref="BN456" si="8078">F456/F467</f>
        <v>8.3674990682072306E-2</v>
      </c>
      <c r="BO456" s="131">
        <f t="shared" ref="BO456" si="8079">G456/G467</f>
        <v>9.1236494597839141E-2</v>
      </c>
      <c r="BP456" s="132">
        <f t="shared" ref="BP456" si="8080">H456/H467</f>
        <v>8.8972937245253916E-2</v>
      </c>
      <c r="BQ456" s="133">
        <f t="shared" ref="BQ456" si="8081">I456/I467</f>
        <v>7.8175375873846847E-2</v>
      </c>
      <c r="BR456" s="130">
        <f t="shared" ref="BR456" si="8082">J456/J467</f>
        <v>9.4188376753507011E-2</v>
      </c>
      <c r="BS456" s="131">
        <f t="shared" ref="BS456" si="8083">K456/K467</f>
        <v>7.8297112235784463E-2</v>
      </c>
      <c r="BT456" s="132">
        <f t="shared" ref="BT456" si="8084">L456/L467</f>
        <v>0.10495942290351667</v>
      </c>
      <c r="BU456" s="130">
        <f t="shared" ref="BU456" si="8085">M456/M467</f>
        <v>8.3346512731298436E-2</v>
      </c>
      <c r="BV456" s="134">
        <f t="shared" ref="BV456" si="8086">N456/N467</f>
        <v>9.0805112138843305E-2</v>
      </c>
      <c r="BW456" s="135">
        <f t="shared" ref="BW456" si="8087">O456/O467</f>
        <v>7.691689761818693E-2</v>
      </c>
      <c r="BX456" s="130">
        <f t="shared" ref="BX456" si="8088">P456/P467</f>
        <v>8.2855378099355864E-2</v>
      </c>
      <c r="BY456" s="131">
        <f t="shared" ref="BY456" si="8089">Q456/Q467</f>
        <v>7.7215189873417717E-2</v>
      </c>
      <c r="BZ456" s="132">
        <f t="shared" ref="BZ456" si="8090">R456/R467</f>
        <v>7.7937848429651707E-2</v>
      </c>
      <c r="CA456" s="133">
        <f t="shared" ref="CA456" si="8091">S456/S467</f>
        <v>9.0290356221526979E-2</v>
      </c>
      <c r="CB456" s="130">
        <f t="shared" ref="CB456" si="8092">T456/T467</f>
        <v>8.6235489220563843E-2</v>
      </c>
      <c r="CC456" s="131">
        <f t="shared" ref="CC456" si="8093">U456/U467</f>
        <v>7.5368276807125725E-2</v>
      </c>
      <c r="CD456" s="132">
        <f t="shared" ref="CD456" si="8094">V456/V467</f>
        <v>9.408355128295752E-2</v>
      </c>
      <c r="CE456" s="133">
        <f t="shared" ref="CE456" si="8095">W456/W467</f>
        <v>8.0132633324122682E-2</v>
      </c>
      <c r="CF456" s="130">
        <f t="shared" ref="CF456" si="8096">X456/X467</f>
        <v>8.0285546645804812E-2</v>
      </c>
      <c r="CG456" s="131">
        <f t="shared" ref="CG456" si="8097">Y456/Y467</f>
        <v>7.7368577368577371E-2</v>
      </c>
      <c r="CH456" s="132">
        <f t="shared" ref="CH456" si="8098">Z456/Z467</f>
        <v>7.9588691422241481E-2</v>
      </c>
      <c r="CI456" s="130">
        <f t="shared" ref="CI456" si="8099">AA456/AA467</f>
        <v>9.1133004926108374E-2</v>
      </c>
      <c r="CJ456" s="136">
        <f t="shared" ref="CJ456" si="8100">AB456/AB467</f>
        <v>8.281779225804603E-2</v>
      </c>
      <c r="CK456" s="137">
        <f t="shared" ref="CK456" si="8101">AC456/AC467</f>
        <v>8.4578877549554385E-2</v>
      </c>
    </row>
    <row r="457" spans="1:89">
      <c r="A457" s="147" t="s">
        <v>30</v>
      </c>
      <c r="B457" s="196">
        <v>2766</v>
      </c>
      <c r="C457" s="190">
        <v>1990</v>
      </c>
      <c r="D457" s="191">
        <v>947</v>
      </c>
      <c r="E457" s="192">
        <v>1006</v>
      </c>
      <c r="F457" s="189">
        <v>433</v>
      </c>
      <c r="G457" s="193">
        <v>318</v>
      </c>
      <c r="H457" s="191">
        <v>2296</v>
      </c>
      <c r="I457" s="192">
        <v>2499</v>
      </c>
      <c r="J457" s="189">
        <v>245</v>
      </c>
      <c r="K457" s="190">
        <v>192</v>
      </c>
      <c r="L457" s="191">
        <v>664</v>
      </c>
      <c r="M457" s="189">
        <v>852</v>
      </c>
      <c r="N457" s="194">
        <v>1740</v>
      </c>
      <c r="O457" s="197">
        <v>1763</v>
      </c>
      <c r="P457" s="189">
        <v>893</v>
      </c>
      <c r="Q457" s="190">
        <v>814</v>
      </c>
      <c r="R457" s="191">
        <v>1164</v>
      </c>
      <c r="S457" s="192">
        <v>1433</v>
      </c>
      <c r="T457" s="189">
        <v>229</v>
      </c>
      <c r="U457" s="193">
        <v>183</v>
      </c>
      <c r="V457" s="191">
        <v>1306</v>
      </c>
      <c r="W457" s="198">
        <v>1235</v>
      </c>
      <c r="X457" s="189">
        <v>847</v>
      </c>
      <c r="Y457" s="193">
        <v>477</v>
      </c>
      <c r="Z457" s="191">
        <v>3475</v>
      </c>
      <c r="AA457" s="189">
        <v>2764</v>
      </c>
      <c r="AB457" s="163">
        <f t="shared" si="7745"/>
        <v>17005</v>
      </c>
      <c r="AC457" s="164">
        <f t="shared" si="7746"/>
        <v>15526</v>
      </c>
      <c r="BI457" s="147" t="s">
        <v>30</v>
      </c>
      <c r="BJ457" s="130">
        <f>B457/B467</f>
        <v>7.407407407407407E-2</v>
      </c>
      <c r="BK457" s="131">
        <f t="shared" ref="BK457" si="8102">C457/C467</f>
        <v>7.9663730984787837E-2</v>
      </c>
      <c r="BL457" s="132">
        <f t="shared" ref="BL457" si="8103">D457/D467</f>
        <v>7.0267863767900868E-2</v>
      </c>
      <c r="BM457" s="133">
        <f t="shared" ref="BM457" si="8104">E457/E467</f>
        <v>9.8472983555207519E-2</v>
      </c>
      <c r="BN457" s="130">
        <f t="shared" ref="BN457" si="8105">F457/F467</f>
        <v>8.069325382035035E-2</v>
      </c>
      <c r="BO457" s="131">
        <f t="shared" ref="BO457" si="8106">G457/G467</f>
        <v>7.6350540216086435E-2</v>
      </c>
      <c r="BP457" s="132">
        <f t="shared" ref="BP457" si="8107">H457/H467</f>
        <v>8.430947747218448E-2</v>
      </c>
      <c r="BQ457" s="133">
        <f t="shared" ref="BQ457" si="8108">I457/I467</f>
        <v>7.977144316404379E-2</v>
      </c>
      <c r="BR457" s="130">
        <f t="shared" ref="BR457" si="8109">J457/J467</f>
        <v>9.8196392785571143E-2</v>
      </c>
      <c r="BS457" s="131">
        <f t="shared" ref="BS457" si="8110">K457/K467</f>
        <v>5.715986900863352E-2</v>
      </c>
      <c r="BT457" s="132">
        <f t="shared" ref="BT457" si="8111">L457/L467</f>
        <v>0.11974752028854824</v>
      </c>
      <c r="BU457" s="130">
        <f t="shared" ref="BU457" si="8112">M457/M467</f>
        <v>6.7373082397596082E-2</v>
      </c>
      <c r="BV457" s="134">
        <f t="shared" ref="BV457" si="8113">N457/N467</f>
        <v>8.6528420110398324E-2</v>
      </c>
      <c r="BW457" s="135">
        <f t="shared" ref="BW457" si="8114">O457/O467</f>
        <v>7.0811744386873918E-2</v>
      </c>
      <c r="BX457" s="130">
        <f t="shared" ref="BX457" si="8115">P457/P467</f>
        <v>7.8796435189270278E-2</v>
      </c>
      <c r="BY457" s="131">
        <f t="shared" ref="BY457" si="8116">Q457/Q467</f>
        <v>7.3598553345388784E-2</v>
      </c>
      <c r="BZ457" s="132">
        <f t="shared" ref="BZ457" si="8117">R457/R467</f>
        <v>6.4249047855605229E-2</v>
      </c>
      <c r="CA457" s="133">
        <f t="shared" ref="CA457" si="8118">S457/S467</f>
        <v>7.8654152258631094E-2</v>
      </c>
      <c r="CB457" s="130">
        <f t="shared" ref="CB457" si="8119">T457/T467</f>
        <v>9.4941956882255388E-2</v>
      </c>
      <c r="CC457" s="131">
        <f t="shared" ref="CC457" si="8120">U457/U467</f>
        <v>6.2692702980472761E-2</v>
      </c>
      <c r="CD457" s="132">
        <f t="shared" ref="CD457" si="8121">V457/V467</f>
        <v>9.2316392167950803E-2</v>
      </c>
      <c r="CE457" s="133">
        <f t="shared" ref="CE457" si="8122">W457/W467</f>
        <v>6.8250898038132085E-2</v>
      </c>
      <c r="CF457" s="130">
        <f t="shared" ref="CF457" si="8123">X457/X467</f>
        <v>8.2828085272833959E-2</v>
      </c>
      <c r="CG457" s="131">
        <f t="shared" ref="CG457" si="8124">Y457/Y467</f>
        <v>7.0834570834570829E-2</v>
      </c>
      <c r="CH457" s="132">
        <f t="shared" ref="CH457" si="8125">Z457/Z467</f>
        <v>8.3682512161055725E-2</v>
      </c>
      <c r="CI457" s="130">
        <f t="shared" ref="CI457" si="8126">AA457/AA467</f>
        <v>6.8766482559586006E-2</v>
      </c>
      <c r="CJ457" s="136">
        <f t="shared" ref="CJ457" si="8127">AB457/AB467</f>
        <v>8.1236534226353976E-2</v>
      </c>
      <c r="CK457" s="137">
        <f t="shared" ref="CK457" si="8128">AC457/AC467</f>
        <v>7.4354320414154421E-2</v>
      </c>
    </row>
    <row r="458" spans="1:89">
      <c r="A458" s="138" t="s">
        <v>31</v>
      </c>
      <c r="B458" s="199">
        <v>3078</v>
      </c>
      <c r="C458" s="183">
        <v>2212</v>
      </c>
      <c r="D458" s="184">
        <v>936</v>
      </c>
      <c r="E458" s="185">
        <v>928</v>
      </c>
      <c r="F458" s="182">
        <v>370</v>
      </c>
      <c r="G458" s="186">
        <v>347</v>
      </c>
      <c r="H458" s="184">
        <v>2022</v>
      </c>
      <c r="I458" s="185">
        <v>2703</v>
      </c>
      <c r="J458" s="182">
        <v>203</v>
      </c>
      <c r="K458" s="183">
        <v>142</v>
      </c>
      <c r="L458" s="184">
        <v>608</v>
      </c>
      <c r="M458" s="182">
        <v>877</v>
      </c>
      <c r="N458" s="187">
        <v>1648</v>
      </c>
      <c r="O458" s="200">
        <v>1851</v>
      </c>
      <c r="P458" s="182">
        <v>748</v>
      </c>
      <c r="Q458" s="183">
        <v>1214</v>
      </c>
      <c r="R458" s="184">
        <v>966</v>
      </c>
      <c r="S458" s="185">
        <v>1942</v>
      </c>
      <c r="T458" s="182">
        <v>192</v>
      </c>
      <c r="U458" s="186">
        <v>297</v>
      </c>
      <c r="V458" s="184">
        <v>1421</v>
      </c>
      <c r="W458" s="201">
        <v>1484</v>
      </c>
      <c r="X458" s="182">
        <v>731</v>
      </c>
      <c r="Y458" s="186">
        <v>624</v>
      </c>
      <c r="Z458" s="184">
        <v>3354</v>
      </c>
      <c r="AA458" s="182">
        <v>3096</v>
      </c>
      <c r="AB458" s="163">
        <f t="shared" si="7745"/>
        <v>16277</v>
      </c>
      <c r="AC458" s="164">
        <f t="shared" si="7746"/>
        <v>17717</v>
      </c>
      <c r="BI458" s="138" t="s">
        <v>31</v>
      </c>
      <c r="BJ458" s="130">
        <f>B458/B467</f>
        <v>8.2429501084598705E-2</v>
      </c>
      <c r="BK458" s="131">
        <f t="shared" ref="BK458" si="8129">C458/C467</f>
        <v>8.8550840672538031E-2</v>
      </c>
      <c r="BL458" s="132">
        <f t="shared" ref="BL458" si="8130">D458/D467</f>
        <v>6.9451658380945316E-2</v>
      </c>
      <c r="BM458" s="133">
        <f t="shared" ref="BM458" si="8131">E458/E467</f>
        <v>9.0837901331245099E-2</v>
      </c>
      <c r="BN458" s="130">
        <f t="shared" ref="BN458" si="8132">F458/F467</f>
        <v>6.8952664927320162E-2</v>
      </c>
      <c r="BO458" s="131">
        <f t="shared" ref="BO458" si="8133">G458/G467</f>
        <v>8.3313325330132054E-2</v>
      </c>
      <c r="BP458" s="132">
        <f t="shared" ref="BP458" si="8134">H458/H467</f>
        <v>7.4248154812176406E-2</v>
      </c>
      <c r="BQ458" s="133">
        <f t="shared" ref="BQ458" si="8135">I458/I467</f>
        <v>8.6283397708047369E-2</v>
      </c>
      <c r="BR458" s="130">
        <f t="shared" ref="BR458" si="8136">J458/J467</f>
        <v>8.1362725450901799E-2</v>
      </c>
      <c r="BS458" s="131">
        <f t="shared" ref="BS458" si="8137">K458/K467</f>
        <v>4.2274486454301874E-2</v>
      </c>
      <c r="BT458" s="132">
        <f t="shared" ref="BT458" si="8138">L458/L467</f>
        <v>0.10964833183047791</v>
      </c>
      <c r="BU458" s="130">
        <f t="shared" ref="BU458" si="8139">M458/M467</f>
        <v>6.9349992092361215E-2</v>
      </c>
      <c r="BV458" s="134">
        <f t="shared" ref="BV458" si="8140">N458/N467</f>
        <v>8.1953354219503699E-2</v>
      </c>
      <c r="BW458" s="135">
        <f t="shared" ref="BW458" si="8141">O458/O467</f>
        <v>7.4346306783949878E-2</v>
      </c>
      <c r="BX458" s="130">
        <f t="shared" ref="BX458" si="8142">P458/P467</f>
        <v>6.6001941233565689E-2</v>
      </c>
      <c r="BY458" s="131">
        <f t="shared" ref="BY458" si="8143">Q458/Q467</f>
        <v>0.10976491862567812</v>
      </c>
      <c r="BZ458" s="132">
        <f t="shared" ref="BZ458" si="8144">R458/R467</f>
        <v>5.3320086106971351E-2</v>
      </c>
      <c r="CA458" s="133">
        <f t="shared" ref="CA458" si="8145">S458/S467</f>
        <v>0.1065920193204896</v>
      </c>
      <c r="CB458" s="130">
        <f t="shared" ref="CB458" si="8146">T458/T467</f>
        <v>7.9601990049751242E-2</v>
      </c>
      <c r="CC458" s="131">
        <f t="shared" ref="CC458" si="8147">U458/U467</f>
        <v>0.10174717368961973</v>
      </c>
      <c r="CD458" s="132">
        <f t="shared" ref="CD458" si="8148">V458/V467</f>
        <v>0.10044532409698169</v>
      </c>
      <c r="CE458" s="133">
        <f t="shared" ref="CE458" si="8149">W458/W467</f>
        <v>8.2011605415860736E-2</v>
      </c>
      <c r="CF458" s="130">
        <f t="shared" ref="CF458" si="8150">X458/X467</f>
        <v>7.1484451398396251E-2</v>
      </c>
      <c r="CG458" s="131">
        <f t="shared" ref="CG458" si="8151">Y458/Y467</f>
        <v>9.2664092664092659E-2</v>
      </c>
      <c r="CH458" s="132">
        <f t="shared" ref="CH458" si="8152">Z458/Z467</f>
        <v>8.0768675046958532E-2</v>
      </c>
      <c r="CI458" s="130">
        <f t="shared" ref="CI458" si="8153">AA458/AA467</f>
        <v>7.7026421854008056E-2</v>
      </c>
      <c r="CJ458" s="136">
        <f t="shared" ref="CJ458" si="8154">AB458/AB467</f>
        <v>7.7758721999550945E-2</v>
      </c>
      <c r="CK458" s="137">
        <f t="shared" ref="CK458" si="8155">AC458/AC467</f>
        <v>8.4847062654745203E-2</v>
      </c>
    </row>
    <row r="459" spans="1:89">
      <c r="A459" s="147" t="s">
        <v>32</v>
      </c>
      <c r="B459" s="196">
        <v>2659</v>
      </c>
      <c r="C459" s="190">
        <v>1649</v>
      </c>
      <c r="D459" s="191">
        <v>695</v>
      </c>
      <c r="E459" s="192">
        <v>954</v>
      </c>
      <c r="F459" s="189">
        <v>246</v>
      </c>
      <c r="G459" s="193">
        <v>346</v>
      </c>
      <c r="H459" s="191">
        <v>1711</v>
      </c>
      <c r="I459" s="192">
        <v>2474</v>
      </c>
      <c r="J459" s="189">
        <v>175</v>
      </c>
      <c r="K459" s="190">
        <v>177</v>
      </c>
      <c r="L459" s="191">
        <v>532</v>
      </c>
      <c r="M459" s="189">
        <v>635</v>
      </c>
      <c r="N459" s="194">
        <v>1531</v>
      </c>
      <c r="O459" s="197">
        <v>1772</v>
      </c>
      <c r="P459" s="189">
        <v>526</v>
      </c>
      <c r="Q459" s="190">
        <v>1109</v>
      </c>
      <c r="R459" s="191">
        <v>829</v>
      </c>
      <c r="S459" s="192">
        <v>1695</v>
      </c>
      <c r="T459" s="189">
        <v>159</v>
      </c>
      <c r="U459" s="193">
        <v>258</v>
      </c>
      <c r="V459" s="191">
        <v>1420</v>
      </c>
      <c r="W459" s="198">
        <v>1157</v>
      </c>
      <c r="X459" s="189">
        <v>591</v>
      </c>
      <c r="Y459" s="193">
        <v>513</v>
      </c>
      <c r="Z459" s="191">
        <v>2555</v>
      </c>
      <c r="AA459" s="189">
        <v>2907</v>
      </c>
      <c r="AB459" s="163">
        <f t="shared" si="7745"/>
        <v>13629</v>
      </c>
      <c r="AC459" s="164">
        <f t="shared" si="7746"/>
        <v>15646</v>
      </c>
      <c r="BI459" s="147" t="s">
        <v>32</v>
      </c>
      <c r="BJ459" s="130">
        <f>B459/B467</f>
        <v>7.1208591092900564E-2</v>
      </c>
      <c r="BK459" s="131">
        <f t="shared" ref="BK459" si="8156">C459/C467</f>
        <v>6.6012810248198564E-2</v>
      </c>
      <c r="BL459" s="132">
        <f t="shared" ref="BL459" si="8157">D459/D467</f>
        <v>5.1569340357646362E-2</v>
      </c>
      <c r="BM459" s="133">
        <f t="shared" ref="BM459" si="8158">E459/E467</f>
        <v>9.3382928739232582E-2</v>
      </c>
      <c r="BN459" s="130">
        <f t="shared" ref="BN459" si="8159">F459/F467</f>
        <v>4.5844204248975028E-2</v>
      </c>
      <c r="BO459" s="131">
        <f t="shared" ref="BO459" si="8160">G459/G467</f>
        <v>8.3073229291716691E-2</v>
      </c>
      <c r="BP459" s="132">
        <f t="shared" ref="BP459" si="8161">H459/H467</f>
        <v>6.2828186391510304E-2</v>
      </c>
      <c r="BQ459" s="133">
        <f t="shared" ref="BQ459" si="8162">I459/I467</f>
        <v>7.8973409518945326E-2</v>
      </c>
      <c r="BR459" s="130">
        <f t="shared" ref="BR459" si="8163">J459/J467</f>
        <v>7.0140280561122245E-2</v>
      </c>
      <c r="BS459" s="131">
        <f t="shared" ref="BS459" si="8164">K459/K467</f>
        <v>5.2694254242334031E-2</v>
      </c>
      <c r="BT459" s="132">
        <f t="shared" ref="BT459" si="8165">L459/L467</f>
        <v>9.5942290351668166E-2</v>
      </c>
      <c r="BU459" s="130">
        <f t="shared" ref="BU459" si="8166">M459/M467</f>
        <v>5.0213506247034634E-2</v>
      </c>
      <c r="BV459" s="134">
        <f t="shared" ref="BV459" si="8167">N459/N467</f>
        <v>7.6135063901735536E-2</v>
      </c>
      <c r="BW459" s="135">
        <f t="shared" ref="BW459" si="8168">O459/O467</f>
        <v>7.1173233722938503E-2</v>
      </c>
      <c r="BX459" s="130">
        <f t="shared" ref="BX459" si="8169">P459/P467</f>
        <v>4.6413129797935236E-2</v>
      </c>
      <c r="BY459" s="131">
        <f t="shared" ref="BY459" si="8170">Q459/Q467</f>
        <v>0.10027124773960217</v>
      </c>
      <c r="BZ459" s="132">
        <f t="shared" ref="BZ459" si="8171">R459/R467</f>
        <v>4.5758127725340839E-2</v>
      </c>
      <c r="CA459" s="133">
        <f t="shared" ref="CA459" si="8172">S459/S467</f>
        <v>9.3034743948625057E-2</v>
      </c>
      <c r="CB459" s="130">
        <f t="shared" ref="CB459" si="8173">T459/T467</f>
        <v>6.5920398009950254E-2</v>
      </c>
      <c r="CC459" s="131">
        <f t="shared" ref="CC459" si="8174">U459/U467</f>
        <v>8.8386433710174711E-2</v>
      </c>
      <c r="CD459" s="132">
        <f t="shared" ref="CD459" si="8175">V459/V467</f>
        <v>0.10037463773238142</v>
      </c>
      <c r="CE459" s="133">
        <f t="shared" ref="CE459" si="8176">W459/W467</f>
        <v>6.3940315004144793E-2</v>
      </c>
      <c r="CF459" s="130">
        <f t="shared" ref="CF459" si="8177">X459/X467</f>
        <v>5.7793858791316252E-2</v>
      </c>
      <c r="CG459" s="131">
        <f t="shared" ref="CG459" si="8178">Y459/Y467</f>
        <v>7.6180576180576179E-2</v>
      </c>
      <c r="CH459" s="132">
        <f t="shared" ref="CH459" si="8179">Z459/Z467</f>
        <v>6.1527717574531619E-2</v>
      </c>
      <c r="CI459" s="130">
        <f t="shared" ref="CI459" si="8180">AA459/AA467</f>
        <v>7.2324227496641288E-2</v>
      </c>
      <c r="CJ459" s="136">
        <f t="shared" ref="CJ459" si="8181">AB459/AB467</f>
        <v>6.5108657746014612E-2</v>
      </c>
      <c r="CK459" s="137">
        <f t="shared" ref="CK459" si="8182">AC459/AC467</f>
        <v>7.492900278242047E-2</v>
      </c>
    </row>
    <row r="460" spans="1:89">
      <c r="A460" s="138" t="s">
        <v>33</v>
      </c>
      <c r="B460" s="199">
        <v>2543</v>
      </c>
      <c r="C460" s="183">
        <v>1729</v>
      </c>
      <c r="D460" s="184">
        <v>584</v>
      </c>
      <c r="E460" s="185">
        <v>702</v>
      </c>
      <c r="F460" s="182">
        <v>146</v>
      </c>
      <c r="G460" s="186">
        <v>292</v>
      </c>
      <c r="H460" s="184">
        <v>1517</v>
      </c>
      <c r="I460" s="185">
        <v>2004</v>
      </c>
      <c r="J460" s="182">
        <v>156</v>
      </c>
      <c r="K460" s="183">
        <v>110</v>
      </c>
      <c r="L460" s="184">
        <v>485</v>
      </c>
      <c r="M460" s="182">
        <v>424</v>
      </c>
      <c r="N460" s="187">
        <v>1225</v>
      </c>
      <c r="O460" s="200">
        <v>1244</v>
      </c>
      <c r="P460" s="182">
        <v>401</v>
      </c>
      <c r="Q460" s="183">
        <v>1018</v>
      </c>
      <c r="R460" s="184">
        <v>654</v>
      </c>
      <c r="S460" s="185">
        <v>1543</v>
      </c>
      <c r="T460" s="182">
        <v>102</v>
      </c>
      <c r="U460" s="186">
        <v>197</v>
      </c>
      <c r="V460" s="184">
        <v>1283</v>
      </c>
      <c r="W460" s="201">
        <v>749</v>
      </c>
      <c r="X460" s="182">
        <v>546</v>
      </c>
      <c r="Y460" s="186">
        <v>407</v>
      </c>
      <c r="Z460" s="184">
        <v>2064</v>
      </c>
      <c r="AA460" s="182">
        <v>2534</v>
      </c>
      <c r="AB460" s="163">
        <f t="shared" si="7745"/>
        <v>11706</v>
      </c>
      <c r="AC460" s="164">
        <f t="shared" si="7746"/>
        <v>12953</v>
      </c>
      <c r="BI460" s="138" t="s">
        <v>33</v>
      </c>
      <c r="BJ460" s="130">
        <f>B460/B467</f>
        <v>6.8102086178731147E-2</v>
      </c>
      <c r="BK460" s="131">
        <f t="shared" ref="BK460" si="8183">C460/C467</f>
        <v>6.9215372297838265E-2</v>
      </c>
      <c r="BL460" s="132">
        <f t="shared" ref="BL460" si="8184">D460/D467</f>
        <v>4.333308599836759E-2</v>
      </c>
      <c r="BM460" s="133">
        <f t="shared" ref="BM460" si="8185">E460/E467</f>
        <v>6.8715740015661705E-2</v>
      </c>
      <c r="BN460" s="130">
        <f t="shared" ref="BN460" si="8186">F460/F467</f>
        <v>2.7208348863212821E-2</v>
      </c>
      <c r="BO460" s="131">
        <f t="shared" ref="BO460" si="8187">G460/G467</f>
        <v>7.0108043217286919E-2</v>
      </c>
      <c r="BP460" s="132">
        <f t="shared" ref="BP460" si="8188">H460/H467</f>
        <v>5.5704476186979032E-2</v>
      </c>
      <c r="BQ460" s="133">
        <f t="shared" ref="BQ460" si="8189">I460/I467</f>
        <v>6.3970376991093938E-2</v>
      </c>
      <c r="BR460" s="130">
        <f t="shared" ref="BR460" si="8190">J460/J467</f>
        <v>6.2525050100200402E-2</v>
      </c>
      <c r="BS460" s="131">
        <f t="shared" ref="BS460" si="8191">K460/K467</f>
        <v>3.2747841619529622E-2</v>
      </c>
      <c r="BT460" s="132">
        <f t="shared" ref="BT460" si="8192">L460/L467</f>
        <v>8.7466185752930567E-2</v>
      </c>
      <c r="BU460" s="130">
        <f t="shared" ref="BU460" si="8193">M460/M467</f>
        <v>3.3528388423216829E-2</v>
      </c>
      <c r="BV460" s="134">
        <f t="shared" ref="BV460" si="8194">N460/N467</f>
        <v>6.091799691680342E-2</v>
      </c>
      <c r="BW460" s="135">
        <f t="shared" ref="BW460" si="8195">O460/O467</f>
        <v>4.9965859340482789E-2</v>
      </c>
      <c r="BX460" s="130">
        <f t="shared" ref="BX460" si="8196">P460/P467</f>
        <v>3.5383393629224387E-2</v>
      </c>
      <c r="BY460" s="131">
        <f t="shared" ref="BY460" si="8197">Q460/Q467</f>
        <v>9.2043399638336354E-2</v>
      </c>
      <c r="BZ460" s="132">
        <f t="shared" ref="BZ460" si="8198">R460/R467</f>
        <v>3.6098691836396753E-2</v>
      </c>
      <c r="CA460" s="133">
        <f t="shared" ref="CA460" si="8199">S460/S467</f>
        <v>8.4691805258246891E-2</v>
      </c>
      <c r="CB460" s="130">
        <f t="shared" ref="CB460" si="8200">T460/T467</f>
        <v>4.228855721393035E-2</v>
      </c>
      <c r="CC460" s="131">
        <f t="shared" ref="CC460" si="8201">U460/U467</f>
        <v>6.7488866050017124E-2</v>
      </c>
      <c r="CD460" s="132">
        <f t="shared" ref="CD460" si="8202">V460/V467</f>
        <v>9.069060578214462E-2</v>
      </c>
      <c r="CE460" s="133">
        <f t="shared" ref="CE460" si="8203">W460/W467</f>
        <v>4.1392649903288198E-2</v>
      </c>
      <c r="CF460" s="130">
        <f t="shared" ref="CF460" si="8204">X460/X467</f>
        <v>5.3393311167611972E-2</v>
      </c>
      <c r="CG460" s="131">
        <f t="shared" ref="CG460" si="8205">Y460/Y467</f>
        <v>6.043956043956044E-2</v>
      </c>
      <c r="CH460" s="132">
        <f t="shared" ref="CH460" si="8206">Z460/Z467</f>
        <v>4.9703800028897557E-2</v>
      </c>
      <c r="CI460" s="130">
        <f t="shared" ref="CI460" si="8207">AA460/AA467</f>
        <v>6.3044235458028564E-2</v>
      </c>
      <c r="CJ460" s="136">
        <f t="shared" ref="CJ460" si="8208">AB460/AB467</f>
        <v>5.5922074075489547E-2</v>
      </c>
      <c r="CK460" s="137">
        <f t="shared" ref="CK460" si="8209">AC460/AC467</f>
        <v>6.2032172634583424E-2</v>
      </c>
    </row>
    <row r="461" spans="1:89">
      <c r="A461" s="147" t="s">
        <v>34</v>
      </c>
      <c r="B461" s="196">
        <v>209</v>
      </c>
      <c r="C461" s="190">
        <v>861</v>
      </c>
      <c r="D461" s="191">
        <v>98</v>
      </c>
      <c r="E461" s="192">
        <v>552</v>
      </c>
      <c r="F461" s="189">
        <v>73</v>
      </c>
      <c r="G461" s="193">
        <v>180</v>
      </c>
      <c r="H461" s="191">
        <v>590</v>
      </c>
      <c r="I461" s="192">
        <v>1429</v>
      </c>
      <c r="J461" s="189">
        <v>117</v>
      </c>
      <c r="K461" s="190">
        <v>74</v>
      </c>
      <c r="L461" s="191">
        <v>267</v>
      </c>
      <c r="M461" s="189">
        <v>247</v>
      </c>
      <c r="N461" s="194">
        <v>726</v>
      </c>
      <c r="O461" s="197">
        <v>813</v>
      </c>
      <c r="P461" s="189">
        <v>302</v>
      </c>
      <c r="Q461" s="190">
        <v>820</v>
      </c>
      <c r="R461" s="191">
        <v>446</v>
      </c>
      <c r="S461" s="192">
        <v>940</v>
      </c>
      <c r="T461" s="189">
        <v>89</v>
      </c>
      <c r="U461" s="193">
        <v>194</v>
      </c>
      <c r="V461" s="191">
        <v>1119</v>
      </c>
      <c r="W461" s="198">
        <v>578</v>
      </c>
      <c r="X461" s="189">
        <v>435</v>
      </c>
      <c r="Y461" s="193">
        <v>386</v>
      </c>
      <c r="Z461" s="191">
        <v>1364</v>
      </c>
      <c r="AA461" s="189">
        <v>1880</v>
      </c>
      <c r="AB461" s="163">
        <f t="shared" si="7745"/>
        <v>5835</v>
      </c>
      <c r="AC461" s="164">
        <f t="shared" si="7746"/>
        <v>8954</v>
      </c>
      <c r="BI461" s="147" t="s">
        <v>34</v>
      </c>
      <c r="BJ461" s="130">
        <f>B461/B467</f>
        <v>5.5970648884604056E-3</v>
      </c>
      <c r="BK461" s="131">
        <f t="shared" ref="BK461" si="8210">C461/C467</f>
        <v>3.4467574059247399E-2</v>
      </c>
      <c r="BL461" s="132">
        <f t="shared" ref="BL461" si="8211">D461/D467</f>
        <v>7.271647992876753E-3</v>
      </c>
      <c r="BM461" s="133">
        <f t="shared" ref="BM461" si="8212">E461/E467</f>
        <v>5.4032889584964758E-2</v>
      </c>
      <c r="BN461" s="130">
        <f t="shared" ref="BN461" si="8213">F461/F467</f>
        <v>1.360417443160641E-2</v>
      </c>
      <c r="BO461" s="131">
        <f t="shared" ref="BO461" si="8214">G461/G467</f>
        <v>4.3217286914765909E-2</v>
      </c>
      <c r="BP461" s="132">
        <f t="shared" ref="BP461" si="8215">H461/H467</f>
        <v>2.1664891859141482E-2</v>
      </c>
      <c r="BQ461" s="133">
        <f t="shared" ref="BQ461" si="8216">I461/I467</f>
        <v>4.5615603153828968E-2</v>
      </c>
      <c r="BR461" s="130">
        <f t="shared" ref="BR461" si="8217">J461/J467</f>
        <v>4.6893787575150302E-2</v>
      </c>
      <c r="BS461" s="131">
        <f t="shared" ref="BS461" si="8218">K461/K467</f>
        <v>2.2030366180410838E-2</v>
      </c>
      <c r="BT461" s="132">
        <f t="shared" ref="BT461" si="8219">L461/L467</f>
        <v>4.8151487826871057E-2</v>
      </c>
      <c r="BU461" s="130">
        <f t="shared" ref="BU461" si="8220">M461/M467</f>
        <v>1.9531867784279615E-2</v>
      </c>
      <c r="BV461" s="134">
        <f t="shared" ref="BV461" si="8221">N461/N467</f>
        <v>3.610323735640758E-2</v>
      </c>
      <c r="BW461" s="135">
        <f t="shared" ref="BW461" si="8222">O461/O467</f>
        <v>3.2654536691167607E-2</v>
      </c>
      <c r="BX461" s="130">
        <f t="shared" ref="BX461" si="8223">P461/P467</f>
        <v>2.6647842583605402E-2</v>
      </c>
      <c r="BY461" s="131">
        <f t="shared" ref="BY461" si="8224">Q461/Q467</f>
        <v>7.4141048824593131E-2</v>
      </c>
      <c r="BZ461" s="132">
        <f t="shared" ref="BZ461" si="8225">R461/R467</f>
        <v>2.4617762322680356E-2</v>
      </c>
      <c r="CA461" s="133">
        <f t="shared" ref="CA461" si="8226">S461/S467</f>
        <v>5.1594489269443988E-2</v>
      </c>
      <c r="CB461" s="130">
        <f t="shared" ref="CB461" si="8227">T461/T467</f>
        <v>3.6898839137645106E-2</v>
      </c>
      <c r="CC461" s="131">
        <f t="shared" ref="CC461" si="8228">U461/U467</f>
        <v>6.6461116820829044E-2</v>
      </c>
      <c r="CD461" s="132">
        <f t="shared" ref="CD461" si="8229">V461/V467</f>
        <v>7.9098041987700568E-2</v>
      </c>
      <c r="CE461" s="133">
        <f t="shared" ref="CE461" si="8230">W461/W467</f>
        <v>3.1942525559546839E-2</v>
      </c>
      <c r="CF461" s="130">
        <f t="shared" ref="CF461" si="8231">X461/X467</f>
        <v>4.2538627029141407E-2</v>
      </c>
      <c r="CG461" s="131">
        <f t="shared" ref="CG461" si="8232">Y461/Y467</f>
        <v>5.7321057321057321E-2</v>
      </c>
      <c r="CH461" s="132">
        <f t="shared" ref="CH461" si="8233">Z461/Z467</f>
        <v>3.284689110436835E-2</v>
      </c>
      <c r="CI461" s="130">
        <f t="shared" ref="CI461" si="8234">AA461/AA467</f>
        <v>4.6773150221426085E-2</v>
      </c>
      <c r="CJ461" s="136">
        <f t="shared" ref="CJ461" si="8235">AB461/AB467</f>
        <v>2.7875047174994148E-2</v>
      </c>
      <c r="CK461" s="137">
        <f t="shared" ref="CK461" si="8236">AC461/AC467</f>
        <v>4.2880882712117659E-2</v>
      </c>
    </row>
    <row r="462" spans="1:89">
      <c r="A462" s="138" t="s">
        <v>35</v>
      </c>
      <c r="B462" s="199">
        <v>0</v>
      </c>
      <c r="C462" s="183">
        <v>815</v>
      </c>
      <c r="D462" s="184">
        <v>1</v>
      </c>
      <c r="E462" s="185">
        <v>306</v>
      </c>
      <c r="F462" s="182">
        <v>3</v>
      </c>
      <c r="G462" s="186">
        <v>120</v>
      </c>
      <c r="H462" s="184">
        <v>39</v>
      </c>
      <c r="I462" s="185">
        <v>749</v>
      </c>
      <c r="J462" s="182">
        <v>28</v>
      </c>
      <c r="K462" s="183">
        <v>39</v>
      </c>
      <c r="L462" s="184">
        <v>60</v>
      </c>
      <c r="M462" s="182">
        <v>61</v>
      </c>
      <c r="N462" s="187">
        <v>157</v>
      </c>
      <c r="O462" s="200">
        <v>192</v>
      </c>
      <c r="P462" s="182">
        <v>96</v>
      </c>
      <c r="Q462" s="183">
        <v>148</v>
      </c>
      <c r="R462" s="184">
        <v>78</v>
      </c>
      <c r="S462" s="185">
        <v>126</v>
      </c>
      <c r="T462" s="182">
        <v>19</v>
      </c>
      <c r="U462" s="186">
        <v>12</v>
      </c>
      <c r="V462" s="184">
        <v>258</v>
      </c>
      <c r="W462" s="201">
        <v>38</v>
      </c>
      <c r="X462" s="182">
        <v>69</v>
      </c>
      <c r="Y462" s="186">
        <v>59</v>
      </c>
      <c r="Z462" s="184">
        <v>102</v>
      </c>
      <c r="AA462" s="182">
        <v>283</v>
      </c>
      <c r="AB462" s="163">
        <f t="shared" si="7745"/>
        <v>910</v>
      </c>
      <c r="AC462" s="164">
        <f t="shared" si="7746"/>
        <v>2948</v>
      </c>
      <c r="BI462" s="138" t="s">
        <v>35</v>
      </c>
      <c r="BJ462" s="130">
        <f>B462/B467</f>
        <v>0</v>
      </c>
      <c r="BK462" s="131">
        <f t="shared" ref="BK462" si="8237">C462/C467</f>
        <v>3.2626100880704563E-2</v>
      </c>
      <c r="BL462" s="132">
        <f t="shared" ref="BL462" si="8238">D462/D467</f>
        <v>7.4200489723232169E-5</v>
      </c>
      <c r="BM462" s="133">
        <f t="shared" ref="BM462" si="8239">E462/E467</f>
        <v>2.9953014878621769E-2</v>
      </c>
      <c r="BN462" s="130">
        <f t="shared" ref="BN462" si="8240">F462/F467</f>
        <v>5.5907566157286617E-4</v>
      </c>
      <c r="BO462" s="131">
        <f t="shared" ref="BO462" si="8241">G462/G467</f>
        <v>2.8811524609843937E-2</v>
      </c>
      <c r="BP462" s="132">
        <f t="shared" ref="BP462" si="8242">H462/H467</f>
        <v>1.4320860720449455E-3</v>
      </c>
      <c r="BQ462" s="133">
        <f t="shared" ref="BQ462" si="8243">I462/I467</f>
        <v>2.3909088007150383E-2</v>
      </c>
      <c r="BR462" s="130">
        <f t="shared" ref="BR462" si="8244">J462/J467</f>
        <v>1.1222444889779559E-2</v>
      </c>
      <c r="BS462" s="131">
        <f t="shared" ref="BS462" si="8245">K462/K467</f>
        <v>1.1610598392378685E-2</v>
      </c>
      <c r="BT462" s="132">
        <f t="shared" ref="BT462" si="8246">L462/L467</f>
        <v>1.0820559062218215E-2</v>
      </c>
      <c r="BU462" s="130">
        <f t="shared" ref="BU462" si="8247">M462/M467</f>
        <v>4.8236596552269492E-3</v>
      </c>
      <c r="BV462" s="134">
        <f t="shared" ref="BV462" si="8248">N462/N467</f>
        <v>7.8074494007658261E-3</v>
      </c>
      <c r="BW462" s="135">
        <f t="shared" ref="BW462" si="8249">O462/O467</f>
        <v>7.71177250271117E-3</v>
      </c>
      <c r="BX462" s="130">
        <f t="shared" ref="BX462" si="8250">P462/P467</f>
        <v>8.4708373775699286E-3</v>
      </c>
      <c r="BY462" s="131">
        <f t="shared" ref="BY462" si="8251">Q462/Q467</f>
        <v>1.3381555153707052E-2</v>
      </c>
      <c r="BZ462" s="132">
        <f t="shared" ref="BZ462" si="8252">R462/R467</f>
        <v>4.3053485676436496E-3</v>
      </c>
      <c r="CA462" s="133">
        <f t="shared" ref="CA462" si="8253">S462/S467</f>
        <v>6.9158570722871729E-3</v>
      </c>
      <c r="CB462" s="130">
        <f t="shared" ref="CB462" si="8254">T462/T467</f>
        <v>7.8772802653399674E-3</v>
      </c>
      <c r="CC462" s="131">
        <f t="shared" ref="CC462" si="8255">U462/U467</f>
        <v>4.1109969167523125E-3</v>
      </c>
      <c r="CD462" s="132">
        <f t="shared" ref="CD462" si="8256">V462/V467</f>
        <v>1.82370820668693E-2</v>
      </c>
      <c r="CE462" s="133">
        <f t="shared" ref="CE462" si="8257">W462/W467</f>
        <v>2.1000276319425256E-3</v>
      </c>
      <c r="CF462" s="130">
        <f t="shared" ref="CF462" si="8258">X462/X467</f>
        <v>6.7475063563465672E-3</v>
      </c>
      <c r="CG462" s="131">
        <f t="shared" ref="CG462" si="8259">Y462/Y467</f>
        <v>8.7615087615087617E-3</v>
      </c>
      <c r="CH462" s="132">
        <f t="shared" ref="CH462" si="8260">Z462/Z467</f>
        <v>2.4562924432885423E-3</v>
      </c>
      <c r="CI462" s="130">
        <f t="shared" ref="CI462" si="8261">AA462/AA467</f>
        <v>7.0408518684380757E-3</v>
      </c>
      <c r="CJ462" s="136">
        <f t="shared" ref="CJ462" si="8262">AB462/AB467</f>
        <v>4.3472652835038006E-3</v>
      </c>
      <c r="CK462" s="137">
        <f t="shared" ref="CK462" si="8263">AC462/AC467</f>
        <v>1.4118030180402374E-2</v>
      </c>
    </row>
    <row r="463" spans="1:89">
      <c r="A463" s="147" t="s">
        <v>36</v>
      </c>
      <c r="B463" s="196">
        <v>0</v>
      </c>
      <c r="C463" s="190">
        <v>116</v>
      </c>
      <c r="D463" s="191">
        <v>0</v>
      </c>
      <c r="E463" s="192">
        <v>54</v>
      </c>
      <c r="F463" s="189">
        <v>0</v>
      </c>
      <c r="G463" s="193">
        <v>0</v>
      </c>
      <c r="H463" s="191">
        <v>0</v>
      </c>
      <c r="I463" s="192">
        <v>0</v>
      </c>
      <c r="J463" s="189">
        <v>0</v>
      </c>
      <c r="K463" s="193">
        <v>0</v>
      </c>
      <c r="L463" s="191">
        <v>0</v>
      </c>
      <c r="M463" s="189">
        <v>0</v>
      </c>
      <c r="N463" s="194">
        <v>0</v>
      </c>
      <c r="O463" s="197">
        <v>0</v>
      </c>
      <c r="P463" s="189">
        <v>0</v>
      </c>
      <c r="Q463" s="193">
        <v>0</v>
      </c>
      <c r="R463" s="191">
        <v>0</v>
      </c>
      <c r="S463" s="192">
        <v>0</v>
      </c>
      <c r="T463" s="189">
        <v>0</v>
      </c>
      <c r="U463" s="193">
        <v>0</v>
      </c>
      <c r="V463" s="191">
        <v>0</v>
      </c>
      <c r="W463" s="192">
        <v>0</v>
      </c>
      <c r="X463" s="189">
        <v>0</v>
      </c>
      <c r="Y463" s="193">
        <v>0</v>
      </c>
      <c r="Z463" s="191">
        <v>0</v>
      </c>
      <c r="AA463" s="189">
        <v>0</v>
      </c>
      <c r="AB463" s="163">
        <f t="shared" si="7745"/>
        <v>0</v>
      </c>
      <c r="AC463" s="164">
        <f t="shared" si="7746"/>
        <v>170</v>
      </c>
      <c r="BI463" s="147" t="s">
        <v>36</v>
      </c>
      <c r="BJ463" s="130">
        <f>B463/B467</f>
        <v>0</v>
      </c>
      <c r="BK463" s="131">
        <f t="shared" ref="BK463" si="8264">C463/C467</f>
        <v>4.6437149719775819E-3</v>
      </c>
      <c r="BL463" s="132">
        <f t="shared" ref="BL463" si="8265">D463/D467</f>
        <v>0</v>
      </c>
      <c r="BM463" s="133">
        <f t="shared" ref="BM463" si="8266">E463/E467</f>
        <v>5.2858261550509005E-3</v>
      </c>
      <c r="BN463" s="130">
        <f t="shared" ref="BN463" si="8267">F463/F467</f>
        <v>0</v>
      </c>
      <c r="BO463" s="131">
        <f t="shared" ref="BO463" si="8268">G463/G467</f>
        <v>0</v>
      </c>
      <c r="BP463" s="132">
        <f t="shared" ref="BP463" si="8269">H463/H467</f>
        <v>0</v>
      </c>
      <c r="BQ463" s="133">
        <f t="shared" ref="BQ463" si="8270">I463/I467</f>
        <v>0</v>
      </c>
      <c r="BR463" s="130">
        <f t="shared" ref="BR463" si="8271">J463/J467</f>
        <v>0</v>
      </c>
      <c r="BS463" s="131">
        <f t="shared" ref="BS463" si="8272">K463/K467</f>
        <v>0</v>
      </c>
      <c r="BT463" s="132">
        <f t="shared" ref="BT463" si="8273">L463/L467</f>
        <v>0</v>
      </c>
      <c r="BU463" s="130">
        <f t="shared" ref="BU463" si="8274">M463/M467</f>
        <v>0</v>
      </c>
      <c r="BV463" s="134">
        <f t="shared" ref="BV463" si="8275">N463/N467</f>
        <v>0</v>
      </c>
      <c r="BW463" s="135">
        <f t="shared" ref="BW463" si="8276">O463/O467</f>
        <v>0</v>
      </c>
      <c r="BX463" s="130">
        <f t="shared" ref="BX463" si="8277">P463/P467</f>
        <v>0</v>
      </c>
      <c r="BY463" s="131">
        <f t="shared" ref="BY463" si="8278">Q463/Q467</f>
        <v>0</v>
      </c>
      <c r="BZ463" s="132">
        <f t="shared" ref="BZ463" si="8279">R463/R467</f>
        <v>0</v>
      </c>
      <c r="CA463" s="133">
        <f t="shared" ref="CA463" si="8280">S463/S467</f>
        <v>0</v>
      </c>
      <c r="CB463" s="130">
        <f t="shared" ref="CB463" si="8281">T463/T467</f>
        <v>0</v>
      </c>
      <c r="CC463" s="131">
        <f t="shared" ref="CC463" si="8282">U463/U467</f>
        <v>0</v>
      </c>
      <c r="CD463" s="132">
        <f t="shared" ref="CD463" si="8283">V463/V467</f>
        <v>0</v>
      </c>
      <c r="CE463" s="133">
        <f t="shared" ref="CE463" si="8284">W463/W467</f>
        <v>0</v>
      </c>
      <c r="CF463" s="130">
        <f t="shared" ref="CF463" si="8285">X463/X467</f>
        <v>0</v>
      </c>
      <c r="CG463" s="131">
        <f t="shared" ref="CG463" si="8286">Y463/Y467</f>
        <v>0</v>
      </c>
      <c r="CH463" s="132">
        <f t="shared" ref="CH463" si="8287">Z463/Z467</f>
        <v>0</v>
      </c>
      <c r="CI463" s="130">
        <f t="shared" ref="CI463" si="8288">AA463/AA467</f>
        <v>0</v>
      </c>
      <c r="CJ463" s="136">
        <f t="shared" ref="CJ463" si="8289">AB463/AB467</f>
        <v>0</v>
      </c>
      <c r="CK463" s="137">
        <f t="shared" ref="CK463" si="8290">AC463/AC467</f>
        <v>8.1413335504355617E-4</v>
      </c>
    </row>
    <row r="464" spans="1:89">
      <c r="A464" s="138" t="s">
        <v>37</v>
      </c>
      <c r="B464" s="60">
        <v>0</v>
      </c>
      <c r="C464" s="61">
        <v>0</v>
      </c>
      <c r="D464" s="140">
        <v>0</v>
      </c>
      <c r="E464" s="141">
        <v>0</v>
      </c>
      <c r="F464" s="139">
        <v>0</v>
      </c>
      <c r="G464" s="142">
        <v>0</v>
      </c>
      <c r="H464" s="140">
        <v>0</v>
      </c>
      <c r="I464" s="141">
        <v>0</v>
      </c>
      <c r="J464" s="139">
        <v>0</v>
      </c>
      <c r="K464" s="142">
        <v>0</v>
      </c>
      <c r="L464" s="140">
        <v>0</v>
      </c>
      <c r="M464" s="139">
        <v>0</v>
      </c>
      <c r="N464" s="143">
        <v>0</v>
      </c>
      <c r="O464" s="144">
        <v>0</v>
      </c>
      <c r="P464" s="139">
        <v>0</v>
      </c>
      <c r="Q464" s="142">
        <v>0</v>
      </c>
      <c r="R464" s="140">
        <v>0</v>
      </c>
      <c r="S464" s="141">
        <v>0</v>
      </c>
      <c r="T464" s="139">
        <v>0</v>
      </c>
      <c r="U464" s="142">
        <v>0</v>
      </c>
      <c r="V464" s="140">
        <v>0</v>
      </c>
      <c r="W464" s="141">
        <v>0</v>
      </c>
      <c r="X464" s="139">
        <v>0</v>
      </c>
      <c r="Y464" s="142">
        <v>0</v>
      </c>
      <c r="Z464" s="145">
        <v>0</v>
      </c>
      <c r="AA464" s="146">
        <v>0</v>
      </c>
      <c r="AB464" s="163">
        <f t="shared" si="7745"/>
        <v>0</v>
      </c>
      <c r="AC464" s="164">
        <f t="shared" si="7746"/>
        <v>0</v>
      </c>
      <c r="BI464" s="138" t="s">
        <v>37</v>
      </c>
      <c r="BJ464" s="130">
        <f>B464/B467</f>
        <v>0</v>
      </c>
      <c r="BK464" s="131">
        <f t="shared" ref="BK464" si="8291">C464/C467</f>
        <v>0</v>
      </c>
      <c r="BL464" s="132">
        <f t="shared" ref="BL464" si="8292">D464/D467</f>
        <v>0</v>
      </c>
      <c r="BM464" s="133">
        <f t="shared" ref="BM464" si="8293">E464/E467</f>
        <v>0</v>
      </c>
      <c r="BN464" s="130">
        <f t="shared" ref="BN464" si="8294">F464/F467</f>
        <v>0</v>
      </c>
      <c r="BO464" s="131">
        <f t="shared" ref="BO464" si="8295">G464/G467</f>
        <v>0</v>
      </c>
      <c r="BP464" s="132">
        <f t="shared" ref="BP464" si="8296">H464/H467</f>
        <v>0</v>
      </c>
      <c r="BQ464" s="133">
        <f t="shared" ref="BQ464" si="8297">I464/I467</f>
        <v>0</v>
      </c>
      <c r="BR464" s="130">
        <f t="shared" ref="BR464" si="8298">J464/J467</f>
        <v>0</v>
      </c>
      <c r="BS464" s="131">
        <f t="shared" ref="BS464" si="8299">K464/K467</f>
        <v>0</v>
      </c>
      <c r="BT464" s="132">
        <f t="shared" ref="BT464" si="8300">L464/L467</f>
        <v>0</v>
      </c>
      <c r="BU464" s="130">
        <f t="shared" ref="BU464" si="8301">M464/M467</f>
        <v>0</v>
      </c>
      <c r="BV464" s="134">
        <f t="shared" ref="BV464" si="8302">N464/N467</f>
        <v>0</v>
      </c>
      <c r="BW464" s="135">
        <f t="shared" ref="BW464" si="8303">O464/O467</f>
        <v>0</v>
      </c>
      <c r="BX464" s="130">
        <f t="shared" ref="BX464" si="8304">P464/P467</f>
        <v>0</v>
      </c>
      <c r="BY464" s="131">
        <f t="shared" ref="BY464" si="8305">Q464/Q467</f>
        <v>0</v>
      </c>
      <c r="BZ464" s="132">
        <f t="shared" ref="BZ464" si="8306">R464/R467</f>
        <v>0</v>
      </c>
      <c r="CA464" s="133">
        <f t="shared" ref="CA464" si="8307">S464/S467</f>
        <v>0</v>
      </c>
      <c r="CB464" s="130">
        <f t="shared" ref="CB464" si="8308">T464/T467</f>
        <v>0</v>
      </c>
      <c r="CC464" s="131">
        <f t="shared" ref="CC464" si="8309">U464/U467</f>
        <v>0</v>
      </c>
      <c r="CD464" s="132">
        <f t="shared" ref="CD464" si="8310">V464/V467</f>
        <v>0</v>
      </c>
      <c r="CE464" s="133">
        <f t="shared" ref="CE464" si="8311">W464/W467</f>
        <v>0</v>
      </c>
      <c r="CF464" s="130">
        <f t="shared" ref="CF464" si="8312">X464/X467</f>
        <v>0</v>
      </c>
      <c r="CG464" s="131">
        <f t="shared" ref="CG464" si="8313">Y464/Y467</f>
        <v>0</v>
      </c>
      <c r="CH464" s="132">
        <f t="shared" ref="CH464" si="8314">Z464/Z467</f>
        <v>0</v>
      </c>
      <c r="CI464" s="130">
        <f t="shared" ref="CI464" si="8315">AA464/AA467</f>
        <v>0</v>
      </c>
      <c r="CJ464" s="136">
        <f t="shared" ref="CJ464" si="8316">AB464/AB467</f>
        <v>0</v>
      </c>
      <c r="CK464" s="137">
        <f t="shared" ref="CK464" si="8317">AC464/AC467</f>
        <v>0</v>
      </c>
    </row>
    <row r="465" spans="1:89">
      <c r="A465" s="147" t="s">
        <v>38</v>
      </c>
      <c r="B465" s="58"/>
      <c r="C465" s="59"/>
      <c r="D465" s="153"/>
      <c r="E465" s="150"/>
      <c r="F465" s="151"/>
      <c r="G465" s="152"/>
      <c r="H465" s="153"/>
      <c r="I465" s="150"/>
      <c r="J465" s="151"/>
      <c r="K465" s="152"/>
      <c r="L465" s="153"/>
      <c r="M465" s="151"/>
      <c r="N465" s="155"/>
      <c r="O465" s="154"/>
      <c r="P465" s="151"/>
      <c r="Q465" s="152"/>
      <c r="R465" s="153"/>
      <c r="S465" s="150"/>
      <c r="T465" s="151"/>
      <c r="U465" s="152"/>
      <c r="V465" s="153"/>
      <c r="W465" s="150"/>
      <c r="X465" s="151"/>
      <c r="Y465" s="152"/>
      <c r="Z465" s="149"/>
      <c r="AA465" s="148"/>
      <c r="AB465" s="163">
        <f t="shared" si="7745"/>
        <v>0</v>
      </c>
      <c r="AC465" s="164">
        <f t="shared" si="7746"/>
        <v>0</v>
      </c>
      <c r="BI465" s="147" t="s">
        <v>38</v>
      </c>
      <c r="BJ465" s="130">
        <f>B465/B467</f>
        <v>0</v>
      </c>
      <c r="BK465" s="131">
        <f t="shared" ref="BK465" si="8318">C465/C467</f>
        <v>0</v>
      </c>
      <c r="BL465" s="132">
        <f t="shared" ref="BL465" si="8319">D465/D467</f>
        <v>0</v>
      </c>
      <c r="BM465" s="133">
        <f t="shared" ref="BM465" si="8320">E465/E467</f>
        <v>0</v>
      </c>
      <c r="BN465" s="130">
        <f t="shared" ref="BN465" si="8321">F465/F467</f>
        <v>0</v>
      </c>
      <c r="BO465" s="131">
        <f t="shared" ref="BO465" si="8322">G465/G467</f>
        <v>0</v>
      </c>
      <c r="BP465" s="132">
        <f t="shared" ref="BP465" si="8323">H465/H467</f>
        <v>0</v>
      </c>
      <c r="BQ465" s="133">
        <f t="shared" ref="BQ465" si="8324">I465/I467</f>
        <v>0</v>
      </c>
      <c r="BR465" s="130">
        <f t="shared" ref="BR465" si="8325">J465/J467</f>
        <v>0</v>
      </c>
      <c r="BS465" s="131">
        <f t="shared" ref="BS465" si="8326">K465/K467</f>
        <v>0</v>
      </c>
      <c r="BT465" s="132">
        <f t="shared" ref="BT465" si="8327">L465/L467</f>
        <v>0</v>
      </c>
      <c r="BU465" s="130">
        <f t="shared" ref="BU465" si="8328">M465/M467</f>
        <v>0</v>
      </c>
      <c r="BV465" s="134">
        <f t="shared" ref="BV465" si="8329">N465/N467</f>
        <v>0</v>
      </c>
      <c r="BW465" s="135">
        <f t="shared" ref="BW465" si="8330">O465/O467</f>
        <v>0</v>
      </c>
      <c r="BX465" s="130">
        <f t="shared" ref="BX465" si="8331">P465/P467</f>
        <v>0</v>
      </c>
      <c r="BY465" s="131">
        <f t="shared" ref="BY465" si="8332">Q465/Q467</f>
        <v>0</v>
      </c>
      <c r="BZ465" s="132">
        <f t="shared" ref="BZ465" si="8333">R465/R467</f>
        <v>0</v>
      </c>
      <c r="CA465" s="133">
        <f t="shared" ref="CA465" si="8334">S465/S467</f>
        <v>0</v>
      </c>
      <c r="CB465" s="130">
        <f t="shared" ref="CB465" si="8335">T465/T467</f>
        <v>0</v>
      </c>
      <c r="CC465" s="131">
        <f t="shared" ref="CC465" si="8336">U465/U467</f>
        <v>0</v>
      </c>
      <c r="CD465" s="132">
        <f t="shared" ref="CD465" si="8337">V465/V467</f>
        <v>0</v>
      </c>
      <c r="CE465" s="133">
        <f t="shared" ref="CE465" si="8338">W465/W467</f>
        <v>0</v>
      </c>
      <c r="CF465" s="130">
        <f t="shared" ref="CF465" si="8339">X465/X467</f>
        <v>0</v>
      </c>
      <c r="CG465" s="131">
        <f t="shared" ref="CG465" si="8340">Y465/Y467</f>
        <v>0</v>
      </c>
      <c r="CH465" s="132">
        <f t="shared" ref="CH465" si="8341">Z465/Z467</f>
        <v>0</v>
      </c>
      <c r="CI465" s="130">
        <f t="shared" ref="CI465" si="8342">AA465/AA467</f>
        <v>0</v>
      </c>
      <c r="CJ465" s="136">
        <f t="shared" ref="CJ465" si="8343">AB465/AB467</f>
        <v>0</v>
      </c>
      <c r="CK465" s="137">
        <f t="shared" ref="CK465" si="8344">AC465/AC467</f>
        <v>0</v>
      </c>
    </row>
    <row r="466" spans="1:89" ht="14" thickBot="1">
      <c r="A466" s="138" t="s">
        <v>39</v>
      </c>
      <c r="B466" s="60"/>
      <c r="C466" s="61"/>
      <c r="D466" s="140"/>
      <c r="E466" s="141"/>
      <c r="F466" s="139"/>
      <c r="G466" s="142"/>
      <c r="H466" s="140"/>
      <c r="I466" s="141"/>
      <c r="J466" s="139"/>
      <c r="K466" s="142"/>
      <c r="L466" s="140"/>
      <c r="M466" s="139"/>
      <c r="N466" s="143"/>
      <c r="O466" s="144"/>
      <c r="P466" s="139"/>
      <c r="Q466" s="142"/>
      <c r="R466" s="140"/>
      <c r="S466" s="141"/>
      <c r="T466" s="139"/>
      <c r="U466" s="142"/>
      <c r="V466" s="140"/>
      <c r="W466" s="141"/>
      <c r="X466" s="139"/>
      <c r="Y466" s="142"/>
      <c r="Z466" s="145"/>
      <c r="AA466" s="146"/>
      <c r="AB466" s="165"/>
      <c r="AC466" s="166"/>
      <c r="BI466" s="138" t="s">
        <v>39</v>
      </c>
      <c r="BJ466" s="130">
        <f>B466/B467</f>
        <v>0</v>
      </c>
      <c r="BK466" s="131">
        <f t="shared" ref="BK466" si="8345">C466/C467</f>
        <v>0</v>
      </c>
      <c r="BL466" s="132">
        <f t="shared" ref="BL466" si="8346">D466/D467</f>
        <v>0</v>
      </c>
      <c r="BM466" s="133">
        <f t="shared" ref="BM466" si="8347">E466/E467</f>
        <v>0</v>
      </c>
      <c r="BN466" s="130">
        <f t="shared" ref="BN466" si="8348">F466/F467</f>
        <v>0</v>
      </c>
      <c r="BO466" s="131">
        <f t="shared" ref="BO466" si="8349">G466/G467</f>
        <v>0</v>
      </c>
      <c r="BP466" s="132">
        <f t="shared" ref="BP466" si="8350">H466/H467</f>
        <v>0</v>
      </c>
      <c r="BQ466" s="133">
        <f t="shared" ref="BQ466" si="8351">I466/I467</f>
        <v>0</v>
      </c>
      <c r="BR466" s="130">
        <f t="shared" ref="BR466" si="8352">J466/J467</f>
        <v>0</v>
      </c>
      <c r="BS466" s="131">
        <f t="shared" ref="BS466" si="8353">K466/K467</f>
        <v>0</v>
      </c>
      <c r="BT466" s="132">
        <f t="shared" ref="BT466" si="8354">L466/L467</f>
        <v>0</v>
      </c>
      <c r="BU466" s="130">
        <f t="shared" ref="BU466" si="8355">M466/M467</f>
        <v>0</v>
      </c>
      <c r="BV466" s="134">
        <f t="shared" ref="BV466" si="8356">N466/N467</f>
        <v>0</v>
      </c>
      <c r="BW466" s="135">
        <f t="shared" ref="BW466" si="8357">O466/O467</f>
        <v>0</v>
      </c>
      <c r="BX466" s="130">
        <f t="shared" ref="BX466" si="8358">P466/P467</f>
        <v>0</v>
      </c>
      <c r="BY466" s="131">
        <f t="shared" ref="BY466" si="8359">Q466/Q467</f>
        <v>0</v>
      </c>
      <c r="BZ466" s="132">
        <f t="shared" ref="BZ466" si="8360">R466/R467</f>
        <v>0</v>
      </c>
      <c r="CA466" s="133">
        <f t="shared" ref="CA466" si="8361">S466/S467</f>
        <v>0</v>
      </c>
      <c r="CB466" s="130">
        <f t="shared" ref="CB466" si="8362">T466/T467</f>
        <v>0</v>
      </c>
      <c r="CC466" s="131">
        <f t="shared" ref="CC466" si="8363">U466/U467</f>
        <v>0</v>
      </c>
      <c r="CD466" s="132">
        <f t="shared" ref="CD466" si="8364">V466/V467</f>
        <v>0</v>
      </c>
      <c r="CE466" s="133">
        <f t="shared" ref="CE466" si="8365">W466/W467</f>
        <v>0</v>
      </c>
      <c r="CF466" s="130">
        <f t="shared" ref="CF466" si="8366">X466/X467</f>
        <v>0</v>
      </c>
      <c r="CG466" s="131">
        <f t="shared" ref="CG466" si="8367">Y466/Y467</f>
        <v>0</v>
      </c>
      <c r="CH466" s="132">
        <f t="shared" ref="CH466" si="8368">Z466/Z467</f>
        <v>0</v>
      </c>
      <c r="CI466" s="130">
        <f t="shared" ref="CI466" si="8369">AA466/AA467</f>
        <v>0</v>
      </c>
      <c r="CJ466" s="136">
        <f t="shared" ref="CJ466" si="8370">AB466/AB467</f>
        <v>0</v>
      </c>
      <c r="CK466" s="137">
        <f t="shared" ref="CK466" si="8371">AC466/AC467</f>
        <v>0</v>
      </c>
    </row>
    <row r="467" spans="1:89" ht="15" thickTop="1" thickBot="1">
      <c r="A467" s="225" t="s">
        <v>13</v>
      </c>
      <c r="B467" s="20">
        <f t="shared" ref="B467" si="8372">SUM(B444:B466)</f>
        <v>37341</v>
      </c>
      <c r="C467" s="21">
        <f t="shared" ref="C467" si="8373">SUM(C444:C466)</f>
        <v>24980</v>
      </c>
      <c r="D467" s="20">
        <f t="shared" ref="D467" si="8374">SUM(D444:D466)</f>
        <v>13477</v>
      </c>
      <c r="E467" s="21">
        <f t="shared" ref="E467" si="8375">SUM(E444:E466)</f>
        <v>10216</v>
      </c>
      <c r="F467" s="20">
        <f t="shared" ref="F467" si="8376">SUM(F444:F466)</f>
        <v>5366</v>
      </c>
      <c r="G467" s="21">
        <f t="shared" ref="G467" si="8377">SUM(G444:G466)</f>
        <v>4165</v>
      </c>
      <c r="H467" s="20">
        <f t="shared" ref="H467" si="8378">SUM(H444:H466)</f>
        <v>27233</v>
      </c>
      <c r="I467" s="21">
        <f t="shared" ref="I467" si="8379">SUM(I444:I466)</f>
        <v>31327</v>
      </c>
      <c r="J467" s="20">
        <f t="shared" ref="J467" si="8380">SUM(J444:J466)</f>
        <v>2495</v>
      </c>
      <c r="K467" s="21">
        <f t="shared" ref="K467" si="8381">SUM(K444:K466)</f>
        <v>3359</v>
      </c>
      <c r="L467" s="20">
        <f t="shared" ref="L467" si="8382">SUM(L444:L466)</f>
        <v>5545</v>
      </c>
      <c r="M467" s="21">
        <f t="shared" ref="M467" si="8383">SUM(M444:M466)</f>
        <v>12646</v>
      </c>
      <c r="N467" s="20">
        <f t="shared" ref="N467" si="8384">SUM(N444:N466)</f>
        <v>20109</v>
      </c>
      <c r="O467" s="21">
        <f t="shared" ref="O467" si="8385">SUM(O444:O466)</f>
        <v>24897</v>
      </c>
      <c r="P467" s="20">
        <f t="shared" ref="P467" si="8386">SUM(P444:P466)</f>
        <v>11333</v>
      </c>
      <c r="Q467" s="21">
        <f t="shared" ref="Q467" si="8387">SUM(Q444:Q466)</f>
        <v>11060</v>
      </c>
      <c r="R467" s="20">
        <f t="shared" ref="R467" si="8388">SUM(R444:R466)</f>
        <v>18117</v>
      </c>
      <c r="S467" s="21">
        <f t="shared" ref="S467" si="8389">SUM(S444:S466)</f>
        <v>18219</v>
      </c>
      <c r="T467" s="20">
        <f t="shared" ref="T467" si="8390">SUM(T444:T466)</f>
        <v>2412</v>
      </c>
      <c r="U467" s="21">
        <f t="shared" ref="U467" si="8391">SUM(U444:U466)</f>
        <v>2919</v>
      </c>
      <c r="V467" s="20">
        <f t="shared" ref="V467" si="8392">SUM(V444:V466)</f>
        <v>14147</v>
      </c>
      <c r="W467" s="21">
        <f t="shared" ref="W467" si="8393">SUM(W444:W466)</f>
        <v>18095</v>
      </c>
      <c r="X467" s="20">
        <f t="shared" ref="X467" si="8394">SUM(X444:X466)</f>
        <v>10226</v>
      </c>
      <c r="Y467" s="21">
        <f t="shared" ref="Y467" si="8395">SUM(Y444:Y466)</f>
        <v>6734</v>
      </c>
      <c r="Z467" s="20">
        <f t="shared" ref="Z467" si="8396">SUM(Z444:Z466)</f>
        <v>41526</v>
      </c>
      <c r="AA467" s="21">
        <f t="shared" ref="AA467" si="8397">SUM(AA444:AA466)</f>
        <v>40194</v>
      </c>
      <c r="AB467" s="167">
        <f t="shared" ref="AB467:AC467" si="8398">SUM(AB443:AB466)</f>
        <v>209327</v>
      </c>
      <c r="AC467" s="168">
        <f t="shared" si="8398"/>
        <v>208811</v>
      </c>
      <c r="BI467" s="227" t="s">
        <v>13</v>
      </c>
      <c r="BJ467" s="156">
        <f>SUM(BJ443:BJ466)</f>
        <v>1</v>
      </c>
      <c r="BK467" s="157">
        <f t="shared" ref="BK467:CK467" si="8399">SUM(BK443:BK466)</f>
        <v>1</v>
      </c>
      <c r="BL467" s="156">
        <f t="shared" si="8399"/>
        <v>1</v>
      </c>
      <c r="BM467" s="157">
        <f t="shared" si="8399"/>
        <v>1</v>
      </c>
      <c r="BN467" s="156">
        <f t="shared" si="8399"/>
        <v>1</v>
      </c>
      <c r="BO467" s="157">
        <f t="shared" si="8399"/>
        <v>0.99999999999999989</v>
      </c>
      <c r="BP467" s="156">
        <f t="shared" si="8399"/>
        <v>0.99999999999999989</v>
      </c>
      <c r="BQ467" s="157">
        <f t="shared" si="8399"/>
        <v>1</v>
      </c>
      <c r="BR467" s="156">
        <f t="shared" si="8399"/>
        <v>0.99999999999999989</v>
      </c>
      <c r="BS467" s="157">
        <f t="shared" si="8399"/>
        <v>1.0000000000000002</v>
      </c>
      <c r="BT467" s="156">
        <f t="shared" si="8399"/>
        <v>1</v>
      </c>
      <c r="BU467" s="157">
        <f t="shared" si="8399"/>
        <v>1</v>
      </c>
      <c r="BV467" s="156">
        <f t="shared" si="8399"/>
        <v>1</v>
      </c>
      <c r="BW467" s="157">
        <f t="shared" si="8399"/>
        <v>0.99999999999999989</v>
      </c>
      <c r="BX467" s="156">
        <f t="shared" si="8399"/>
        <v>1</v>
      </c>
      <c r="BY467" s="157">
        <f t="shared" si="8399"/>
        <v>1</v>
      </c>
      <c r="BZ467" s="156">
        <f t="shared" si="8399"/>
        <v>1</v>
      </c>
      <c r="CA467" s="157">
        <f t="shared" si="8399"/>
        <v>0.99999999999999989</v>
      </c>
      <c r="CB467" s="156">
        <f t="shared" si="8399"/>
        <v>0.99999999999999978</v>
      </c>
      <c r="CC467" s="157">
        <f t="shared" si="8399"/>
        <v>1</v>
      </c>
      <c r="CD467" s="156">
        <f t="shared" si="8399"/>
        <v>1</v>
      </c>
      <c r="CE467" s="157">
        <f t="shared" si="8399"/>
        <v>0.99999999999999989</v>
      </c>
      <c r="CF467" s="156">
        <f t="shared" si="8399"/>
        <v>0.99999999999999989</v>
      </c>
      <c r="CG467" s="157">
        <f t="shared" si="8399"/>
        <v>0.99999999999999989</v>
      </c>
      <c r="CH467" s="156">
        <f t="shared" si="8399"/>
        <v>0.99999999999999978</v>
      </c>
      <c r="CI467" s="157">
        <f t="shared" si="8399"/>
        <v>0.99999999999999989</v>
      </c>
      <c r="CJ467" s="156">
        <f t="shared" si="8399"/>
        <v>0.99999999999999989</v>
      </c>
      <c r="CK467" s="157">
        <f t="shared" si="8399"/>
        <v>1</v>
      </c>
    </row>
    <row r="468" spans="1:89" ht="14" thickTop="1">
      <c r="A468" s="180"/>
    </row>
    <row r="470" spans="1:89">
      <c r="A470" s="325">
        <f>+A439+1</f>
        <v>43815</v>
      </c>
      <c r="B470" s="325"/>
      <c r="C470" s="325"/>
      <c r="D470" s="325"/>
      <c r="BI470" s="320">
        <f>+BI439+1</f>
        <v>43815</v>
      </c>
      <c r="BJ470" s="320"/>
      <c r="BK470" s="320"/>
      <c r="BL470" s="320"/>
    </row>
    <row r="471" spans="1:89" ht="14" thickBot="1">
      <c r="AE471" t="s">
        <v>87</v>
      </c>
    </row>
    <row r="472" spans="1:89" ht="15" thickTop="1" thickBot="1">
      <c r="A472" s="321" t="s">
        <v>0</v>
      </c>
      <c r="B472" s="316" t="s">
        <v>1</v>
      </c>
      <c r="C472" s="317"/>
      <c r="D472" s="316" t="s">
        <v>2</v>
      </c>
      <c r="E472" s="317"/>
      <c r="F472" s="316" t="s">
        <v>3</v>
      </c>
      <c r="G472" s="317"/>
      <c r="H472" s="316" t="s">
        <v>4</v>
      </c>
      <c r="I472" s="317"/>
      <c r="J472" s="316" t="s">
        <v>5</v>
      </c>
      <c r="K472" s="317"/>
      <c r="L472" s="316" t="s">
        <v>6</v>
      </c>
      <c r="M472" s="317"/>
      <c r="N472" s="316" t="s">
        <v>7</v>
      </c>
      <c r="O472" s="317"/>
      <c r="P472" s="316" t="s">
        <v>8</v>
      </c>
      <c r="Q472" s="317"/>
      <c r="R472" s="316" t="s">
        <v>9</v>
      </c>
      <c r="S472" s="317"/>
      <c r="T472" s="316" t="s">
        <v>10</v>
      </c>
      <c r="U472" s="317"/>
      <c r="V472" s="316" t="s">
        <v>11</v>
      </c>
      <c r="W472" s="317"/>
      <c r="X472" s="316" t="s">
        <v>12</v>
      </c>
      <c r="Y472" s="317"/>
      <c r="Z472" s="318" t="s">
        <v>40</v>
      </c>
      <c r="AA472" s="319"/>
      <c r="AB472" s="323" t="s">
        <v>41</v>
      </c>
      <c r="AC472" s="324"/>
      <c r="AE472" s="314" t="s">
        <v>0</v>
      </c>
      <c r="AF472" s="308" t="s">
        <v>1</v>
      </c>
      <c r="AG472" s="309"/>
      <c r="AH472" s="308" t="s">
        <v>2</v>
      </c>
      <c r="AI472" s="309"/>
      <c r="AJ472" s="308" t="s">
        <v>3</v>
      </c>
      <c r="AK472" s="309"/>
      <c r="AL472" s="308" t="s">
        <v>4</v>
      </c>
      <c r="AM472" s="309"/>
      <c r="AN472" s="308" t="s">
        <v>5</v>
      </c>
      <c r="AO472" s="309"/>
      <c r="AP472" s="308" t="s">
        <v>6</v>
      </c>
      <c r="AQ472" s="309"/>
      <c r="AR472" s="308" t="s">
        <v>7</v>
      </c>
      <c r="AS472" s="309"/>
      <c r="AT472" s="308" t="s">
        <v>8</v>
      </c>
      <c r="AU472" s="309"/>
      <c r="AV472" s="308" t="s">
        <v>9</v>
      </c>
      <c r="AW472" s="309"/>
      <c r="AX472" s="308" t="s">
        <v>10</v>
      </c>
      <c r="AY472" s="309"/>
      <c r="AZ472" s="308" t="s">
        <v>11</v>
      </c>
      <c r="BA472" s="309"/>
      <c r="BB472" s="308" t="s">
        <v>12</v>
      </c>
      <c r="BC472" s="309"/>
      <c r="BD472" s="310" t="s">
        <v>40</v>
      </c>
      <c r="BE472" s="311"/>
      <c r="BF472" s="312" t="s">
        <v>41</v>
      </c>
      <c r="BG472" s="313"/>
      <c r="BI472" s="321" t="s">
        <v>0</v>
      </c>
      <c r="BJ472" s="316" t="s">
        <v>1</v>
      </c>
      <c r="BK472" s="317"/>
      <c r="BL472" s="316" t="s">
        <v>2</v>
      </c>
      <c r="BM472" s="317"/>
      <c r="BN472" s="316" t="s">
        <v>3</v>
      </c>
      <c r="BO472" s="317"/>
      <c r="BP472" s="316" t="s">
        <v>4</v>
      </c>
      <c r="BQ472" s="317"/>
      <c r="BR472" s="316" t="s">
        <v>5</v>
      </c>
      <c r="BS472" s="317"/>
      <c r="BT472" s="316" t="s">
        <v>6</v>
      </c>
      <c r="BU472" s="317"/>
      <c r="BV472" s="316" t="s">
        <v>7</v>
      </c>
      <c r="BW472" s="317"/>
      <c r="BX472" s="316" t="s">
        <v>8</v>
      </c>
      <c r="BY472" s="317"/>
      <c r="BZ472" s="316" t="s">
        <v>9</v>
      </c>
      <c r="CA472" s="317"/>
      <c r="CB472" s="316" t="s">
        <v>10</v>
      </c>
      <c r="CC472" s="317"/>
      <c r="CD472" s="316" t="s">
        <v>11</v>
      </c>
      <c r="CE472" s="317"/>
      <c r="CF472" s="316" t="s">
        <v>12</v>
      </c>
      <c r="CG472" s="317"/>
      <c r="CH472" s="318" t="s">
        <v>40</v>
      </c>
      <c r="CI472" s="319"/>
      <c r="CJ472" s="316" t="s">
        <v>41</v>
      </c>
      <c r="CK472" s="317"/>
    </row>
    <row r="473" spans="1:89" ht="15" thickTop="1" thickBot="1">
      <c r="A473" s="322"/>
      <c r="B473" s="117" t="s">
        <v>14</v>
      </c>
      <c r="C473" s="118" t="s">
        <v>15</v>
      </c>
      <c r="D473" s="119" t="s">
        <v>14</v>
      </c>
      <c r="E473" s="120" t="s">
        <v>15</v>
      </c>
      <c r="F473" s="117" t="s">
        <v>14</v>
      </c>
      <c r="G473" s="118" t="s">
        <v>15</v>
      </c>
      <c r="H473" s="119" t="s">
        <v>14</v>
      </c>
      <c r="I473" s="120" t="s">
        <v>15</v>
      </c>
      <c r="J473" s="117" t="s">
        <v>14</v>
      </c>
      <c r="K473" s="118" t="s">
        <v>15</v>
      </c>
      <c r="L473" s="119" t="s">
        <v>14</v>
      </c>
      <c r="M473" s="117" t="s">
        <v>15</v>
      </c>
      <c r="N473" s="121" t="s">
        <v>14</v>
      </c>
      <c r="O473" s="122" t="s">
        <v>15</v>
      </c>
      <c r="P473" s="117" t="s">
        <v>14</v>
      </c>
      <c r="Q473" s="118" t="s">
        <v>15</v>
      </c>
      <c r="R473" s="119" t="s">
        <v>14</v>
      </c>
      <c r="S473" s="120" t="s">
        <v>15</v>
      </c>
      <c r="T473" s="117" t="s">
        <v>14</v>
      </c>
      <c r="U473" s="118" t="s">
        <v>15</v>
      </c>
      <c r="V473" s="119" t="s">
        <v>14</v>
      </c>
      <c r="W473" s="120" t="s">
        <v>15</v>
      </c>
      <c r="X473" s="117" t="s">
        <v>14</v>
      </c>
      <c r="Y473" s="118" t="s">
        <v>15</v>
      </c>
      <c r="Z473" s="28" t="s">
        <v>14</v>
      </c>
      <c r="AA473" s="123" t="s">
        <v>15</v>
      </c>
      <c r="AB473" s="169" t="s">
        <v>14</v>
      </c>
      <c r="AC473" s="170" t="s">
        <v>15</v>
      </c>
      <c r="AE473" s="315"/>
      <c r="AF473" s="230" t="s">
        <v>14</v>
      </c>
      <c r="AG473" s="231" t="s">
        <v>15</v>
      </c>
      <c r="AH473" s="232" t="s">
        <v>14</v>
      </c>
      <c r="AI473" s="233" t="s">
        <v>15</v>
      </c>
      <c r="AJ473" s="230" t="s">
        <v>14</v>
      </c>
      <c r="AK473" s="231" t="s">
        <v>15</v>
      </c>
      <c r="AL473" s="232" t="s">
        <v>14</v>
      </c>
      <c r="AM473" s="233" t="s">
        <v>15</v>
      </c>
      <c r="AN473" s="230" t="s">
        <v>14</v>
      </c>
      <c r="AO473" s="231" t="s">
        <v>15</v>
      </c>
      <c r="AP473" s="232" t="s">
        <v>14</v>
      </c>
      <c r="AQ473" s="230" t="s">
        <v>15</v>
      </c>
      <c r="AR473" s="234" t="s">
        <v>14</v>
      </c>
      <c r="AS473" s="235" t="s">
        <v>15</v>
      </c>
      <c r="AT473" s="230" t="s">
        <v>14</v>
      </c>
      <c r="AU473" s="231" t="s">
        <v>15</v>
      </c>
      <c r="AV473" s="232" t="s">
        <v>14</v>
      </c>
      <c r="AW473" s="233" t="s">
        <v>15</v>
      </c>
      <c r="AX473" s="230" t="s">
        <v>14</v>
      </c>
      <c r="AY473" s="231" t="s">
        <v>15</v>
      </c>
      <c r="AZ473" s="232" t="s">
        <v>14</v>
      </c>
      <c r="BA473" s="233" t="s">
        <v>15</v>
      </c>
      <c r="BB473" s="230" t="s">
        <v>14</v>
      </c>
      <c r="BC473" s="231" t="s">
        <v>15</v>
      </c>
      <c r="BD473" s="236" t="s">
        <v>14</v>
      </c>
      <c r="BE473" s="237" t="s">
        <v>15</v>
      </c>
      <c r="BF473" s="238" t="s">
        <v>14</v>
      </c>
      <c r="BG473" s="239" t="s">
        <v>15</v>
      </c>
      <c r="BI473" s="322"/>
      <c r="BJ473" s="117" t="s">
        <v>14</v>
      </c>
      <c r="BK473" s="118" t="s">
        <v>15</v>
      </c>
      <c r="BL473" s="119" t="s">
        <v>14</v>
      </c>
      <c r="BM473" s="120" t="s">
        <v>15</v>
      </c>
      <c r="BN473" s="117" t="s">
        <v>14</v>
      </c>
      <c r="BO473" s="118" t="s">
        <v>15</v>
      </c>
      <c r="BP473" s="119" t="s">
        <v>14</v>
      </c>
      <c r="BQ473" s="120" t="s">
        <v>15</v>
      </c>
      <c r="BR473" s="117" t="s">
        <v>14</v>
      </c>
      <c r="BS473" s="118" t="s">
        <v>15</v>
      </c>
      <c r="BT473" s="119" t="s">
        <v>14</v>
      </c>
      <c r="BU473" s="117" t="s">
        <v>15</v>
      </c>
      <c r="BV473" s="121" t="s">
        <v>14</v>
      </c>
      <c r="BW473" s="122" t="s">
        <v>15</v>
      </c>
      <c r="BX473" s="117" t="s">
        <v>14</v>
      </c>
      <c r="BY473" s="118" t="s">
        <v>15</v>
      </c>
      <c r="BZ473" s="119" t="s">
        <v>14</v>
      </c>
      <c r="CA473" s="120" t="s">
        <v>15</v>
      </c>
      <c r="CB473" s="117" t="s">
        <v>14</v>
      </c>
      <c r="CC473" s="118" t="s">
        <v>15</v>
      </c>
      <c r="CD473" s="119" t="s">
        <v>14</v>
      </c>
      <c r="CE473" s="120" t="s">
        <v>15</v>
      </c>
      <c r="CF473" s="117" t="s">
        <v>14</v>
      </c>
      <c r="CG473" s="118" t="s">
        <v>15</v>
      </c>
      <c r="CH473" s="28" t="s">
        <v>14</v>
      </c>
      <c r="CI473" s="123" t="s">
        <v>15</v>
      </c>
      <c r="CJ473" s="121" t="s">
        <v>14</v>
      </c>
      <c r="CK473" s="122" t="s">
        <v>15</v>
      </c>
    </row>
    <row r="474" spans="1:89" ht="14" thickTop="1">
      <c r="A474" s="126" t="s">
        <v>16</v>
      </c>
      <c r="B474" s="127"/>
      <c r="C474" s="179"/>
      <c r="D474" s="128"/>
      <c r="E474" s="173"/>
      <c r="F474" s="127"/>
      <c r="G474" s="129"/>
      <c r="H474" s="128"/>
      <c r="I474" s="173"/>
      <c r="J474" s="127"/>
      <c r="K474" s="129"/>
      <c r="L474" s="128"/>
      <c r="M474" s="127"/>
      <c r="N474" s="172"/>
      <c r="O474" s="174"/>
      <c r="P474" s="127"/>
      <c r="Q474" s="129"/>
      <c r="R474" s="128"/>
      <c r="S474" s="173"/>
      <c r="T474" s="127"/>
      <c r="U474" s="129"/>
      <c r="V474" s="128"/>
      <c r="W474" s="173"/>
      <c r="X474" s="127"/>
      <c r="Y474" s="129"/>
      <c r="Z474" s="177"/>
      <c r="AA474" s="178"/>
      <c r="AB474" s="163">
        <f>B474+D474+F474+H474+J474+L474+N474+P474+R474+T474+V474+X474+Z474</f>
        <v>0</v>
      </c>
      <c r="AC474" s="164">
        <f>C474+E474+G474+I474+K474+M474+O474+Q474+S474+U474+W474+Y474+AA474</f>
        <v>0</v>
      </c>
      <c r="AD474" s="221"/>
      <c r="AE474" s="241" t="str">
        <f>$AE$9</f>
        <v>07:00 - 07:59</v>
      </c>
      <c r="AF474" s="242">
        <f>SUMIF($A$9:$A$32,$AE474,B$474:B$497)</f>
        <v>6216</v>
      </c>
      <c r="AG474" s="243">
        <f t="shared" ref="AG474:AV476" si="8400">SUMIF($A$9:$A$32,$AE474,C$474:C$497)</f>
        <v>860</v>
      </c>
      <c r="AH474" s="244">
        <f t="shared" si="8400"/>
        <v>1526</v>
      </c>
      <c r="AI474" s="245">
        <f t="shared" si="8400"/>
        <v>1116</v>
      </c>
      <c r="AJ474" s="242">
        <f t="shared" si="8400"/>
        <v>688</v>
      </c>
      <c r="AK474" s="246">
        <f t="shared" si="8400"/>
        <v>591</v>
      </c>
      <c r="AL474" s="244">
        <f t="shared" si="8400"/>
        <v>782</v>
      </c>
      <c r="AM474" s="245">
        <f t="shared" si="8400"/>
        <v>1436</v>
      </c>
      <c r="AN474" s="242">
        <f t="shared" si="8400"/>
        <v>377</v>
      </c>
      <c r="AO474" s="246">
        <f t="shared" si="8400"/>
        <v>864</v>
      </c>
      <c r="AP474" s="244">
        <f t="shared" si="8400"/>
        <v>336</v>
      </c>
      <c r="AQ474" s="242">
        <f t="shared" si="8400"/>
        <v>2126</v>
      </c>
      <c r="AR474" s="247">
        <f t="shared" si="8400"/>
        <v>1579</v>
      </c>
      <c r="AS474" s="248">
        <f t="shared" si="8400"/>
        <v>2921</v>
      </c>
      <c r="AT474" s="242">
        <f t="shared" si="8400"/>
        <v>1280</v>
      </c>
      <c r="AU474" s="246">
        <f t="shared" si="8400"/>
        <v>1244</v>
      </c>
      <c r="AV474" s="244">
        <f t="shared" si="8400"/>
        <v>1581</v>
      </c>
      <c r="AW474" s="245">
        <f t="shared" ref="AW474:BE476" si="8401">SUMIF($A$9:$A$32,$AE474,S$474:S$497)</f>
        <v>1489</v>
      </c>
      <c r="AX474" s="242">
        <f t="shared" si="8401"/>
        <v>242</v>
      </c>
      <c r="AY474" s="246">
        <f t="shared" si="8401"/>
        <v>1476</v>
      </c>
      <c r="AZ474" s="244">
        <f t="shared" si="8401"/>
        <v>541</v>
      </c>
      <c r="BA474" s="245">
        <f t="shared" si="8401"/>
        <v>2563</v>
      </c>
      <c r="BB474" s="242">
        <f t="shared" si="8401"/>
        <v>1089</v>
      </c>
      <c r="BC474" s="246">
        <f t="shared" si="8401"/>
        <v>1593</v>
      </c>
      <c r="BD474" s="23">
        <f t="shared" si="8401"/>
        <v>4650</v>
      </c>
      <c r="BE474" s="249">
        <f t="shared" si="8401"/>
        <v>2160</v>
      </c>
      <c r="BF474" s="250">
        <f>AF474+AH474+AJ474+AL474+AN474+AP474+AR474+AT474+AV474+AX474+AZ474+BB474+BD474</f>
        <v>20887</v>
      </c>
      <c r="BG474" s="251">
        <f>AG474+AI474+AK474+AM474+AO474+AQ474+AS474+AU474+AW474+AY474+BA474+BC474+BE474</f>
        <v>20439</v>
      </c>
      <c r="BH474" s="271"/>
      <c r="BI474" s="126" t="s">
        <v>16</v>
      </c>
      <c r="BJ474" s="130">
        <f>B474/B498</f>
        <v>0</v>
      </c>
      <c r="BK474" s="131">
        <f t="shared" ref="BK474" si="8402">C474/C498</f>
        <v>0</v>
      </c>
      <c r="BL474" s="132">
        <f t="shared" ref="BL474" si="8403">D474/D498</f>
        <v>0</v>
      </c>
      <c r="BM474" s="133">
        <f t="shared" ref="BM474" si="8404">E474/E498</f>
        <v>0</v>
      </c>
      <c r="BN474" s="130">
        <f t="shared" ref="BN474" si="8405">F474/F498</f>
        <v>0</v>
      </c>
      <c r="BO474" s="131">
        <f t="shared" ref="BO474" si="8406">G474/G498</f>
        <v>0</v>
      </c>
      <c r="BP474" s="132">
        <f t="shared" ref="BP474" si="8407">H474/H498</f>
        <v>0</v>
      </c>
      <c r="BQ474" s="133">
        <f t="shared" ref="BQ474" si="8408">I474/I498</f>
        <v>0</v>
      </c>
      <c r="BR474" s="130">
        <f t="shared" ref="BR474" si="8409">J474/J498</f>
        <v>0</v>
      </c>
      <c r="BS474" s="131">
        <f t="shared" ref="BS474" si="8410">K474/K498</f>
        <v>0</v>
      </c>
      <c r="BT474" s="132">
        <f t="shared" ref="BT474" si="8411">L474/L498</f>
        <v>0</v>
      </c>
      <c r="BU474" s="130">
        <f t="shared" ref="BU474" si="8412">M474/M498</f>
        <v>0</v>
      </c>
      <c r="BV474" s="134">
        <f t="shared" ref="BV474" si="8413">N474/N498</f>
        <v>0</v>
      </c>
      <c r="BW474" s="135">
        <f t="shared" ref="BW474" si="8414">O474/O498</f>
        <v>0</v>
      </c>
      <c r="BX474" s="130">
        <f t="shared" ref="BX474" si="8415">P474/P498</f>
        <v>0</v>
      </c>
      <c r="BY474" s="131">
        <f t="shared" ref="BY474" si="8416">Q474/Q498</f>
        <v>0</v>
      </c>
      <c r="BZ474" s="132">
        <f t="shared" ref="BZ474" si="8417">R474/R498</f>
        <v>0</v>
      </c>
      <c r="CA474" s="133">
        <f t="shared" ref="CA474" si="8418">S474/S498</f>
        <v>0</v>
      </c>
      <c r="CB474" s="130">
        <f t="shared" ref="CB474" si="8419">T474/T498</f>
        <v>0</v>
      </c>
      <c r="CC474" s="131">
        <f t="shared" ref="CC474" si="8420">U474/U498</f>
        <v>0</v>
      </c>
      <c r="CD474" s="132">
        <f t="shared" ref="CD474" si="8421">V474/V498</f>
        <v>0</v>
      </c>
      <c r="CE474" s="133">
        <f t="shared" ref="CE474" si="8422">W474/W498</f>
        <v>0</v>
      </c>
      <c r="CF474" s="130">
        <f t="shared" ref="CF474" si="8423">X474/X498</f>
        <v>0</v>
      </c>
      <c r="CG474" s="131">
        <f t="shared" ref="CG474" si="8424">Y474/Y498</f>
        <v>0</v>
      </c>
      <c r="CH474" s="132">
        <f t="shared" ref="CH474" si="8425">Z474/Z498</f>
        <v>0</v>
      </c>
      <c r="CI474" s="130">
        <f t="shared" ref="CI474" si="8426">AA474/AA498</f>
        <v>0</v>
      </c>
      <c r="CJ474" s="136">
        <f t="shared" ref="CJ474" si="8427">AB474/AB498</f>
        <v>0</v>
      </c>
      <c r="CK474" s="137">
        <f t="shared" ref="CK474" si="8428">AC474/AC498</f>
        <v>0</v>
      </c>
    </row>
    <row r="475" spans="1:89">
      <c r="A475" s="138" t="s">
        <v>17</v>
      </c>
      <c r="B475" s="182">
        <v>823</v>
      </c>
      <c r="C475" s="183">
        <v>0</v>
      </c>
      <c r="D475" s="184">
        <v>189</v>
      </c>
      <c r="E475" s="185">
        <v>0</v>
      </c>
      <c r="F475" s="182">
        <v>94</v>
      </c>
      <c r="G475" s="186">
        <v>1</v>
      </c>
      <c r="H475" s="184">
        <v>371</v>
      </c>
      <c r="I475" s="185">
        <v>7</v>
      </c>
      <c r="J475" s="182">
        <v>11</v>
      </c>
      <c r="K475" s="186">
        <v>7</v>
      </c>
      <c r="L475" s="184">
        <v>10</v>
      </c>
      <c r="M475" s="182">
        <v>0</v>
      </c>
      <c r="N475" s="187">
        <v>46</v>
      </c>
      <c r="O475" s="188">
        <v>0</v>
      </c>
      <c r="P475" s="182">
        <v>11</v>
      </c>
      <c r="Q475" s="186">
        <v>0</v>
      </c>
      <c r="R475" s="184">
        <v>0</v>
      </c>
      <c r="S475" s="185">
        <v>0</v>
      </c>
      <c r="T475" s="182">
        <v>0</v>
      </c>
      <c r="U475" s="186">
        <v>0</v>
      </c>
      <c r="V475" s="184">
        <v>0</v>
      </c>
      <c r="W475" s="185">
        <v>0</v>
      </c>
      <c r="X475" s="182">
        <v>0</v>
      </c>
      <c r="Y475" s="186">
        <v>0</v>
      </c>
      <c r="Z475" s="184">
        <v>0</v>
      </c>
      <c r="AA475" s="182">
        <v>0</v>
      </c>
      <c r="AB475" s="163">
        <f t="shared" ref="AB475:AB496" si="8429">B475+D475+F475+H475+J475+L475+N475+P475+R475+T475+V475+X475+Z475</f>
        <v>1555</v>
      </c>
      <c r="AC475" s="166">
        <f t="shared" ref="AC475:AC494" si="8430">C475+E475+G475+I475+K475+M475+O475+Q475+S475+U475+W475+Y475+AA475</f>
        <v>15</v>
      </c>
      <c r="AE475" s="253" t="str">
        <f>$AE$10</f>
        <v>08:00 - 08:59</v>
      </c>
      <c r="AF475" s="242">
        <f>SUMIF($A$9:$A$32,$AE475,B$474:B$497)</f>
        <v>5808</v>
      </c>
      <c r="AG475" s="254">
        <f t="shared" si="8400"/>
        <v>860</v>
      </c>
      <c r="AH475" s="255">
        <f t="shared" si="8400"/>
        <v>1353</v>
      </c>
      <c r="AI475" s="256">
        <f t="shared" si="8400"/>
        <v>1191</v>
      </c>
      <c r="AJ475" s="257">
        <f t="shared" si="8400"/>
        <v>672</v>
      </c>
      <c r="AK475" s="258">
        <f t="shared" si="8400"/>
        <v>532</v>
      </c>
      <c r="AL475" s="255">
        <f t="shared" si="8400"/>
        <v>748</v>
      </c>
      <c r="AM475" s="256">
        <f t="shared" si="8400"/>
        <v>1706</v>
      </c>
      <c r="AN475" s="257">
        <f t="shared" si="8400"/>
        <v>400</v>
      </c>
      <c r="AO475" s="258">
        <f t="shared" si="8400"/>
        <v>956</v>
      </c>
      <c r="AP475" s="255">
        <f t="shared" si="8400"/>
        <v>440</v>
      </c>
      <c r="AQ475" s="257">
        <f t="shared" si="8400"/>
        <v>2450</v>
      </c>
      <c r="AR475" s="259">
        <f t="shared" si="8400"/>
        <v>1363</v>
      </c>
      <c r="AS475" s="260">
        <f t="shared" si="8400"/>
        <v>3059</v>
      </c>
      <c r="AT475" s="257">
        <f t="shared" si="8400"/>
        <v>1097</v>
      </c>
      <c r="AU475" s="258">
        <f t="shared" si="8400"/>
        <v>1480</v>
      </c>
      <c r="AV475" s="255">
        <f t="shared" si="8400"/>
        <v>1632</v>
      </c>
      <c r="AW475" s="256">
        <f t="shared" si="8401"/>
        <v>1513</v>
      </c>
      <c r="AX475" s="257">
        <f t="shared" si="8401"/>
        <v>225</v>
      </c>
      <c r="AY475" s="258">
        <f t="shared" si="8401"/>
        <v>1581</v>
      </c>
      <c r="AZ475" s="255">
        <f t="shared" si="8401"/>
        <v>566</v>
      </c>
      <c r="BA475" s="256">
        <f t="shared" si="8401"/>
        <v>2617</v>
      </c>
      <c r="BB475" s="257">
        <f t="shared" si="8401"/>
        <v>1069</v>
      </c>
      <c r="BC475" s="258">
        <f t="shared" si="8401"/>
        <v>1596</v>
      </c>
      <c r="BD475" s="255">
        <f t="shared" si="8401"/>
        <v>4567</v>
      </c>
      <c r="BE475" s="257">
        <f t="shared" si="8401"/>
        <v>2094</v>
      </c>
      <c r="BF475" s="261">
        <f>SUM(AF475,AH475,AJ475,AL475,AN475,AP475,AR475,AT475,AV475,AX475,AZ475,BB475,BD475)</f>
        <v>19940</v>
      </c>
      <c r="BG475" s="19">
        <f>SUM(AG475,AI475,AK475,AM475,AO475,AQ475,AS475,AU475,AW475,AY475,BA475,BC475,BE475)</f>
        <v>21635</v>
      </c>
      <c r="BI475" s="138" t="s">
        <v>17</v>
      </c>
      <c r="BJ475" s="130">
        <f>B475/B498</f>
        <v>1.3024831057021223E-2</v>
      </c>
      <c r="BK475" s="131">
        <f t="shared" ref="BK475" si="8431">C475/C498</f>
        <v>0</v>
      </c>
      <c r="BL475" s="132">
        <f t="shared" ref="BL475" si="8432">D475/D498</f>
        <v>7.8560146313076725E-3</v>
      </c>
      <c r="BM475" s="133">
        <f t="shared" ref="BM475" si="8433">E475/E498</f>
        <v>0</v>
      </c>
      <c r="BN475" s="130">
        <f t="shared" ref="BN475" si="8434">F475/F498</f>
        <v>8.2550276631246158E-3</v>
      </c>
      <c r="BO475" s="131">
        <f t="shared" ref="BO475" si="8435">G475/G498</f>
        <v>1.2840267077555214E-4</v>
      </c>
      <c r="BP475" s="132">
        <f t="shared" ref="BP475" si="8436">H475/H498</f>
        <v>1.3413840480150409E-2</v>
      </c>
      <c r="BQ475" s="133">
        <f t="shared" ref="BQ475" si="8437">I475/I498</f>
        <v>1.7622476209657118E-4</v>
      </c>
      <c r="BR475" s="130">
        <f t="shared" ref="BR475" si="8438">J475/J498</f>
        <v>1.6226582091753946E-3</v>
      </c>
      <c r="BS475" s="131">
        <f t="shared" ref="BS475" si="8439">K475/K498</f>
        <v>8.3592070695008363E-4</v>
      </c>
      <c r="BT475" s="132">
        <f t="shared" ref="BT475" si="8440">L475/L498</f>
        <v>8.7581012436503767E-4</v>
      </c>
      <c r="BU475" s="130">
        <f t="shared" ref="BU475" si="8441">M475/M498</f>
        <v>0</v>
      </c>
      <c r="BV475" s="134">
        <f t="shared" ref="BV475" si="8442">N475/N498</f>
        <v>1.7166741304672339E-3</v>
      </c>
      <c r="BW475" s="135">
        <f t="shared" ref="BW475" si="8443">O475/O498</f>
        <v>0</v>
      </c>
      <c r="BX475" s="130">
        <f t="shared" ref="BX475" si="8444">P475/P498</f>
        <v>6.7056815410875394E-4</v>
      </c>
      <c r="BY475" s="131">
        <f t="shared" ref="BY475" si="8445">Q475/Q498</f>
        <v>0</v>
      </c>
      <c r="BZ475" s="132">
        <f t="shared" ref="BZ475" si="8446">R475/R498</f>
        <v>0</v>
      </c>
      <c r="CA475" s="133">
        <f t="shared" ref="CA475" si="8447">S475/S498</f>
        <v>0</v>
      </c>
      <c r="CB475" s="130">
        <f t="shared" ref="CB475" si="8448">T475/T498</f>
        <v>0</v>
      </c>
      <c r="CC475" s="131">
        <f t="shared" ref="CC475" si="8449">U475/U498</f>
        <v>0</v>
      </c>
      <c r="CD475" s="132">
        <f t="shared" ref="CD475" si="8450">V475/V498</f>
        <v>0</v>
      </c>
      <c r="CE475" s="133">
        <f t="shared" ref="CE475" si="8451">W475/W498</f>
        <v>0</v>
      </c>
      <c r="CF475" s="130">
        <f t="shared" ref="CF475" si="8452">X475/X498</f>
        <v>0</v>
      </c>
      <c r="CG475" s="131">
        <f t="shared" ref="CG475" si="8453">Y475/Y498</f>
        <v>0</v>
      </c>
      <c r="CH475" s="132">
        <f t="shared" ref="CH475" si="8454">Z475/Z498</f>
        <v>0</v>
      </c>
      <c r="CI475" s="130">
        <f t="shared" ref="CI475" si="8455">AA475/AA498</f>
        <v>0</v>
      </c>
      <c r="CJ475" s="136">
        <f t="shared" ref="CJ475" si="8456">AB475/AB498</f>
        <v>4.7951499602202994E-3</v>
      </c>
      <c r="CK475" s="137">
        <f t="shared" ref="CK475" si="8457">AC475/AC498</f>
        <v>4.6352520186522539E-5</v>
      </c>
    </row>
    <row r="476" spans="1:89" ht="14" thickBot="1">
      <c r="A476" s="147" t="s">
        <v>18</v>
      </c>
      <c r="B476" s="189">
        <v>3557</v>
      </c>
      <c r="C476" s="190">
        <v>1</v>
      </c>
      <c r="D476" s="191">
        <v>1266</v>
      </c>
      <c r="E476" s="192">
        <v>5</v>
      </c>
      <c r="F476" s="189">
        <v>451</v>
      </c>
      <c r="G476" s="193">
        <v>3</v>
      </c>
      <c r="H476" s="191">
        <v>1294</v>
      </c>
      <c r="I476" s="192">
        <v>98</v>
      </c>
      <c r="J476" s="189">
        <v>61</v>
      </c>
      <c r="K476" s="193">
        <v>63</v>
      </c>
      <c r="L476" s="191">
        <v>73</v>
      </c>
      <c r="M476" s="189">
        <v>379</v>
      </c>
      <c r="N476" s="194">
        <v>560</v>
      </c>
      <c r="O476" s="195">
        <v>645</v>
      </c>
      <c r="P476" s="189">
        <v>258</v>
      </c>
      <c r="Q476" s="193">
        <v>307</v>
      </c>
      <c r="R476" s="191">
        <v>352</v>
      </c>
      <c r="S476" s="192">
        <v>447</v>
      </c>
      <c r="T476" s="189">
        <v>47</v>
      </c>
      <c r="U476" s="193">
        <v>274</v>
      </c>
      <c r="V476" s="191">
        <v>79</v>
      </c>
      <c r="W476" s="192">
        <v>697</v>
      </c>
      <c r="X476" s="189">
        <v>357</v>
      </c>
      <c r="Y476" s="193">
        <v>500</v>
      </c>
      <c r="Z476" s="191">
        <v>1119</v>
      </c>
      <c r="AA476" s="189">
        <v>663</v>
      </c>
      <c r="AB476" s="163">
        <f t="shared" si="8429"/>
        <v>9474</v>
      </c>
      <c r="AC476" s="166">
        <f t="shared" si="8430"/>
        <v>4082</v>
      </c>
      <c r="AE476" s="241" t="str">
        <f>$AE$11</f>
        <v>09:00 - 09:59</v>
      </c>
      <c r="AF476" s="242">
        <f>SUMIF($A$9:$A$32,$AE476,B$474:B$497)</f>
        <v>4782</v>
      </c>
      <c r="AG476" s="262">
        <f t="shared" si="8400"/>
        <v>782</v>
      </c>
      <c r="AH476" s="263">
        <f t="shared" si="8400"/>
        <v>1417</v>
      </c>
      <c r="AI476" s="264">
        <f t="shared" si="8400"/>
        <v>834</v>
      </c>
      <c r="AJ476" s="265">
        <f t="shared" si="8400"/>
        <v>655</v>
      </c>
      <c r="AK476" s="266">
        <f t="shared" si="8400"/>
        <v>512</v>
      </c>
      <c r="AL476" s="263">
        <f t="shared" si="8400"/>
        <v>1317</v>
      </c>
      <c r="AM476" s="264">
        <f t="shared" si="8400"/>
        <v>1827</v>
      </c>
      <c r="AN476" s="265">
        <f t="shared" si="8400"/>
        <v>331</v>
      </c>
      <c r="AO476" s="266">
        <f t="shared" si="8400"/>
        <v>878</v>
      </c>
      <c r="AP476" s="263">
        <f t="shared" si="8400"/>
        <v>387</v>
      </c>
      <c r="AQ476" s="265">
        <f t="shared" si="8400"/>
        <v>2196</v>
      </c>
      <c r="AR476" s="267">
        <f t="shared" si="8400"/>
        <v>1404</v>
      </c>
      <c r="AS476" s="268">
        <f t="shared" si="8400"/>
        <v>2767</v>
      </c>
      <c r="AT476" s="265">
        <f t="shared" si="8400"/>
        <v>990</v>
      </c>
      <c r="AU476" s="266">
        <f t="shared" si="8400"/>
        <v>1251</v>
      </c>
      <c r="AV476" s="263">
        <f t="shared" si="8400"/>
        <v>1441</v>
      </c>
      <c r="AW476" s="264">
        <f t="shared" si="8401"/>
        <v>1164</v>
      </c>
      <c r="AX476" s="265">
        <f t="shared" si="8401"/>
        <v>270</v>
      </c>
      <c r="AY476" s="266">
        <f t="shared" si="8401"/>
        <v>1065</v>
      </c>
      <c r="AZ476" s="263">
        <f t="shared" si="8401"/>
        <v>530</v>
      </c>
      <c r="BA476" s="264">
        <f t="shared" si="8401"/>
        <v>2296</v>
      </c>
      <c r="BB476" s="265">
        <f t="shared" si="8401"/>
        <v>1043</v>
      </c>
      <c r="BC476" s="266">
        <f t="shared" si="8401"/>
        <v>1461</v>
      </c>
      <c r="BD476" s="263">
        <f t="shared" si="8401"/>
        <v>4432</v>
      </c>
      <c r="BE476" s="265">
        <f t="shared" si="8401"/>
        <v>2186</v>
      </c>
      <c r="BF476" s="261">
        <f>SUM(AF476,AH476,AJ476,AL476,AN476,AP476,AR476,AT476,AV476,AX476,AZ476,BB476,BD476)</f>
        <v>18999</v>
      </c>
      <c r="BG476" s="19">
        <f>SUM(AG476,AI476,AK476,AM476,AO476,AQ476,AS476,AU476,AW476,AY476,BA476,BC476,BE476)</f>
        <v>19219</v>
      </c>
      <c r="BI476" s="147" t="s">
        <v>18</v>
      </c>
      <c r="BJ476" s="130">
        <f>B476/B498</f>
        <v>5.6293224872204728E-2</v>
      </c>
      <c r="BK476" s="131">
        <f t="shared" ref="BK476" si="8458">C476/C498</f>
        <v>2.967359050445104E-5</v>
      </c>
      <c r="BL476" s="132">
        <f t="shared" ref="BL476" si="8459">D476/D498</f>
        <v>5.2622828165267269E-2</v>
      </c>
      <c r="BM476" s="133">
        <f t="shared" ref="BM476" si="8460">E476/E498</f>
        <v>2.6987639661035247E-4</v>
      </c>
      <c r="BN476" s="130">
        <f t="shared" ref="BN476" si="8461">F476/F498</f>
        <v>3.9606568894353211E-2</v>
      </c>
      <c r="BO476" s="131">
        <f t="shared" ref="BO476" si="8462">G476/G498</f>
        <v>3.8520801232665641E-4</v>
      </c>
      <c r="BP476" s="132">
        <f t="shared" ref="BP476" si="8463">H476/H498</f>
        <v>4.6785740111360184E-2</v>
      </c>
      <c r="BQ476" s="133">
        <f t="shared" ref="BQ476" si="8464">I476/I498</f>
        <v>2.4671466693519965E-3</v>
      </c>
      <c r="BR476" s="130">
        <f t="shared" ref="BR476" si="8465">J476/J498</f>
        <v>8.9983773417908249E-3</v>
      </c>
      <c r="BS476" s="131">
        <f t="shared" ref="BS476" si="8466">K476/K498</f>
        <v>7.5232863625507521E-3</v>
      </c>
      <c r="BT476" s="132">
        <f t="shared" ref="BT476" si="8467">L476/L498</f>
        <v>6.3934139078647752E-3</v>
      </c>
      <c r="BU476" s="130">
        <f t="shared" ref="BU476" si="8468">M476/M498</f>
        <v>1.5915676311258557E-2</v>
      </c>
      <c r="BV476" s="134">
        <f t="shared" ref="BV476" si="8469">N476/N498</f>
        <v>2.0898641588296761E-2</v>
      </c>
      <c r="BW476" s="135">
        <f t="shared" ref="BW476" si="8470">O476/O498</f>
        <v>1.6749331325144771E-2</v>
      </c>
      <c r="BX476" s="130">
        <f t="shared" ref="BX476" si="8471">P476/P498</f>
        <v>1.5727871250914412E-2</v>
      </c>
      <c r="BY476" s="131">
        <f t="shared" ref="BY476" si="8472">Q476/Q498</f>
        <v>1.4576013673915108E-2</v>
      </c>
      <c r="BZ476" s="132">
        <f t="shared" ref="BZ476" si="8473">R476/R498</f>
        <v>1.6777084028406653E-2</v>
      </c>
      <c r="CA476" s="133">
        <f t="shared" ref="CA476" si="8474">S476/S498</f>
        <v>1.7908653846153845E-2</v>
      </c>
      <c r="CB476" s="130">
        <f t="shared" ref="CB476" si="8475">T476/T498</f>
        <v>5.8559681036630951E-3</v>
      </c>
      <c r="CC476" s="131">
        <f t="shared" ref="CC476" si="8476">U476/U498</f>
        <v>2.462257368799425E-2</v>
      </c>
      <c r="CD476" s="132">
        <f t="shared" ref="CD476" si="8477">V476/V498</f>
        <v>3.544826348380149E-3</v>
      </c>
      <c r="CE476" s="133">
        <f t="shared" ref="CE476" si="8478">W476/W498</f>
        <v>2.2537670568453728E-2</v>
      </c>
      <c r="CF476" s="130">
        <f t="shared" ref="CF476" si="8479">X476/X498</f>
        <v>1.5222582295753028E-2</v>
      </c>
      <c r="CG476" s="131">
        <f t="shared" ref="CG476" si="8480">Y476/Y498</f>
        <v>3.1541761291950542E-2</v>
      </c>
      <c r="CH476" s="132">
        <f t="shared" ref="CH476" si="8481">Z476/Z498</f>
        <v>1.8090988456688332E-2</v>
      </c>
      <c r="CI476" s="130">
        <f t="shared" ref="CI476" si="8482">AA476/AA498</f>
        <v>1.3463022377451976E-2</v>
      </c>
      <c r="CJ476" s="136">
        <f t="shared" ref="CJ476" si="8483">AB476/AB498</f>
        <v>2.9214952233522263E-2</v>
      </c>
      <c r="CK476" s="137">
        <f t="shared" ref="CK476" si="8484">AC476/AC498</f>
        <v>1.2614065826759E-2</v>
      </c>
    </row>
    <row r="477" spans="1:89" ht="15" thickTop="1" thickBot="1">
      <c r="A477" s="138" t="s">
        <v>19</v>
      </c>
      <c r="B477" s="182">
        <v>6369</v>
      </c>
      <c r="C477" s="183">
        <v>224</v>
      </c>
      <c r="D477" s="184">
        <v>2021</v>
      </c>
      <c r="E477" s="185">
        <v>483</v>
      </c>
      <c r="F477" s="182">
        <v>759</v>
      </c>
      <c r="G477" s="186">
        <v>278</v>
      </c>
      <c r="H477" s="184">
        <v>1132</v>
      </c>
      <c r="I477" s="185">
        <v>838</v>
      </c>
      <c r="J477" s="182">
        <v>272</v>
      </c>
      <c r="K477" s="186">
        <v>433</v>
      </c>
      <c r="L477" s="184">
        <v>233</v>
      </c>
      <c r="M477" s="182">
        <v>1051</v>
      </c>
      <c r="N477" s="187">
        <v>1180</v>
      </c>
      <c r="O477" s="188">
        <v>1890</v>
      </c>
      <c r="P477" s="182">
        <v>837</v>
      </c>
      <c r="Q477" s="186">
        <v>877</v>
      </c>
      <c r="R477" s="184">
        <v>1175</v>
      </c>
      <c r="S477" s="185">
        <v>1242</v>
      </c>
      <c r="T477" s="182">
        <v>173</v>
      </c>
      <c r="U477" s="186">
        <v>955</v>
      </c>
      <c r="V477" s="184">
        <v>343</v>
      </c>
      <c r="W477" s="185">
        <v>1830</v>
      </c>
      <c r="X477" s="182">
        <v>949</v>
      </c>
      <c r="Y477" s="186">
        <v>1136</v>
      </c>
      <c r="Z477" s="184">
        <v>3467</v>
      </c>
      <c r="AA477" s="182">
        <v>1595</v>
      </c>
      <c r="AB477" s="163">
        <f t="shared" si="8429"/>
        <v>18910</v>
      </c>
      <c r="AC477" s="166">
        <f t="shared" si="8430"/>
        <v>12832</v>
      </c>
      <c r="AE477" s="269" t="s">
        <v>13</v>
      </c>
      <c r="AF477" s="14">
        <f t="shared" ref="AF477:BG477" si="8485">SUM(AF474:AF476)</f>
        <v>16806</v>
      </c>
      <c r="AG477" s="1">
        <f t="shared" si="8485"/>
        <v>2502</v>
      </c>
      <c r="AH477" s="14">
        <f t="shared" si="8485"/>
        <v>4296</v>
      </c>
      <c r="AI477" s="1">
        <f t="shared" si="8485"/>
        <v>3141</v>
      </c>
      <c r="AJ477" s="14">
        <f t="shared" si="8485"/>
        <v>2015</v>
      </c>
      <c r="AK477" s="1">
        <f t="shared" si="8485"/>
        <v>1635</v>
      </c>
      <c r="AL477" s="14">
        <f t="shared" si="8485"/>
        <v>2847</v>
      </c>
      <c r="AM477" s="1">
        <f t="shared" si="8485"/>
        <v>4969</v>
      </c>
      <c r="AN477" s="14">
        <f t="shared" si="8485"/>
        <v>1108</v>
      </c>
      <c r="AO477" s="1">
        <f t="shared" si="8485"/>
        <v>2698</v>
      </c>
      <c r="AP477" s="14">
        <f t="shared" si="8485"/>
        <v>1163</v>
      </c>
      <c r="AQ477" s="1">
        <f t="shared" si="8485"/>
        <v>6772</v>
      </c>
      <c r="AR477" s="14">
        <f t="shared" si="8485"/>
        <v>4346</v>
      </c>
      <c r="AS477" s="1">
        <f t="shared" si="8485"/>
        <v>8747</v>
      </c>
      <c r="AT477" s="14">
        <f t="shared" si="8485"/>
        <v>3367</v>
      </c>
      <c r="AU477" s="1">
        <f t="shared" si="8485"/>
        <v>3975</v>
      </c>
      <c r="AV477" s="14">
        <f t="shared" si="8485"/>
        <v>4654</v>
      </c>
      <c r="AW477" s="1">
        <f t="shared" si="8485"/>
        <v>4166</v>
      </c>
      <c r="AX477" s="14">
        <f t="shared" si="8485"/>
        <v>737</v>
      </c>
      <c r="AY477" s="1">
        <f t="shared" si="8485"/>
        <v>4122</v>
      </c>
      <c r="AZ477" s="14">
        <f t="shared" si="8485"/>
        <v>1637</v>
      </c>
      <c r="BA477" s="1">
        <f t="shared" si="8485"/>
        <v>7476</v>
      </c>
      <c r="BB477" s="14">
        <f t="shared" si="8485"/>
        <v>3201</v>
      </c>
      <c r="BC477" s="1">
        <f t="shared" si="8485"/>
        <v>4650</v>
      </c>
      <c r="BD477" s="14">
        <f t="shared" si="8485"/>
        <v>13649</v>
      </c>
      <c r="BE477" s="1">
        <f t="shared" si="8485"/>
        <v>6440</v>
      </c>
      <c r="BF477" s="54">
        <f t="shared" si="8485"/>
        <v>59826</v>
      </c>
      <c r="BG477" s="50">
        <f t="shared" si="8485"/>
        <v>61293</v>
      </c>
      <c r="BI477" s="138" t="s">
        <v>19</v>
      </c>
      <c r="BJ477" s="130">
        <f>B477/B498</f>
        <v>0.10079604982037445</v>
      </c>
      <c r="BK477" s="131">
        <f t="shared" ref="BK477" si="8486">C477/C498</f>
        <v>6.6468842729970326E-3</v>
      </c>
      <c r="BL477" s="132">
        <f t="shared" ref="BL477" si="8487">D477/D498</f>
        <v>8.4005320475517495E-2</v>
      </c>
      <c r="BM477" s="133">
        <f t="shared" ref="BM477" si="8488">E477/E498</f>
        <v>2.6070059912560048E-2</v>
      </c>
      <c r="BN477" s="130">
        <f t="shared" ref="BN477" si="8489">F477/F498</f>
        <v>6.6654957407570034E-2</v>
      </c>
      <c r="BO477" s="131">
        <f t="shared" ref="BO477" si="8490">G477/G498</f>
        <v>3.5695942475603495E-2</v>
      </c>
      <c r="BP477" s="132">
        <f t="shared" ref="BP477" si="8491">H477/H498</f>
        <v>4.0928483621375369E-2</v>
      </c>
      <c r="BQ477" s="133">
        <f t="shared" ref="BQ477" si="8492">I477/I498</f>
        <v>2.1096621519560949E-2</v>
      </c>
      <c r="BR477" s="130">
        <f t="shared" ref="BR477" si="8493">J477/J498</f>
        <v>4.0123912081427938E-2</v>
      </c>
      <c r="BS477" s="131">
        <f t="shared" ref="BS477" si="8494">K477/K498</f>
        <v>5.1707666587055168E-2</v>
      </c>
      <c r="BT477" s="132">
        <f t="shared" ref="BT477" si="8495">L477/L498</f>
        <v>2.0406375897705376E-2</v>
      </c>
      <c r="BU477" s="130">
        <f t="shared" ref="BU477" si="8496">M477/M498</f>
        <v>4.4135556208793517E-2</v>
      </c>
      <c r="BV477" s="134">
        <f t="shared" ref="BV477" si="8497">N477/N498</f>
        <v>4.4036423346768175E-2</v>
      </c>
      <c r="BW477" s="135">
        <f t="shared" ref="BW477" si="8498">O477/O498</f>
        <v>4.9079435976005607E-2</v>
      </c>
      <c r="BX477" s="130">
        <f t="shared" ref="BX477" si="8499">P477/P498</f>
        <v>5.1024140453547917E-2</v>
      </c>
      <c r="BY477" s="131">
        <f t="shared" ref="BY477" si="8500">Q477/Q498</f>
        <v>4.1638970658057162E-2</v>
      </c>
      <c r="BZ477" s="132">
        <f t="shared" ref="BZ477" si="8501">R477/R498</f>
        <v>5.6003050378914253E-2</v>
      </c>
      <c r="CA477" s="133">
        <f t="shared" ref="CA477" si="8502">S477/S498</f>
        <v>4.9759615384615381E-2</v>
      </c>
      <c r="CB477" s="130">
        <f t="shared" ref="CB477" si="8503">T477/T498</f>
        <v>2.1554946424121604E-2</v>
      </c>
      <c r="CC477" s="131">
        <f t="shared" ref="CC477" si="8504">U477/U498</f>
        <v>8.5819554277498197E-2</v>
      </c>
      <c r="CD477" s="132">
        <f t="shared" ref="CD477" si="8505">V477/V498</f>
        <v>1.5390828322713811E-2</v>
      </c>
      <c r="CE477" s="133">
        <f t="shared" ref="CE477" si="8506">W477/W498</f>
        <v>5.917351096165039E-2</v>
      </c>
      <c r="CF477" s="130">
        <f t="shared" ref="CF477" si="8507">X477/X498</f>
        <v>4.0465631929046564E-2</v>
      </c>
      <c r="CG477" s="131">
        <f t="shared" ref="CG477" si="8508">Y477/Y498</f>
        <v>7.1662881655311636E-2</v>
      </c>
      <c r="CH477" s="132">
        <f t="shared" ref="CH477" si="8509">Z477/Z498</f>
        <v>5.6051346719694764E-2</v>
      </c>
      <c r="CI477" s="130">
        <f t="shared" ref="CI477" si="8510">AA477/AA498</f>
        <v>3.238841733338748E-2</v>
      </c>
      <c r="CJ477" s="136">
        <f t="shared" ref="CJ477" si="8511">AB477/AB498</f>
        <v>5.8312723953547176E-2</v>
      </c>
      <c r="CK477" s="137">
        <f t="shared" ref="CK477" si="8512">AC477/AC498</f>
        <v>3.9653035935563817E-2</v>
      </c>
    </row>
    <row r="478" spans="1:89" ht="14" thickTop="1">
      <c r="A478" s="147" t="s">
        <v>20</v>
      </c>
      <c r="B478" s="189">
        <v>6216</v>
      </c>
      <c r="C478" s="190">
        <v>860</v>
      </c>
      <c r="D478" s="191">
        <v>1526</v>
      </c>
      <c r="E478" s="192">
        <v>1116</v>
      </c>
      <c r="F478" s="189">
        <v>688</v>
      </c>
      <c r="G478" s="193">
        <v>591</v>
      </c>
      <c r="H478" s="191">
        <v>782</v>
      </c>
      <c r="I478" s="192">
        <v>1436</v>
      </c>
      <c r="J478" s="189">
        <v>377</v>
      </c>
      <c r="K478" s="193">
        <v>864</v>
      </c>
      <c r="L478" s="191">
        <v>336</v>
      </c>
      <c r="M478" s="189">
        <v>2126</v>
      </c>
      <c r="N478" s="194">
        <v>1579</v>
      </c>
      <c r="O478" s="195">
        <v>2921</v>
      </c>
      <c r="P478" s="189">
        <v>1280</v>
      </c>
      <c r="Q478" s="193">
        <v>1244</v>
      </c>
      <c r="R478" s="191">
        <v>1581</v>
      </c>
      <c r="S478" s="192">
        <v>1489</v>
      </c>
      <c r="T478" s="189">
        <v>242</v>
      </c>
      <c r="U478" s="193">
        <v>1476</v>
      </c>
      <c r="V478" s="191">
        <v>541</v>
      </c>
      <c r="W478" s="192">
        <v>2563</v>
      </c>
      <c r="X478" s="189">
        <v>1089</v>
      </c>
      <c r="Y478" s="193">
        <v>1593</v>
      </c>
      <c r="Z478" s="191">
        <v>4650</v>
      </c>
      <c r="AA478" s="189">
        <v>2160</v>
      </c>
      <c r="AB478" s="163">
        <f t="shared" si="8429"/>
        <v>20887</v>
      </c>
      <c r="AC478" s="166">
        <f t="shared" si="8430"/>
        <v>20439</v>
      </c>
      <c r="BI478" s="147" t="s">
        <v>20</v>
      </c>
      <c r="BJ478" s="130">
        <f>B478/B498</f>
        <v>9.8374665674901482E-2</v>
      </c>
      <c r="BK478" s="131">
        <f t="shared" ref="BK478" si="8513">C478/C498</f>
        <v>2.5519287833827894E-2</v>
      </c>
      <c r="BL478" s="132">
        <f t="shared" ref="BL478" si="8514">D478/D498</f>
        <v>6.3430044060187873E-2</v>
      </c>
      <c r="BM478" s="133">
        <f t="shared" ref="BM478" si="8515">E478/E498</f>
        <v>6.0236411723430666E-2</v>
      </c>
      <c r="BN478" s="130">
        <f t="shared" ref="BN478" si="8516">F478/F498</f>
        <v>6.0419776938614209E-2</v>
      </c>
      <c r="BO478" s="131">
        <f t="shared" ref="BO478" si="8517">G478/G498</f>
        <v>7.5885978428351306E-2</v>
      </c>
      <c r="BP478" s="132">
        <f t="shared" ref="BP478" si="8518">H478/H498</f>
        <v>2.8273917130667438E-2</v>
      </c>
      <c r="BQ478" s="133">
        <f t="shared" ref="BQ478" si="8519">I478/I498</f>
        <v>3.6151251195810884E-2</v>
      </c>
      <c r="BR478" s="130">
        <f t="shared" ref="BR478" si="8520">J478/J498</f>
        <v>5.5612922259920344E-2</v>
      </c>
      <c r="BS478" s="131">
        <f t="shared" ref="BS478" si="8521">K478/K498</f>
        <v>0.10317649868641032</v>
      </c>
      <c r="BT478" s="132">
        <f t="shared" ref="BT478" si="8522">L478/L498</f>
        <v>2.9427220178665267E-2</v>
      </c>
      <c r="BU478" s="130">
        <f t="shared" ref="BU478" si="8523">M478/M498</f>
        <v>8.9278965271070418E-2</v>
      </c>
      <c r="BV478" s="134">
        <f t="shared" ref="BV478" si="8524">N478/N498</f>
        <v>5.8926705478429618E-2</v>
      </c>
      <c r="BW478" s="135">
        <f t="shared" ref="BW478" si="8525">O478/O498</f>
        <v>7.5852398140694388E-2</v>
      </c>
      <c r="BX478" s="130">
        <f t="shared" ref="BX478" si="8526">P478/P498</f>
        <v>7.8029748841745919E-2</v>
      </c>
      <c r="BY478" s="131">
        <f t="shared" ref="BY478" si="8527">Q478/Q498</f>
        <v>5.9063716646092487E-2</v>
      </c>
      <c r="BZ478" s="132">
        <f t="shared" ref="BZ478" si="8528">R478/R498</f>
        <v>7.5353891616224203E-2</v>
      </c>
      <c r="CA478" s="133">
        <f t="shared" ref="CA478" si="8529">S478/S498</f>
        <v>5.9655448717948721E-2</v>
      </c>
      <c r="CB478" s="130">
        <f t="shared" ref="CB478" si="8530">T478/T498</f>
        <v>3.0152005980563171E-2</v>
      </c>
      <c r="CC478" s="131">
        <f t="shared" ref="CC478" si="8531">U478/U498</f>
        <v>0.13263838964773544</v>
      </c>
      <c r="CD478" s="132">
        <f t="shared" ref="CD478" si="8532">V478/V498</f>
        <v>2.4275329803464057E-2</v>
      </c>
      <c r="CE478" s="133">
        <f t="shared" ref="CE478" si="8533">W478/W498</f>
        <v>8.2875250598202166E-2</v>
      </c>
      <c r="CF478" s="130">
        <f t="shared" ref="CF478" si="8534">X478/X498</f>
        <v>4.6435272045028141E-2</v>
      </c>
      <c r="CG478" s="131">
        <f t="shared" ref="CG478" si="8535">Y478/Y498</f>
        <v>0.10049205147615443</v>
      </c>
      <c r="CH478" s="132">
        <f t="shared" ref="CH478" si="8536">Z478/Z498</f>
        <v>7.5177029779804061E-2</v>
      </c>
      <c r="CI478" s="130">
        <f t="shared" ref="CI478" si="8537">AA478/AA498</f>
        <v>4.386143036997929E-2</v>
      </c>
      <c r="CJ478" s="136">
        <f t="shared" ref="CJ478" si="8538">AB478/AB498</f>
        <v>6.4409194353132734E-2</v>
      </c>
      <c r="CK478" s="137">
        <f t="shared" ref="CK478" si="8539">AC478/AC498</f>
        <v>6.3159944006155613E-2</v>
      </c>
    </row>
    <row r="479" spans="1:89" ht="14" thickBot="1">
      <c r="A479" s="138" t="s">
        <v>21</v>
      </c>
      <c r="B479" s="182">
        <v>5808</v>
      </c>
      <c r="C479" s="183">
        <v>860</v>
      </c>
      <c r="D479" s="184">
        <v>1353</v>
      </c>
      <c r="E479" s="185">
        <v>1191</v>
      </c>
      <c r="F479" s="182">
        <v>672</v>
      </c>
      <c r="G479" s="186">
        <v>532</v>
      </c>
      <c r="H479" s="184">
        <v>748</v>
      </c>
      <c r="I479" s="185">
        <v>1706</v>
      </c>
      <c r="J479" s="182">
        <v>400</v>
      </c>
      <c r="K479" s="186">
        <v>956</v>
      </c>
      <c r="L479" s="184">
        <v>440</v>
      </c>
      <c r="M479" s="182">
        <v>2450</v>
      </c>
      <c r="N479" s="187">
        <v>1363</v>
      </c>
      <c r="O479" s="188">
        <v>3059</v>
      </c>
      <c r="P479" s="182">
        <v>1097</v>
      </c>
      <c r="Q479" s="186">
        <v>1480</v>
      </c>
      <c r="R479" s="184">
        <v>1632</v>
      </c>
      <c r="S479" s="185">
        <v>1513</v>
      </c>
      <c r="T479" s="182">
        <v>225</v>
      </c>
      <c r="U479" s="186">
        <v>1581</v>
      </c>
      <c r="V479" s="184">
        <v>566</v>
      </c>
      <c r="W479" s="185">
        <v>2617</v>
      </c>
      <c r="X479" s="182">
        <v>1069</v>
      </c>
      <c r="Y479" s="186">
        <v>1596</v>
      </c>
      <c r="Z479" s="184">
        <v>4567</v>
      </c>
      <c r="AA479" s="182">
        <v>2094</v>
      </c>
      <c r="AB479" s="163">
        <f t="shared" si="8429"/>
        <v>19940</v>
      </c>
      <c r="AC479" s="166">
        <f t="shared" si="8430"/>
        <v>21635</v>
      </c>
      <c r="AE479" t="s">
        <v>88</v>
      </c>
      <c r="BI479" s="138" t="s">
        <v>21</v>
      </c>
      <c r="BJ479" s="130">
        <f>B479/B498</f>
        <v>9.1917641286973592E-2</v>
      </c>
      <c r="BK479" s="131">
        <f t="shared" ref="BK479" si="8540">C479/C498</f>
        <v>2.5519287833827894E-2</v>
      </c>
      <c r="BL479" s="132">
        <f t="shared" ref="BL479" si="8541">D479/D498</f>
        <v>5.6239088868567627E-2</v>
      </c>
      <c r="BM479" s="133">
        <f t="shared" ref="BM479" si="8542">E479/E498</f>
        <v>6.4284557672585951E-2</v>
      </c>
      <c r="BN479" s="130">
        <f t="shared" ref="BN479" si="8543">F479/F498</f>
        <v>5.9014665847018533E-2</v>
      </c>
      <c r="BO479" s="131">
        <f t="shared" ref="BO479" si="8544">G479/G498</f>
        <v>6.8310220852593737E-2</v>
      </c>
      <c r="BP479" s="132">
        <f t="shared" ref="BP479" si="8545">H479/H498</f>
        <v>2.704461638585581E-2</v>
      </c>
      <c r="BQ479" s="133">
        <f t="shared" ref="BQ479" si="8546">I479/I498</f>
        <v>4.2948492019535774E-2</v>
      </c>
      <c r="BR479" s="130">
        <f t="shared" ref="BR479" si="8547">J479/J498</f>
        <v>5.9005753060923441E-2</v>
      </c>
      <c r="BS479" s="131">
        <f t="shared" ref="BS479" si="8548">K479/K498</f>
        <v>0.11416288512061142</v>
      </c>
      <c r="BT479" s="132">
        <f t="shared" ref="BT479" si="8549">L479/L498</f>
        <v>3.8535645472061654E-2</v>
      </c>
      <c r="BU479" s="130">
        <f t="shared" ref="BU479" si="8550">M479/M498</f>
        <v>0.1028849787930962</v>
      </c>
      <c r="BV479" s="134">
        <f t="shared" ref="BV479" si="8551">N479/N498</f>
        <v>5.0865800865800864E-2</v>
      </c>
      <c r="BW479" s="135">
        <f t="shared" ref="BW479" si="8552">O479/O498</f>
        <v>7.9435976005609074E-2</v>
      </c>
      <c r="BX479" s="130">
        <f t="shared" ref="BX479" si="8553">P479/P498</f>
        <v>6.6873933187027557E-2</v>
      </c>
      <c r="BY479" s="131">
        <f t="shared" ref="BY479" si="8554">Q479/Q498</f>
        <v>7.0268730414965341E-2</v>
      </c>
      <c r="BZ479" s="132">
        <f t="shared" ref="BZ479" si="8555">R479/R498</f>
        <v>7.7784662313521755E-2</v>
      </c>
      <c r="CA479" s="133">
        <f t="shared" ref="CA479" si="8556">S479/S498</f>
        <v>6.0616987179487179E-2</v>
      </c>
      <c r="CB479" s="130">
        <f t="shared" ref="CB479" si="8557">T479/T498</f>
        <v>2.8033889857961625E-2</v>
      </c>
      <c r="CC479" s="131">
        <f t="shared" ref="CC479" si="8558">U479/U498</f>
        <v>0.14207404744787921</v>
      </c>
      <c r="CD479" s="132">
        <f t="shared" ref="CD479" si="8559">V479/V498</f>
        <v>2.5397110293457776E-2</v>
      </c>
      <c r="CE479" s="133">
        <f t="shared" ref="CE479" si="8560">W479/W498</f>
        <v>8.4621354200349219E-2</v>
      </c>
      <c r="CF479" s="130">
        <f t="shared" ref="CF479" si="8561">X479/X498</f>
        <v>4.5582466314173634E-2</v>
      </c>
      <c r="CG479" s="131">
        <f t="shared" ref="CG479" si="8562">Y479/Y498</f>
        <v>0.10068130204390613</v>
      </c>
      <c r="CH479" s="132">
        <f t="shared" ref="CH479" si="8563">Z479/Z498</f>
        <v>7.3835160215992499E-2</v>
      </c>
      <c r="CI479" s="130">
        <f t="shared" ref="CI479" si="8564">AA479/AA498</f>
        <v>4.2521219997563253E-2</v>
      </c>
      <c r="CJ479" s="136">
        <f t="shared" ref="CJ479" si="8565">AB479/AB498</f>
        <v>6.1488932608869951E-2</v>
      </c>
      <c r="CK479" s="137">
        <f t="shared" ref="CK479" si="8566">AC479/AC498</f>
        <v>6.6855784949027677E-2</v>
      </c>
    </row>
    <row r="480" spans="1:89" ht="15" thickTop="1" thickBot="1">
      <c r="A480" s="147" t="s">
        <v>22</v>
      </c>
      <c r="B480" s="189">
        <v>4782</v>
      </c>
      <c r="C480" s="190">
        <v>782</v>
      </c>
      <c r="D480" s="191">
        <v>1417</v>
      </c>
      <c r="E480" s="192">
        <v>834</v>
      </c>
      <c r="F480" s="189">
        <v>655</v>
      </c>
      <c r="G480" s="193">
        <v>512</v>
      </c>
      <c r="H480" s="191">
        <v>1317</v>
      </c>
      <c r="I480" s="192">
        <v>1827</v>
      </c>
      <c r="J480" s="189">
        <v>331</v>
      </c>
      <c r="K480" s="193">
        <v>878</v>
      </c>
      <c r="L480" s="191">
        <v>387</v>
      </c>
      <c r="M480" s="189">
        <v>2196</v>
      </c>
      <c r="N480" s="194">
        <v>1404</v>
      </c>
      <c r="O480" s="195">
        <v>2767</v>
      </c>
      <c r="P480" s="189">
        <v>990</v>
      </c>
      <c r="Q480" s="193">
        <v>1251</v>
      </c>
      <c r="R480" s="191">
        <v>1441</v>
      </c>
      <c r="S480" s="192">
        <v>1164</v>
      </c>
      <c r="T480" s="189">
        <v>270</v>
      </c>
      <c r="U480" s="193">
        <v>1065</v>
      </c>
      <c r="V480" s="191">
        <v>530</v>
      </c>
      <c r="W480" s="192">
        <v>2296</v>
      </c>
      <c r="X480" s="189">
        <v>1043</v>
      </c>
      <c r="Y480" s="193">
        <v>1461</v>
      </c>
      <c r="Z480" s="191">
        <v>4432</v>
      </c>
      <c r="AA480" s="189">
        <v>2186</v>
      </c>
      <c r="AB480" s="163">
        <f t="shared" si="8429"/>
        <v>18999</v>
      </c>
      <c r="AC480" s="166">
        <f t="shared" si="8430"/>
        <v>19219</v>
      </c>
      <c r="AE480" s="314" t="s">
        <v>0</v>
      </c>
      <c r="AF480" s="308" t="s">
        <v>1</v>
      </c>
      <c r="AG480" s="309"/>
      <c r="AH480" s="308" t="s">
        <v>2</v>
      </c>
      <c r="AI480" s="309"/>
      <c r="AJ480" s="308" t="s">
        <v>3</v>
      </c>
      <c r="AK480" s="309"/>
      <c r="AL480" s="308" t="s">
        <v>4</v>
      </c>
      <c r="AM480" s="309"/>
      <c r="AN480" s="308" t="s">
        <v>5</v>
      </c>
      <c r="AO480" s="309"/>
      <c r="AP480" s="308" t="s">
        <v>6</v>
      </c>
      <c r="AQ480" s="309"/>
      <c r="AR480" s="308" t="s">
        <v>7</v>
      </c>
      <c r="AS480" s="309"/>
      <c r="AT480" s="308" t="s">
        <v>8</v>
      </c>
      <c r="AU480" s="309"/>
      <c r="AV480" s="308" t="s">
        <v>9</v>
      </c>
      <c r="AW480" s="309"/>
      <c r="AX480" s="308" t="s">
        <v>10</v>
      </c>
      <c r="AY480" s="309"/>
      <c r="AZ480" s="308" t="s">
        <v>11</v>
      </c>
      <c r="BA480" s="309"/>
      <c r="BB480" s="308" t="s">
        <v>12</v>
      </c>
      <c r="BC480" s="309"/>
      <c r="BD480" s="310" t="s">
        <v>40</v>
      </c>
      <c r="BE480" s="311"/>
      <c r="BF480" s="312" t="s">
        <v>41</v>
      </c>
      <c r="BG480" s="313"/>
      <c r="BI480" s="147" t="s">
        <v>22</v>
      </c>
      <c r="BJ480" s="130">
        <f>B480/B498</f>
        <v>7.5680124076154903E-2</v>
      </c>
      <c r="BK480" s="131">
        <f t="shared" ref="BK480" si="8567">C480/C498</f>
        <v>2.3204747774480713E-2</v>
      </c>
      <c r="BL480" s="132">
        <f t="shared" ref="BL480" si="8568">D480/D498</f>
        <v>5.8899326627317318E-2</v>
      </c>
      <c r="BM480" s="133">
        <f t="shared" ref="BM480" si="8569">E480/E498</f>
        <v>4.5015382954606789E-2</v>
      </c>
      <c r="BN480" s="130">
        <f t="shared" ref="BN480" si="8570">F480/F498</f>
        <v>5.7521735312198119E-2</v>
      </c>
      <c r="BO480" s="131">
        <f t="shared" ref="BO480" si="8571">G480/G498</f>
        <v>6.5742167437082694E-2</v>
      </c>
      <c r="BP480" s="132">
        <f t="shared" ref="BP480" si="8572">H480/H498</f>
        <v>4.7617325909320996E-2</v>
      </c>
      <c r="BQ480" s="133">
        <f t="shared" ref="BQ480" si="8573">I480/I498</f>
        <v>4.5994662907205074E-2</v>
      </c>
      <c r="BR480" s="130">
        <f t="shared" ref="BR480" si="8574">J480/J498</f>
        <v>4.8827260657914144E-2</v>
      </c>
      <c r="BS480" s="131">
        <f t="shared" ref="BS480" si="8575">K480/K498</f>
        <v>0.10484834010031048</v>
      </c>
      <c r="BT480" s="132">
        <f t="shared" ref="BT480" si="8576">L480/L498</f>
        <v>3.3893851812926958E-2</v>
      </c>
      <c r="BU480" s="130">
        <f t="shared" ref="BU480" si="8577">M480/M498</f>
        <v>9.2218536093730319E-2</v>
      </c>
      <c r="BV480" s="134">
        <f t="shared" ref="BV480" si="8578">N480/N498</f>
        <v>5.2395879982086876E-2</v>
      </c>
      <c r="BW480" s="135">
        <f t="shared" ref="BW480" si="8579">O480/O498</f>
        <v>7.1853332987093926E-2</v>
      </c>
      <c r="BX480" s="130">
        <f t="shared" ref="BX480" si="8580">P480/P498</f>
        <v>6.0351133869787854E-2</v>
      </c>
      <c r="BY480" s="131">
        <f t="shared" ref="BY480" si="8581">Q480/Q498</f>
        <v>5.9396068749406512E-2</v>
      </c>
      <c r="BZ480" s="132">
        <f t="shared" ref="BZ480" si="8582">R480/R498</f>
        <v>6.8681187741289743E-2</v>
      </c>
      <c r="CA480" s="133">
        <f t="shared" ref="CA480" si="8583">S480/S498</f>
        <v>4.6634615384615385E-2</v>
      </c>
      <c r="CB480" s="130">
        <f t="shared" ref="CB480" si="8584">T480/T498</f>
        <v>3.3640667829553952E-2</v>
      </c>
      <c r="CC480" s="131">
        <f t="shared" ref="CC480" si="8585">U480/U498</f>
        <v>9.5704529115744064E-2</v>
      </c>
      <c r="CD480" s="132">
        <f t="shared" ref="CD480" si="8586">V480/V498</f>
        <v>2.3781746387866821E-2</v>
      </c>
      <c r="CE480" s="133">
        <f t="shared" ref="CE480" si="8587">W480/W498</f>
        <v>7.4241738343141697E-2</v>
      </c>
      <c r="CF480" s="130">
        <f t="shared" ref="CF480" si="8588">X480/X498</f>
        <v>4.4473818864062764E-2</v>
      </c>
      <c r="CG480" s="131">
        <f t="shared" ref="CG480" si="8589">Y480/Y498</f>
        <v>9.2165026495079488E-2</v>
      </c>
      <c r="CH480" s="132">
        <f t="shared" ref="CH480" si="8590">Z480/Z498</f>
        <v>7.1652601286901416E-2</v>
      </c>
      <c r="CI480" s="130">
        <f t="shared" ref="CI480" si="8591">AA480/AA498</f>
        <v>4.4389392031840148E-2</v>
      </c>
      <c r="CJ480" s="136">
        <f t="shared" ref="CJ480" si="8592">AB480/AB498</f>
        <v>5.8587173050948856E-2</v>
      </c>
      <c r="CK480" s="137">
        <f t="shared" ref="CK480" si="8593">AC480/AC498</f>
        <v>5.9389939030985113E-2</v>
      </c>
    </row>
    <row r="481" spans="1:89" ht="15" thickTop="1" thickBot="1">
      <c r="A481" s="138" t="s">
        <v>23</v>
      </c>
      <c r="B481" s="182">
        <v>4067</v>
      </c>
      <c r="C481" s="183">
        <v>1042</v>
      </c>
      <c r="D481" s="184">
        <v>1363</v>
      </c>
      <c r="E481" s="185">
        <v>927</v>
      </c>
      <c r="F481" s="182">
        <v>692</v>
      </c>
      <c r="G481" s="186">
        <v>486</v>
      </c>
      <c r="H481" s="184">
        <v>1022</v>
      </c>
      <c r="I481" s="185">
        <v>1825</v>
      </c>
      <c r="J481" s="182">
        <v>337</v>
      </c>
      <c r="K481" s="186">
        <v>745</v>
      </c>
      <c r="L481" s="184">
        <v>447</v>
      </c>
      <c r="M481" s="182">
        <v>1777</v>
      </c>
      <c r="N481" s="187">
        <v>1281</v>
      </c>
      <c r="O481" s="188">
        <v>2776</v>
      </c>
      <c r="P481" s="182">
        <v>949</v>
      </c>
      <c r="Q481" s="186">
        <v>1229</v>
      </c>
      <c r="R481" s="184">
        <v>1442</v>
      </c>
      <c r="S481" s="185">
        <v>1289</v>
      </c>
      <c r="T481" s="182">
        <v>336</v>
      </c>
      <c r="U481" s="186">
        <v>711</v>
      </c>
      <c r="V481" s="184">
        <v>592</v>
      </c>
      <c r="W481" s="185">
        <v>1743</v>
      </c>
      <c r="X481" s="182">
        <v>961</v>
      </c>
      <c r="Y481" s="186">
        <v>899</v>
      </c>
      <c r="Z481" s="184">
        <v>3711</v>
      </c>
      <c r="AA481" s="182">
        <v>2390</v>
      </c>
      <c r="AB481" s="163">
        <f t="shared" si="8429"/>
        <v>17200</v>
      </c>
      <c r="AC481" s="166">
        <f t="shared" si="8430"/>
        <v>17839</v>
      </c>
      <c r="AE481" s="315"/>
      <c r="AF481" s="230" t="s">
        <v>14</v>
      </c>
      <c r="AG481" s="231" t="s">
        <v>15</v>
      </c>
      <c r="AH481" s="232" t="s">
        <v>14</v>
      </c>
      <c r="AI481" s="233" t="s">
        <v>15</v>
      </c>
      <c r="AJ481" s="230" t="s">
        <v>14</v>
      </c>
      <c r="AK481" s="231" t="s">
        <v>15</v>
      </c>
      <c r="AL481" s="232" t="s">
        <v>14</v>
      </c>
      <c r="AM481" s="233" t="s">
        <v>15</v>
      </c>
      <c r="AN481" s="230" t="s">
        <v>14</v>
      </c>
      <c r="AO481" s="231" t="s">
        <v>15</v>
      </c>
      <c r="AP481" s="232" t="s">
        <v>14</v>
      </c>
      <c r="AQ481" s="230" t="s">
        <v>15</v>
      </c>
      <c r="AR481" s="234" t="s">
        <v>14</v>
      </c>
      <c r="AS481" s="235" t="s">
        <v>15</v>
      </c>
      <c r="AT481" s="230" t="s">
        <v>14</v>
      </c>
      <c r="AU481" s="231" t="s">
        <v>15</v>
      </c>
      <c r="AV481" s="232" t="s">
        <v>14</v>
      </c>
      <c r="AW481" s="233" t="s">
        <v>15</v>
      </c>
      <c r="AX481" s="230" t="s">
        <v>14</v>
      </c>
      <c r="AY481" s="231" t="s">
        <v>15</v>
      </c>
      <c r="AZ481" s="232" t="s">
        <v>14</v>
      </c>
      <c r="BA481" s="233" t="s">
        <v>15</v>
      </c>
      <c r="BB481" s="230" t="s">
        <v>14</v>
      </c>
      <c r="BC481" s="231" t="s">
        <v>15</v>
      </c>
      <c r="BD481" s="236" t="s">
        <v>14</v>
      </c>
      <c r="BE481" s="237" t="s">
        <v>15</v>
      </c>
      <c r="BF481" s="238" t="s">
        <v>14</v>
      </c>
      <c r="BG481" s="239" t="s">
        <v>15</v>
      </c>
      <c r="BI481" s="138" t="s">
        <v>23</v>
      </c>
      <c r="BJ481" s="130">
        <f>B481/B498</f>
        <v>6.436450535711459E-2</v>
      </c>
      <c r="BK481" s="131">
        <f t="shared" ref="BK481" si="8594">C481/C498</f>
        <v>3.0919881305637983E-2</v>
      </c>
      <c r="BL481" s="132">
        <f t="shared" ref="BL481" si="8595">D481/D498</f>
        <v>5.6654751018372265E-2</v>
      </c>
      <c r="BM481" s="133">
        <f t="shared" ref="BM481" si="8596">E481/E498</f>
        <v>5.0035083931559345E-2</v>
      </c>
      <c r="BN481" s="130">
        <f t="shared" ref="BN481" si="8597">F481/F498</f>
        <v>6.0771054711513131E-2</v>
      </c>
      <c r="BO481" s="131">
        <f t="shared" ref="BO481" si="8598">G481/G498</f>
        <v>6.2403697996918334E-2</v>
      </c>
      <c r="BP481" s="132">
        <f t="shared" ref="BP481" si="8599">H481/H498</f>
        <v>3.6951334152867166E-2</v>
      </c>
      <c r="BQ481" s="133">
        <f t="shared" ref="BQ481" si="8600">I481/I498</f>
        <v>4.5944312975177481E-2</v>
      </c>
      <c r="BR481" s="130">
        <f t="shared" ref="BR481" si="8601">J481/J498</f>
        <v>4.9712346953828E-2</v>
      </c>
      <c r="BS481" s="131">
        <f t="shared" ref="BS481" si="8602">K481/K498</f>
        <v>8.8965846668258894E-2</v>
      </c>
      <c r="BT481" s="132">
        <f t="shared" ref="BT481" si="8603">L481/L498</f>
        <v>3.9148712559117185E-2</v>
      </c>
      <c r="BU481" s="130">
        <f t="shared" ref="BU481" si="8604">M481/M498</f>
        <v>7.4623105026666109E-2</v>
      </c>
      <c r="BV481" s="134">
        <f t="shared" ref="BV481" si="8605">N481/N498</f>
        <v>4.780564263322884E-2</v>
      </c>
      <c r="BW481" s="135">
        <f t="shared" ref="BW481" si="8606">O481/O498</f>
        <v>7.2087044586979662E-2</v>
      </c>
      <c r="BX481" s="130">
        <f t="shared" ref="BX481" si="8607">P481/P498</f>
        <v>5.7851743477200686E-2</v>
      </c>
      <c r="BY481" s="131">
        <f t="shared" ref="BY481" si="8608">Q481/Q498</f>
        <v>5.8351533567562432E-2</v>
      </c>
      <c r="BZ481" s="132">
        <f t="shared" ref="BZ481" si="8609">R481/R498</f>
        <v>6.8728849911824985E-2</v>
      </c>
      <c r="CA481" s="133">
        <f t="shared" ref="CA481" si="8610">S481/S498</f>
        <v>5.1642628205128202E-2</v>
      </c>
      <c r="CB481" s="130">
        <f t="shared" ref="CB481" si="8611">T481/T498</f>
        <v>4.1863942187889358E-2</v>
      </c>
      <c r="CC481" s="131">
        <f t="shared" ref="CC481" si="8612">U481/U498</f>
        <v>6.3892882818116462E-2</v>
      </c>
      <c r="CD481" s="132">
        <f t="shared" ref="CD481" si="8613">V481/V498</f>
        <v>2.6563762003051244E-2</v>
      </c>
      <c r="CE481" s="133">
        <f t="shared" ref="CE481" si="8614">W481/W498</f>
        <v>5.6360344047080124E-2</v>
      </c>
      <c r="CF481" s="130">
        <f t="shared" ref="CF481" si="8615">X481/X498</f>
        <v>4.0977315367559268E-2</v>
      </c>
      <c r="CG481" s="131">
        <f t="shared" ref="CG481" si="8616">Y481/Y498</f>
        <v>5.6712086802927074E-2</v>
      </c>
      <c r="CH481" s="132">
        <f t="shared" ref="CH481" si="8617">Z481/Z498</f>
        <v>5.999611989523717E-2</v>
      </c>
      <c r="CI481" s="130">
        <f t="shared" ref="CI481" si="8618">AA481/AA498</f>
        <v>4.8531860455671524E-2</v>
      </c>
      <c r="CJ481" s="136">
        <f t="shared" ref="CJ481" si="8619">AB481/AB498</f>
        <v>5.3039600846166657E-2</v>
      </c>
      <c r="CK481" s="137">
        <f t="shared" ref="CK481" si="8620">AC481/AC498</f>
        <v>5.5125507173825042E-2</v>
      </c>
    </row>
    <row r="482" spans="1:89" ht="14" thickTop="1">
      <c r="A482" s="147" t="s">
        <v>24</v>
      </c>
      <c r="B482" s="196">
        <v>3849</v>
      </c>
      <c r="C482" s="190">
        <v>1401</v>
      </c>
      <c r="D482" s="191">
        <v>1431</v>
      </c>
      <c r="E482" s="192">
        <v>786</v>
      </c>
      <c r="F482" s="189">
        <v>660</v>
      </c>
      <c r="G482" s="193">
        <v>464</v>
      </c>
      <c r="H482" s="191">
        <v>1607</v>
      </c>
      <c r="I482" s="192">
        <v>1987</v>
      </c>
      <c r="J482" s="189">
        <v>324</v>
      </c>
      <c r="K482" s="193">
        <v>725</v>
      </c>
      <c r="L482" s="191">
        <v>468</v>
      </c>
      <c r="M482" s="189">
        <v>1736</v>
      </c>
      <c r="N482" s="194">
        <v>1281</v>
      </c>
      <c r="O482" s="197">
        <v>2253</v>
      </c>
      <c r="P482" s="189">
        <v>909</v>
      </c>
      <c r="Q482" s="193">
        <v>1061</v>
      </c>
      <c r="R482" s="191">
        <v>1279</v>
      </c>
      <c r="S482" s="192">
        <v>1172</v>
      </c>
      <c r="T482" s="189">
        <v>345</v>
      </c>
      <c r="U482" s="193">
        <v>576</v>
      </c>
      <c r="V482" s="191">
        <v>754</v>
      </c>
      <c r="W482" s="198">
        <v>2216</v>
      </c>
      <c r="X482" s="189">
        <v>1055</v>
      </c>
      <c r="Y482" s="193">
        <v>894</v>
      </c>
      <c r="Z482" s="191">
        <v>3661</v>
      </c>
      <c r="AA482" s="189">
        <v>2707</v>
      </c>
      <c r="AB482" s="163">
        <f t="shared" si="8429"/>
        <v>17623</v>
      </c>
      <c r="AC482" s="166">
        <f t="shared" si="8430"/>
        <v>17978</v>
      </c>
      <c r="AE482" s="241" t="str">
        <f>$AE$17</f>
        <v>17:00 - 17:59</v>
      </c>
      <c r="AF482" s="242">
        <f t="shared" ref="AF482:AU484" si="8621">SUMIF($A$9:$A$32,$AE482,B$474:B$497)</f>
        <v>2795</v>
      </c>
      <c r="AG482" s="243">
        <f t="shared" si="8621"/>
        <v>3618</v>
      </c>
      <c r="AH482" s="244">
        <f t="shared" si="8621"/>
        <v>1932</v>
      </c>
      <c r="AI482" s="245">
        <f t="shared" si="8621"/>
        <v>1451</v>
      </c>
      <c r="AJ482" s="242">
        <f t="shared" si="8621"/>
        <v>1135</v>
      </c>
      <c r="AK482" s="246">
        <f t="shared" si="8621"/>
        <v>432</v>
      </c>
      <c r="AL482" s="244">
        <f t="shared" si="8621"/>
        <v>2380</v>
      </c>
      <c r="AM482" s="245">
        <f t="shared" si="8621"/>
        <v>3414</v>
      </c>
      <c r="AN482" s="242">
        <f t="shared" si="8621"/>
        <v>741</v>
      </c>
      <c r="AO482" s="246">
        <f t="shared" si="8621"/>
        <v>315</v>
      </c>
      <c r="AP482" s="244">
        <f t="shared" si="8621"/>
        <v>1497</v>
      </c>
      <c r="AQ482" s="242">
        <f t="shared" si="8621"/>
        <v>1297</v>
      </c>
      <c r="AR482" s="247">
        <f t="shared" si="8621"/>
        <v>2233</v>
      </c>
      <c r="AS482" s="248">
        <f t="shared" si="8621"/>
        <v>2248</v>
      </c>
      <c r="AT482" s="242">
        <f t="shared" si="8621"/>
        <v>1287</v>
      </c>
      <c r="AU482" s="246">
        <f t="shared" si="8621"/>
        <v>1361</v>
      </c>
      <c r="AV482" s="244">
        <f t="shared" ref="AP482:BE484" si="8622">SUMIF($A$9:$A$32,$AE482,R$474:R$497)</f>
        <v>1340</v>
      </c>
      <c r="AW482" s="245">
        <f t="shared" si="8622"/>
        <v>2145</v>
      </c>
      <c r="AX482" s="242">
        <f t="shared" si="8622"/>
        <v>960</v>
      </c>
      <c r="AY482" s="246">
        <f t="shared" si="8622"/>
        <v>426</v>
      </c>
      <c r="AZ482" s="244">
        <f t="shared" si="8622"/>
        <v>2161</v>
      </c>
      <c r="BA482" s="245">
        <f t="shared" si="8622"/>
        <v>1625</v>
      </c>
      <c r="BB482" s="242">
        <f t="shared" si="8622"/>
        <v>2517</v>
      </c>
      <c r="BC482" s="246">
        <f t="shared" si="8622"/>
        <v>772</v>
      </c>
      <c r="BD482" s="23">
        <f t="shared" si="8622"/>
        <v>4667</v>
      </c>
      <c r="BE482" s="249">
        <f t="shared" si="8622"/>
        <v>3902</v>
      </c>
      <c r="BF482" s="250">
        <f>AF482+AH482+AJ482+AL482+AN482+AP482+AR482+AT482+AV482+AX482+AZ482+BB482+BD482</f>
        <v>25645</v>
      </c>
      <c r="BG482" s="251">
        <f>AG482+AI482+AK482+AM482+AO482+AQ482+AS482+AU482+AW482+AY482+BA482+BC482+BE482</f>
        <v>23006</v>
      </c>
      <c r="BI482" s="147" t="s">
        <v>24</v>
      </c>
      <c r="BJ482" s="130">
        <f>B482/B498</f>
        <v>6.0914428600819789E-2</v>
      </c>
      <c r="BK482" s="131">
        <f t="shared" ref="BK482" si="8623">C482/C498</f>
        <v>4.1572700296735904E-2</v>
      </c>
      <c r="BL482" s="132">
        <f t="shared" ref="BL482" si="8624">D482/D498</f>
        <v>5.9481253637043811E-2</v>
      </c>
      <c r="BM482" s="133">
        <f t="shared" ref="BM482" si="8625">E482/E498</f>
        <v>4.2424569547147406E-2</v>
      </c>
      <c r="BN482" s="130">
        <f t="shared" ref="BN482" si="8626">F482/F498</f>
        <v>5.7960832528321772E-2</v>
      </c>
      <c r="BO482" s="131">
        <f t="shared" ref="BO482" si="8627">G482/G498</f>
        <v>5.9578839239856192E-2</v>
      </c>
      <c r="BP482" s="132">
        <f t="shared" ref="BP482" si="8628">H482/H498</f>
        <v>5.8102538144478993E-2</v>
      </c>
      <c r="BQ482" s="133">
        <f t="shared" ref="BQ482" si="8629">I482/I498</f>
        <v>5.0022657469412417E-2</v>
      </c>
      <c r="BR482" s="130">
        <f t="shared" ref="BR482" si="8630">J482/J498</f>
        <v>4.7794659979347988E-2</v>
      </c>
      <c r="BS482" s="131">
        <f t="shared" ref="BS482" si="8631">K482/K498</f>
        <v>8.6577501791258657E-2</v>
      </c>
      <c r="BT482" s="132">
        <f t="shared" ref="BT482" si="8632">L482/L498</f>
        <v>4.0987913820283765E-2</v>
      </c>
      <c r="BU482" s="130">
        <f t="shared" ref="BU482" si="8633">M482/M498</f>
        <v>7.2901356401965309E-2</v>
      </c>
      <c r="BV482" s="134">
        <f t="shared" ref="BV482" si="8634">N482/N498</f>
        <v>4.780564263322884E-2</v>
      </c>
      <c r="BW482" s="135">
        <f t="shared" ref="BW482" si="8635">O482/O498</f>
        <v>5.8505803838063829E-2</v>
      </c>
      <c r="BX482" s="130">
        <f t="shared" ref="BX482" si="8636">P482/P498</f>
        <v>5.5413313825896121E-2</v>
      </c>
      <c r="BY482" s="131">
        <f t="shared" ref="BY482" si="8637">Q482/Q498</f>
        <v>5.0375083088025831E-2</v>
      </c>
      <c r="BZ482" s="132">
        <f t="shared" ref="BZ482" si="8638">R482/R498</f>
        <v>6.0959916114579855E-2</v>
      </c>
      <c r="CA482" s="133">
        <f t="shared" ref="CA482" si="8639">S482/S498</f>
        <v>4.6955128205128205E-2</v>
      </c>
      <c r="CB482" s="130">
        <f t="shared" ref="CB482" si="8640">T482/T498</f>
        <v>4.2985297782207825E-2</v>
      </c>
      <c r="CC482" s="131">
        <f t="shared" ref="CC482" si="8641">U482/U498</f>
        <v>5.1761322789360173E-2</v>
      </c>
      <c r="CD482" s="132">
        <f t="shared" ref="CD482" si="8642">V482/V498</f>
        <v>3.3832899578210535E-2</v>
      </c>
      <c r="CE482" s="133">
        <f t="shared" ref="CE482" si="8643">W482/W498</f>
        <v>7.1654918191812716E-2</v>
      </c>
      <c r="CF482" s="130">
        <f t="shared" ref="CF482" si="8644">X482/X498</f>
        <v>4.4985502302575475E-2</v>
      </c>
      <c r="CG482" s="131">
        <f t="shared" ref="CG482" si="8645">Y482/Y498</f>
        <v>5.6396669190007569E-2</v>
      </c>
      <c r="CH482" s="132">
        <f t="shared" ref="CH482" si="8646">Z482/Z498</f>
        <v>5.9187764736314548E-2</v>
      </c>
      <c r="CI482" s="130">
        <f t="shared" ref="CI482" si="8647">AA482/AA498</f>
        <v>5.4968931486821263E-2</v>
      </c>
      <c r="CJ482" s="136">
        <f t="shared" ref="CJ482" si="8648">AB482/AB498</f>
        <v>5.434400498325552E-2</v>
      </c>
      <c r="CK482" s="137">
        <f t="shared" ref="CK482" si="8649">AC482/AC498</f>
        <v>5.555504052755348E-2</v>
      </c>
    </row>
    <row r="483" spans="1:89">
      <c r="A483" s="138" t="s">
        <v>25</v>
      </c>
      <c r="B483" s="199">
        <v>4105</v>
      </c>
      <c r="C483" s="183">
        <v>1389</v>
      </c>
      <c r="D483" s="184">
        <v>1590</v>
      </c>
      <c r="E483" s="185">
        <v>855</v>
      </c>
      <c r="F483" s="182">
        <v>722</v>
      </c>
      <c r="G483" s="186">
        <v>476</v>
      </c>
      <c r="H483" s="184">
        <v>1537</v>
      </c>
      <c r="I483" s="185">
        <v>2234</v>
      </c>
      <c r="J483" s="182">
        <v>344</v>
      </c>
      <c r="K483" s="183">
        <v>560</v>
      </c>
      <c r="L483" s="184">
        <v>470</v>
      </c>
      <c r="M483" s="182">
        <v>1554</v>
      </c>
      <c r="N483" s="187">
        <v>1437</v>
      </c>
      <c r="O483" s="200">
        <v>2356</v>
      </c>
      <c r="P483" s="182">
        <v>956</v>
      </c>
      <c r="Q483" s="183">
        <v>1239</v>
      </c>
      <c r="R483" s="184">
        <v>1376</v>
      </c>
      <c r="S483" s="185">
        <v>1296</v>
      </c>
      <c r="T483" s="191">
        <v>399</v>
      </c>
      <c r="U483" s="182">
        <v>600</v>
      </c>
      <c r="V483" s="184">
        <v>915</v>
      </c>
      <c r="W483" s="201">
        <v>2026</v>
      </c>
      <c r="X483" s="182">
        <v>1119</v>
      </c>
      <c r="Y483" s="186">
        <v>785</v>
      </c>
      <c r="Z483" s="184">
        <v>3600</v>
      </c>
      <c r="AA483" s="182">
        <v>2881</v>
      </c>
      <c r="AB483" s="163">
        <f t="shared" si="8429"/>
        <v>18570</v>
      </c>
      <c r="AC483" s="166">
        <f t="shared" si="8430"/>
        <v>18251</v>
      </c>
      <c r="AE483" s="253" t="str">
        <f>$AE$18</f>
        <v>18:00 - 18:59</v>
      </c>
      <c r="AF483" s="242">
        <f t="shared" si="8621"/>
        <v>2761</v>
      </c>
      <c r="AG483" s="254">
        <f t="shared" si="8621"/>
        <v>4119</v>
      </c>
      <c r="AH483" s="255">
        <f t="shared" si="8621"/>
        <v>1749</v>
      </c>
      <c r="AI483" s="256">
        <f t="shared" si="8621"/>
        <v>1749</v>
      </c>
      <c r="AJ483" s="257">
        <f t="shared" si="8621"/>
        <v>835</v>
      </c>
      <c r="AK483" s="258">
        <f t="shared" si="8621"/>
        <v>643</v>
      </c>
      <c r="AL483" s="255">
        <f t="shared" si="8621"/>
        <v>2531</v>
      </c>
      <c r="AM483" s="256">
        <f t="shared" si="8621"/>
        <v>3896</v>
      </c>
      <c r="AN483" s="257">
        <f t="shared" si="8621"/>
        <v>729</v>
      </c>
      <c r="AO483" s="258">
        <f t="shared" si="8621"/>
        <v>313</v>
      </c>
      <c r="AP483" s="255">
        <f t="shared" si="8622"/>
        <v>1486</v>
      </c>
      <c r="AQ483" s="257">
        <f t="shared" si="8622"/>
        <v>1047</v>
      </c>
      <c r="AR483" s="259">
        <f t="shared" si="8622"/>
        <v>2396</v>
      </c>
      <c r="AS483" s="260">
        <f t="shared" si="8622"/>
        <v>2087</v>
      </c>
      <c r="AT483" s="257">
        <f t="shared" si="8622"/>
        <v>1282</v>
      </c>
      <c r="AU483" s="258">
        <f t="shared" si="8622"/>
        <v>1430</v>
      </c>
      <c r="AV483" s="255">
        <f t="shared" si="8622"/>
        <v>1259</v>
      </c>
      <c r="AW483" s="256">
        <f t="shared" si="8622"/>
        <v>2037</v>
      </c>
      <c r="AX483" s="257">
        <f t="shared" si="8622"/>
        <v>700</v>
      </c>
      <c r="AY483" s="258">
        <f t="shared" si="8622"/>
        <v>373</v>
      </c>
      <c r="AZ483" s="255">
        <f t="shared" si="8622"/>
        <v>1856</v>
      </c>
      <c r="BA483" s="256">
        <f t="shared" si="8622"/>
        <v>1639</v>
      </c>
      <c r="BB483" s="257">
        <f t="shared" si="8622"/>
        <v>2456</v>
      </c>
      <c r="BC483" s="258">
        <f t="shared" si="8622"/>
        <v>825</v>
      </c>
      <c r="BD483" s="255">
        <f t="shared" si="8622"/>
        <v>4218</v>
      </c>
      <c r="BE483" s="257">
        <f t="shared" si="8622"/>
        <v>3765</v>
      </c>
      <c r="BF483" s="261">
        <f>SUM(AF483,AH483,AJ483,AL483,AN483,AP483,AR483,AT483,AV483,AX483,AZ483,BB483,BD483)</f>
        <v>24258</v>
      </c>
      <c r="BG483" s="19">
        <f>SUM(AG483,AI483,AK483,AM483,AO483,AQ483,AS483,AU483,AW483,AY483,BA483,BC483,BE483)</f>
        <v>23923</v>
      </c>
      <c r="BI483" s="138" t="s">
        <v>25</v>
      </c>
      <c r="BJ483" s="130">
        <f>B483/B498</f>
        <v>6.4965894883441219E-2</v>
      </c>
      <c r="BK483" s="131">
        <f t="shared" ref="BK483" si="8650">C483/C498</f>
        <v>4.1216617210682489E-2</v>
      </c>
      <c r="BL483" s="132">
        <f t="shared" ref="BL483" si="8651">D483/D498</f>
        <v>6.6090281818937571E-2</v>
      </c>
      <c r="BM483" s="133">
        <f t="shared" ref="BM483" si="8652">E483/E498</f>
        <v>4.614886382037027E-2</v>
      </c>
      <c r="BN483" s="130">
        <f t="shared" ref="BN483" si="8653">F483/F498</f>
        <v>6.3405638008255022E-2</v>
      </c>
      <c r="BO483" s="131">
        <f t="shared" ref="BO483" si="8654">G483/G498</f>
        <v>6.1119671289162812E-2</v>
      </c>
      <c r="BP483" s="132">
        <f t="shared" ref="BP483" si="8655">H483/H498</f>
        <v>5.557162484633741E-2</v>
      </c>
      <c r="BQ483" s="133">
        <f t="shared" ref="BQ483" si="8656">I483/I498</f>
        <v>5.6240874074820001E-2</v>
      </c>
      <c r="BR483" s="130">
        <f t="shared" ref="BR483" si="8657">J483/J498</f>
        <v>5.0744947632394156E-2</v>
      </c>
      <c r="BS483" s="131">
        <f t="shared" ref="BS483" si="8658">K483/K498</f>
        <v>6.6873656556006689E-2</v>
      </c>
      <c r="BT483" s="132">
        <f t="shared" ref="BT483" si="8659">L483/L498</f>
        <v>4.1163075845156771E-2</v>
      </c>
      <c r="BU483" s="130">
        <f t="shared" ref="BU483" si="8660">M483/M498</f>
        <v>6.5258472263049594E-2</v>
      </c>
      <c r="BV483" s="134">
        <f t="shared" ref="BV483" si="8661">N483/N498</f>
        <v>5.3627407075682941E-2</v>
      </c>
      <c r="BW483" s="135">
        <f t="shared" ref="BW483" si="8662">O483/O498</f>
        <v>6.1180503258978419E-2</v>
      </c>
      <c r="BX483" s="130">
        <f t="shared" ref="BX483" si="8663">P483/P498</f>
        <v>5.827846866617898E-2</v>
      </c>
      <c r="BY483" s="131">
        <f t="shared" ref="BY483" si="8664">Q483/Q498</f>
        <v>5.8826322286582473E-2</v>
      </c>
      <c r="BZ483" s="132">
        <f t="shared" ref="BZ483" si="8665">R483/R498</f>
        <v>6.5583146656498739E-2</v>
      </c>
      <c r="CA483" s="133">
        <f t="shared" ref="CA483" si="8666">S483/S498</f>
        <v>5.1923076923076926E-2</v>
      </c>
      <c r="CB483" s="130">
        <f t="shared" ref="CB483" si="8667">T483/T498</f>
        <v>4.9713431348118613E-2</v>
      </c>
      <c r="CC483" s="131">
        <f t="shared" ref="CC483" si="8668">U483/U498</f>
        <v>5.3918044572250183E-2</v>
      </c>
      <c r="CD483" s="132">
        <f t="shared" ref="CD483" si="8669">V483/V498</f>
        <v>4.1057165933770082E-2</v>
      </c>
      <c r="CE483" s="133">
        <f t="shared" ref="CE483" si="8670">W483/W498</f>
        <v>6.5511220332406389E-2</v>
      </c>
      <c r="CF483" s="130">
        <f t="shared" ref="CF483" si="8671">X483/X498</f>
        <v>4.7714480641309912E-2</v>
      </c>
      <c r="CG483" s="131">
        <f t="shared" ref="CG483" si="8672">Y483/Y498</f>
        <v>4.9520565228362352E-2</v>
      </c>
      <c r="CH483" s="132">
        <f t="shared" ref="CH483" si="8673">Z483/Z498</f>
        <v>5.8201571442428948E-2</v>
      </c>
      <c r="CI483" s="130">
        <f t="shared" ref="CI483" si="8674">AA483/AA498</f>
        <v>5.8502213377736263E-2</v>
      </c>
      <c r="CJ483" s="136">
        <f t="shared" ref="CJ483" si="8675">AB483/AB498</f>
        <v>5.7264266727518304E-2</v>
      </c>
      <c r="CK483" s="137">
        <f t="shared" ref="CK483" si="8676">AC483/AC498</f>
        <v>5.6398656394948191E-2</v>
      </c>
    </row>
    <row r="484" spans="1:89" ht="14" thickBot="1">
      <c r="A484" s="147" t="s">
        <v>26</v>
      </c>
      <c r="B484" s="196">
        <v>3857</v>
      </c>
      <c r="C484" s="190">
        <v>1520</v>
      </c>
      <c r="D484" s="191">
        <v>1368</v>
      </c>
      <c r="E484" s="192">
        <v>904</v>
      </c>
      <c r="F484" s="189">
        <v>704</v>
      </c>
      <c r="G484" s="193">
        <v>420</v>
      </c>
      <c r="H484" s="191">
        <v>2157</v>
      </c>
      <c r="I484" s="192">
        <v>2421</v>
      </c>
      <c r="J484" s="189">
        <v>416</v>
      </c>
      <c r="K484" s="190">
        <v>539</v>
      </c>
      <c r="L484" s="191">
        <v>573</v>
      </c>
      <c r="M484" s="189">
        <v>1663</v>
      </c>
      <c r="N484" s="194">
        <v>1603</v>
      </c>
      <c r="O484" s="197">
        <v>2377</v>
      </c>
      <c r="P484" s="189">
        <v>1005</v>
      </c>
      <c r="Q484" s="190">
        <v>1138</v>
      </c>
      <c r="R484" s="191">
        <v>1318</v>
      </c>
      <c r="S484" s="192">
        <v>1401</v>
      </c>
      <c r="T484" s="189">
        <v>400</v>
      </c>
      <c r="U484" s="193">
        <v>563</v>
      </c>
      <c r="V484" s="191">
        <v>1112</v>
      </c>
      <c r="W484" s="198">
        <v>2339</v>
      </c>
      <c r="X484" s="189">
        <v>1066</v>
      </c>
      <c r="Y484" s="193">
        <v>829</v>
      </c>
      <c r="Z484" s="191">
        <v>3561</v>
      </c>
      <c r="AA484" s="189">
        <v>2723</v>
      </c>
      <c r="AB484" s="163">
        <f t="shared" si="8429"/>
        <v>19140</v>
      </c>
      <c r="AC484" s="166">
        <f t="shared" si="8430"/>
        <v>18837</v>
      </c>
      <c r="AE484" s="241" t="str">
        <f>$AE$19</f>
        <v>19:00 - 19:59</v>
      </c>
      <c r="AF484" s="242">
        <f t="shared" si="8621"/>
        <v>2900</v>
      </c>
      <c r="AG484" s="262">
        <f t="shared" si="8621"/>
        <v>4149</v>
      </c>
      <c r="AH484" s="263">
        <f t="shared" si="8621"/>
        <v>1513</v>
      </c>
      <c r="AI484" s="264">
        <f t="shared" si="8621"/>
        <v>1605</v>
      </c>
      <c r="AJ484" s="265">
        <f t="shared" si="8621"/>
        <v>540</v>
      </c>
      <c r="AK484" s="266">
        <f t="shared" si="8621"/>
        <v>520</v>
      </c>
      <c r="AL484" s="263">
        <f t="shared" si="8621"/>
        <v>2078</v>
      </c>
      <c r="AM484" s="264">
        <f t="shared" si="8621"/>
        <v>3549</v>
      </c>
      <c r="AN484" s="265">
        <f t="shared" si="8621"/>
        <v>393</v>
      </c>
      <c r="AO484" s="266">
        <f t="shared" si="8621"/>
        <v>279</v>
      </c>
      <c r="AP484" s="263">
        <f t="shared" si="8622"/>
        <v>1167</v>
      </c>
      <c r="AQ484" s="265">
        <f t="shared" si="8622"/>
        <v>1063</v>
      </c>
      <c r="AR484" s="267">
        <f t="shared" si="8622"/>
        <v>1996</v>
      </c>
      <c r="AS484" s="268">
        <f t="shared" si="8622"/>
        <v>2253</v>
      </c>
      <c r="AT484" s="265">
        <f t="shared" si="8622"/>
        <v>1099</v>
      </c>
      <c r="AU484" s="266">
        <f t="shared" si="8622"/>
        <v>1592</v>
      </c>
      <c r="AV484" s="263">
        <f t="shared" si="8622"/>
        <v>1225</v>
      </c>
      <c r="AW484" s="264">
        <f t="shared" si="8622"/>
        <v>1790</v>
      </c>
      <c r="AX484" s="265">
        <f t="shared" si="8622"/>
        <v>889</v>
      </c>
      <c r="AY484" s="266">
        <f t="shared" si="8622"/>
        <v>319</v>
      </c>
      <c r="AZ484" s="263">
        <f t="shared" si="8622"/>
        <v>2439</v>
      </c>
      <c r="BA484" s="264">
        <f t="shared" si="8622"/>
        <v>1343</v>
      </c>
      <c r="BB484" s="265">
        <f t="shared" si="8622"/>
        <v>2277</v>
      </c>
      <c r="BC484" s="266">
        <f t="shared" si="8622"/>
        <v>791</v>
      </c>
      <c r="BD484" s="263">
        <f t="shared" si="8622"/>
        <v>3552</v>
      </c>
      <c r="BE484" s="265">
        <f t="shared" si="8622"/>
        <v>4362</v>
      </c>
      <c r="BF484" s="261">
        <f>SUM(AF484,AH484,AJ484,AL484,AN484,AP484,AR484,AT484,AV484,AX484,AZ484,BB484,BD484)</f>
        <v>22068</v>
      </c>
      <c r="BG484" s="19">
        <f>SUM(AG484,AI484,AK484,AM484,AO484,AQ484,AS484,AU484,AW484,AY484,BA484,BC484,BE484)</f>
        <v>23615</v>
      </c>
      <c r="BI484" s="147" t="s">
        <v>26</v>
      </c>
      <c r="BJ484" s="130">
        <f>B484/B498</f>
        <v>6.1041036922151709E-2</v>
      </c>
      <c r="BK484" s="131">
        <f t="shared" ref="BK484" si="8677">C484/C498</f>
        <v>4.5103857566765576E-2</v>
      </c>
      <c r="BL484" s="132">
        <f t="shared" ref="BL484" si="8678">D484/D498</f>
        <v>5.6862582093274584E-2</v>
      </c>
      <c r="BM484" s="133">
        <f t="shared" ref="BM484" si="8679">E484/E498</f>
        <v>4.8793652507151723E-2</v>
      </c>
      <c r="BN484" s="130">
        <f t="shared" ref="BN484" si="8680">F484/F498</f>
        <v>6.1824888030209892E-2</v>
      </c>
      <c r="BO484" s="131">
        <f t="shared" ref="BO484" si="8681">G484/G498</f>
        <v>5.3929121725731895E-2</v>
      </c>
      <c r="BP484" s="132">
        <f t="shared" ref="BP484" si="8682">H484/H498</f>
        <v>7.7988285487020026E-2</v>
      </c>
      <c r="BQ484" s="133">
        <f t="shared" ref="BQ484" si="8683">I484/I498</f>
        <v>6.0948592719399827E-2</v>
      </c>
      <c r="BR484" s="130">
        <f t="shared" ref="BR484" si="8684">J484/J498</f>
        <v>6.1365983183360374E-2</v>
      </c>
      <c r="BS484" s="131">
        <f t="shared" ref="BS484" si="8685">K484/K498</f>
        <v>6.4365894435156432E-2</v>
      </c>
      <c r="BT484" s="132">
        <f t="shared" ref="BT484" si="8686">L484/L498</f>
        <v>5.0183920126116659E-2</v>
      </c>
      <c r="BU484" s="130">
        <f t="shared" ref="BU484" si="8687">M484/M498</f>
        <v>6.983580397262E-2</v>
      </c>
      <c r="BV484" s="134">
        <f t="shared" ref="BV484" si="8688">N484/N498</f>
        <v>5.9822361546499475E-2</v>
      </c>
      <c r="BW484" s="135">
        <f t="shared" ref="BW484" si="8689">O484/O498</f>
        <v>6.1725830325378483E-2</v>
      </c>
      <c r="BX484" s="130">
        <f t="shared" ref="BX484" si="8690">P484/P498</f>
        <v>6.1265544989027067E-2</v>
      </c>
      <c r="BY484" s="131">
        <f t="shared" ref="BY484" si="8691">Q484/Q498</f>
        <v>5.4030956224480106E-2</v>
      </c>
      <c r="BZ484" s="132">
        <f t="shared" ref="BZ484" si="8692">R484/R498</f>
        <v>6.2818740765454462E-2</v>
      </c>
      <c r="CA484" s="133">
        <f t="shared" ref="CA484" si="8693">S484/S498</f>
        <v>5.6129807692307694E-2</v>
      </c>
      <c r="CB484" s="130">
        <f t="shared" ref="CB484" si="8694">T484/T498</f>
        <v>4.9838026414153996E-2</v>
      </c>
      <c r="CC484" s="131">
        <f t="shared" ref="CC484" si="8695">U484/U498</f>
        <v>5.0593098490294752E-2</v>
      </c>
      <c r="CD484" s="132">
        <f t="shared" ref="CD484" si="8696">V484/V498</f>
        <v>4.989679619492058E-2</v>
      </c>
      <c r="CE484" s="133">
        <f t="shared" ref="CE484" si="8697">W484/W498</f>
        <v>7.563215417448102E-2</v>
      </c>
      <c r="CF484" s="130">
        <f t="shared" ref="CF484" si="8698">X484/X498</f>
        <v>4.5454545454545456E-2</v>
      </c>
      <c r="CG484" s="131">
        <f t="shared" ref="CG484" si="8699">Y484/Y498</f>
        <v>5.2296240222054001E-2</v>
      </c>
      <c r="CH484" s="132">
        <f t="shared" ref="CH484" si="8700">Z484/Z498</f>
        <v>5.7571054418469297E-2</v>
      </c>
      <c r="CI484" s="130">
        <f t="shared" ref="CI484" si="8701">AA484/AA498</f>
        <v>5.5293830971043331E-2</v>
      </c>
      <c r="CJ484" s="136">
        <f t="shared" ref="CJ484" si="8702">AB484/AB498</f>
        <v>5.9021974429978474E-2</v>
      </c>
      <c r="CK484" s="137">
        <f t="shared" ref="CK484" si="8703">AC484/AC498</f>
        <v>5.8209494850235008E-2</v>
      </c>
    </row>
    <row r="485" spans="1:89" ht="15" thickTop="1" thickBot="1">
      <c r="A485" s="138" t="s">
        <v>27</v>
      </c>
      <c r="B485" s="199">
        <v>3049</v>
      </c>
      <c r="C485" s="183">
        <v>1799</v>
      </c>
      <c r="D485" s="184">
        <v>1369</v>
      </c>
      <c r="E485" s="185">
        <v>984</v>
      </c>
      <c r="F485" s="182">
        <v>679</v>
      </c>
      <c r="G485" s="186">
        <v>454</v>
      </c>
      <c r="H485" s="184">
        <v>2146</v>
      </c>
      <c r="I485" s="185">
        <v>2508</v>
      </c>
      <c r="J485" s="182">
        <v>475</v>
      </c>
      <c r="K485" s="183">
        <v>518</v>
      </c>
      <c r="L485" s="184">
        <v>654</v>
      </c>
      <c r="M485" s="182">
        <v>1415</v>
      </c>
      <c r="N485" s="187">
        <v>1668</v>
      </c>
      <c r="O485" s="200">
        <v>2547</v>
      </c>
      <c r="P485" s="182">
        <v>931</v>
      </c>
      <c r="Q485" s="183">
        <v>1162</v>
      </c>
      <c r="R485" s="184">
        <v>1245</v>
      </c>
      <c r="S485" s="185">
        <v>1620</v>
      </c>
      <c r="T485" s="182">
        <v>497</v>
      </c>
      <c r="U485" s="186">
        <v>499</v>
      </c>
      <c r="V485" s="184">
        <v>1397</v>
      </c>
      <c r="W485" s="201">
        <v>1889</v>
      </c>
      <c r="X485" s="182">
        <v>1290</v>
      </c>
      <c r="Y485" s="186">
        <v>812</v>
      </c>
      <c r="Z485" s="184">
        <v>3605</v>
      </c>
      <c r="AA485" s="182">
        <v>3100</v>
      </c>
      <c r="AB485" s="163">
        <f t="shared" si="8429"/>
        <v>19005</v>
      </c>
      <c r="AC485" s="166">
        <f t="shared" si="8430"/>
        <v>19307</v>
      </c>
      <c r="AE485" s="269" t="s">
        <v>13</v>
      </c>
      <c r="AF485" s="14">
        <f t="shared" ref="AF485:BG485" si="8704">SUM(AF482:AF484)</f>
        <v>8456</v>
      </c>
      <c r="AG485" s="1">
        <f t="shared" si="8704"/>
        <v>11886</v>
      </c>
      <c r="AH485" s="14">
        <f t="shared" si="8704"/>
        <v>5194</v>
      </c>
      <c r="AI485" s="1">
        <f t="shared" si="8704"/>
        <v>4805</v>
      </c>
      <c r="AJ485" s="14">
        <f t="shared" si="8704"/>
        <v>2510</v>
      </c>
      <c r="AK485" s="1">
        <f t="shared" si="8704"/>
        <v>1595</v>
      </c>
      <c r="AL485" s="14">
        <f t="shared" si="8704"/>
        <v>6989</v>
      </c>
      <c r="AM485" s="1">
        <f t="shared" si="8704"/>
        <v>10859</v>
      </c>
      <c r="AN485" s="14">
        <f t="shared" si="8704"/>
        <v>1863</v>
      </c>
      <c r="AO485" s="1">
        <f t="shared" si="8704"/>
        <v>907</v>
      </c>
      <c r="AP485" s="14">
        <f t="shared" si="8704"/>
        <v>4150</v>
      </c>
      <c r="AQ485" s="1">
        <f t="shared" si="8704"/>
        <v>3407</v>
      </c>
      <c r="AR485" s="14">
        <f t="shared" si="8704"/>
        <v>6625</v>
      </c>
      <c r="AS485" s="1">
        <f t="shared" si="8704"/>
        <v>6588</v>
      </c>
      <c r="AT485" s="14">
        <f t="shared" si="8704"/>
        <v>3668</v>
      </c>
      <c r="AU485" s="1">
        <f t="shared" si="8704"/>
        <v>4383</v>
      </c>
      <c r="AV485" s="14">
        <f t="shared" si="8704"/>
        <v>3824</v>
      </c>
      <c r="AW485" s="1">
        <f t="shared" si="8704"/>
        <v>5972</v>
      </c>
      <c r="AX485" s="14">
        <f t="shared" si="8704"/>
        <v>2549</v>
      </c>
      <c r="AY485" s="1">
        <f t="shared" si="8704"/>
        <v>1118</v>
      </c>
      <c r="AZ485" s="14">
        <f t="shared" si="8704"/>
        <v>6456</v>
      </c>
      <c r="BA485" s="1">
        <f t="shared" si="8704"/>
        <v>4607</v>
      </c>
      <c r="BB485" s="14">
        <f t="shared" si="8704"/>
        <v>7250</v>
      </c>
      <c r="BC485" s="1">
        <f t="shared" si="8704"/>
        <v>2388</v>
      </c>
      <c r="BD485" s="14">
        <f t="shared" si="8704"/>
        <v>12437</v>
      </c>
      <c r="BE485" s="1">
        <f t="shared" si="8704"/>
        <v>12029</v>
      </c>
      <c r="BF485" s="54">
        <f t="shared" si="8704"/>
        <v>71971</v>
      </c>
      <c r="BG485" s="50">
        <f t="shared" si="8704"/>
        <v>70544</v>
      </c>
      <c r="BI485" s="138" t="s">
        <v>27</v>
      </c>
      <c r="BJ485" s="130">
        <f>B485/B498</f>
        <v>4.8253596467627835E-2</v>
      </c>
      <c r="BK485" s="131">
        <f t="shared" ref="BK485" si="8705">C485/C498</f>
        <v>5.3382789317507416E-2</v>
      </c>
      <c r="BL485" s="132">
        <f t="shared" ref="BL485" si="8706">D485/D498</f>
        <v>5.6904148308255048E-2</v>
      </c>
      <c r="BM485" s="133">
        <f t="shared" ref="BM485" si="8707">E485/E498</f>
        <v>5.3111674852917366E-2</v>
      </c>
      <c r="BN485" s="130">
        <f t="shared" ref="BN485" si="8708">F485/F498</f>
        <v>5.962940194959164E-2</v>
      </c>
      <c r="BO485" s="131">
        <f t="shared" ref="BO485" si="8709">G485/G498</f>
        <v>5.829481253210067E-2</v>
      </c>
      <c r="BP485" s="132">
        <f t="shared" ref="BP485" si="8710">H485/H498</f>
        <v>7.7590570540169213E-2</v>
      </c>
      <c r="BQ485" s="133">
        <f t="shared" ref="BQ485" si="8711">I485/I498</f>
        <v>6.3138814762600068E-2</v>
      </c>
      <c r="BR485" s="130">
        <f t="shared" ref="BR485" si="8712">J485/J498</f>
        <v>7.0069331759846587E-2</v>
      </c>
      <c r="BS485" s="131">
        <f t="shared" ref="BS485" si="8713">K485/K498</f>
        <v>6.1858132314306188E-2</v>
      </c>
      <c r="BT485" s="132">
        <f t="shared" ref="BT485" si="8714">L485/L498</f>
        <v>5.727798213347346E-2</v>
      </c>
      <c r="BU485" s="130">
        <f t="shared" ref="BU485" si="8715">M485/M498</f>
        <v>5.9421324486624953E-2</v>
      </c>
      <c r="BV485" s="134">
        <f t="shared" ref="BV485" si="8716">N485/N498</f>
        <v>6.2248096730855351E-2</v>
      </c>
      <c r="BW485" s="135">
        <f t="shared" ref="BW485" si="8717">O485/O498</f>
        <v>6.6140382767664707E-2</v>
      </c>
      <c r="BX485" s="130">
        <f t="shared" ref="BX485" si="8718">P485/P498</f>
        <v>5.6754450134113628E-2</v>
      </c>
      <c r="BY485" s="131">
        <f t="shared" ref="BY485" si="8719">Q485/Q498</f>
        <v>5.5170449150128191E-2</v>
      </c>
      <c r="BZ485" s="132">
        <f t="shared" ref="BZ485" si="8720">R485/R498</f>
        <v>5.933940231638149E-2</v>
      </c>
      <c r="CA485" s="133">
        <f t="shared" ref="CA485" si="8721">S485/S498</f>
        <v>6.4903846153846159E-2</v>
      </c>
      <c r="CB485" s="130">
        <f t="shared" ref="CB485" si="8722">T485/T498</f>
        <v>6.1923747819586344E-2</v>
      </c>
      <c r="CC485" s="131">
        <f t="shared" ref="CC485" si="8723">U485/U498</f>
        <v>4.4841840402588068E-2</v>
      </c>
      <c r="CD485" s="132">
        <f t="shared" ref="CD485" si="8724">V485/V498</f>
        <v>6.2685093780848966E-2</v>
      </c>
      <c r="CE485" s="133">
        <f t="shared" ref="CE485" si="8725">W485/W498</f>
        <v>6.1081290823255516E-2</v>
      </c>
      <c r="CF485" s="130">
        <f t="shared" ref="CF485" si="8726">X485/X498</f>
        <v>5.5005969640115983E-2</v>
      </c>
      <c r="CG485" s="131">
        <f t="shared" ref="CG485" si="8727">Y485/Y498</f>
        <v>5.1223820338127682E-2</v>
      </c>
      <c r="CH485" s="132">
        <f t="shared" ref="CH485" si="8728">Z485/Z498</f>
        <v>5.8282406958321209E-2</v>
      </c>
      <c r="CI485" s="130">
        <f t="shared" ref="CI485" si="8729">AA485/AA498</f>
        <v>6.2949275068025834E-2</v>
      </c>
      <c r="CJ485" s="136">
        <f t="shared" ref="CJ485" si="8730">AB485/AB498</f>
        <v>5.8605675237290537E-2</v>
      </c>
      <c r="CK485" s="137">
        <f t="shared" ref="CK485" si="8731">AC485/AC498</f>
        <v>5.9661873816079382E-2</v>
      </c>
    </row>
    <row r="486" spans="1:89" ht="14" thickTop="1">
      <c r="A486" s="147" t="s">
        <v>28</v>
      </c>
      <c r="B486" s="196">
        <v>2669</v>
      </c>
      <c r="C486" s="190">
        <v>2148</v>
      </c>
      <c r="D486" s="191">
        <v>1287</v>
      </c>
      <c r="E486" s="192">
        <v>1005</v>
      </c>
      <c r="F486" s="189">
        <v>647</v>
      </c>
      <c r="G486" s="193">
        <v>485</v>
      </c>
      <c r="H486" s="191">
        <v>1891</v>
      </c>
      <c r="I486" s="192">
        <v>2504</v>
      </c>
      <c r="J486" s="189">
        <v>472</v>
      </c>
      <c r="K486" s="190">
        <v>398</v>
      </c>
      <c r="L486" s="191">
        <v>772</v>
      </c>
      <c r="M486" s="189">
        <v>1157</v>
      </c>
      <c r="N486" s="194">
        <v>1827</v>
      </c>
      <c r="O486" s="197">
        <v>2063</v>
      </c>
      <c r="P486" s="189">
        <v>970</v>
      </c>
      <c r="Q486" s="190">
        <v>1138</v>
      </c>
      <c r="R486" s="191">
        <v>1177</v>
      </c>
      <c r="S486" s="192">
        <v>1355</v>
      </c>
      <c r="T486" s="189">
        <v>662</v>
      </c>
      <c r="U486" s="193">
        <v>453</v>
      </c>
      <c r="V486" s="191">
        <v>1849</v>
      </c>
      <c r="W486" s="198">
        <v>1666</v>
      </c>
      <c r="X486" s="189">
        <v>1454</v>
      </c>
      <c r="Y486" s="193">
        <v>656</v>
      </c>
      <c r="Z486" s="191">
        <v>3692</v>
      </c>
      <c r="AA486" s="189">
        <v>3485</v>
      </c>
      <c r="AB486" s="163">
        <f t="shared" si="8429"/>
        <v>19369</v>
      </c>
      <c r="AC486" s="166">
        <f t="shared" si="8430"/>
        <v>18513</v>
      </c>
      <c r="BI486" s="147" t="s">
        <v>28</v>
      </c>
      <c r="BJ486" s="130">
        <f>B486/B498</f>
        <v>4.2239701204361657E-2</v>
      </c>
      <c r="BK486" s="131">
        <f t="shared" ref="BK486" si="8732">C486/C498</f>
        <v>6.3738872403560826E-2</v>
      </c>
      <c r="BL486" s="132">
        <f t="shared" ref="BL486" si="8733">D486/D498</f>
        <v>5.3495718679857016E-2</v>
      </c>
      <c r="BM486" s="133">
        <f t="shared" ref="BM486" si="8734">E486/E498</f>
        <v>5.4245155718680847E-2</v>
      </c>
      <c r="BN486" s="130">
        <f t="shared" ref="BN486" si="8735">F486/F498</f>
        <v>5.6819179766400281E-2</v>
      </c>
      <c r="BO486" s="131">
        <f t="shared" ref="BO486" si="8736">G486/G498</f>
        <v>6.2275295326142781E-2</v>
      </c>
      <c r="BP486" s="132">
        <f t="shared" ref="BP486" si="8737">H486/H498</f>
        <v>6.8370814954081996E-2</v>
      </c>
      <c r="BQ486" s="133">
        <f t="shared" ref="BQ486" si="8738">I486/I498</f>
        <v>6.3038114898544884E-2</v>
      </c>
      <c r="BR486" s="130">
        <f t="shared" ref="BR486" si="8739">J486/J498</f>
        <v>6.9626788611889659E-2</v>
      </c>
      <c r="BS486" s="131">
        <f t="shared" ref="BS486" si="8740">K486/K498</f>
        <v>4.7528063052304753E-2</v>
      </c>
      <c r="BT486" s="132">
        <f t="shared" ref="BT486" si="8741">L486/L498</f>
        <v>6.7612541600980902E-2</v>
      </c>
      <c r="BU486" s="130">
        <f t="shared" ref="BU486" si="8742">M486/M498</f>
        <v>4.8586906311678495E-2</v>
      </c>
      <c r="BV486" s="134">
        <f t="shared" ref="BV486" si="8743">N486/N498</f>
        <v>6.8181818181818177E-2</v>
      </c>
      <c r="BW486" s="135">
        <f t="shared" ref="BW486" si="8744">O486/O498</f>
        <v>5.357189228492041E-2</v>
      </c>
      <c r="BX486" s="130">
        <f t="shared" ref="BX486" si="8745">P486/P498</f>
        <v>5.9131919044135575E-2</v>
      </c>
      <c r="BY486" s="131">
        <f t="shared" ref="BY486" si="8746">Q486/Q498</f>
        <v>5.4030956224480106E-2</v>
      </c>
      <c r="BZ486" s="132">
        <f t="shared" ref="BZ486" si="8747">R486/R498</f>
        <v>5.6098374719984745E-2</v>
      </c>
      <c r="CA486" s="133">
        <f t="shared" ref="CA486" si="8748">S486/S498</f>
        <v>5.4286858974358976E-2</v>
      </c>
      <c r="CB486" s="130">
        <f t="shared" ref="CB486" si="8749">T486/T498</f>
        <v>8.2481933715424866E-2</v>
      </c>
      <c r="CC486" s="131">
        <f t="shared" ref="CC486" si="8750">U486/U498</f>
        <v>4.0708123652048886E-2</v>
      </c>
      <c r="CD486" s="132">
        <f t="shared" ref="CD486" si="8751">V486/V498</f>
        <v>8.2966885039935379E-2</v>
      </c>
      <c r="CE486" s="133">
        <f t="shared" ref="CE486" si="8752">W486/W498</f>
        <v>5.3870529651425983E-2</v>
      </c>
      <c r="CF486" s="130">
        <f t="shared" ref="CF486" si="8753">X486/X498</f>
        <v>6.1998976633122975E-2</v>
      </c>
      <c r="CG486" s="131">
        <f t="shared" ref="CG486" si="8754">Y486/Y498</f>
        <v>4.1382790815039115E-2</v>
      </c>
      <c r="CH486" s="132">
        <f t="shared" ref="CH486" si="8755">Z486/Z498</f>
        <v>5.9688944934846576E-2</v>
      </c>
      <c r="CI486" s="130">
        <f t="shared" ref="CI486" si="8756">AA486/AA498</f>
        <v>7.0767168907119357E-2</v>
      </c>
      <c r="CJ486" s="136">
        <f t="shared" ref="CJ486" si="8757">AB486/AB498</f>
        <v>5.9728141208686157E-2</v>
      </c>
      <c r="CK486" s="137">
        <f t="shared" ref="CK486" si="8758">AC486/AC498</f>
        <v>5.7208280414206121E-2</v>
      </c>
    </row>
    <row r="487" spans="1:89">
      <c r="A487" s="138" t="s">
        <v>29</v>
      </c>
      <c r="B487" s="199">
        <v>2671</v>
      </c>
      <c r="C487" s="183">
        <v>2550</v>
      </c>
      <c r="D487" s="184">
        <v>1413</v>
      </c>
      <c r="E487" s="185">
        <v>1272</v>
      </c>
      <c r="F487" s="182">
        <v>972</v>
      </c>
      <c r="G487" s="186">
        <v>439</v>
      </c>
      <c r="H487" s="184">
        <v>2189</v>
      </c>
      <c r="I487" s="185">
        <v>2952</v>
      </c>
      <c r="J487" s="182">
        <v>566</v>
      </c>
      <c r="K487" s="183">
        <v>284</v>
      </c>
      <c r="L487" s="184">
        <v>1059</v>
      </c>
      <c r="M487" s="182">
        <v>1230</v>
      </c>
      <c r="N487" s="187">
        <v>2039</v>
      </c>
      <c r="O487" s="200">
        <v>2244</v>
      </c>
      <c r="P487" s="182">
        <v>969</v>
      </c>
      <c r="Q487" s="183">
        <v>1298</v>
      </c>
      <c r="R487" s="184">
        <v>1331</v>
      </c>
      <c r="S487" s="185">
        <v>1880</v>
      </c>
      <c r="T487" s="182">
        <v>746</v>
      </c>
      <c r="U487" s="186">
        <v>416</v>
      </c>
      <c r="V487" s="184">
        <v>2033</v>
      </c>
      <c r="W487" s="201">
        <v>1515</v>
      </c>
      <c r="X487" s="182">
        <v>2066</v>
      </c>
      <c r="Y487" s="186">
        <v>661</v>
      </c>
      <c r="Z487" s="184">
        <v>4245</v>
      </c>
      <c r="AA487" s="182">
        <v>3629</v>
      </c>
      <c r="AB487" s="163">
        <f t="shared" si="8429"/>
        <v>22299</v>
      </c>
      <c r="AC487" s="166">
        <f t="shared" si="8430"/>
        <v>20370</v>
      </c>
      <c r="BI487" s="138" t="s">
        <v>29</v>
      </c>
      <c r="BJ487" s="130">
        <f>B487/B498</f>
        <v>4.2271353284694634E-2</v>
      </c>
      <c r="BK487" s="131">
        <f t="shared" ref="BK487" si="8759">C487/C498</f>
        <v>7.5667655786350152E-2</v>
      </c>
      <c r="BL487" s="132">
        <f t="shared" ref="BL487" si="8760">D487/D498</f>
        <v>5.8733061767395463E-2</v>
      </c>
      <c r="BM487" s="133">
        <f t="shared" ref="BM487" si="8761">E487/E498</f>
        <v>6.8656555297673671E-2</v>
      </c>
      <c r="BN487" s="130">
        <f t="shared" ref="BN487" si="8762">F487/F498</f>
        <v>8.536049881443751E-2</v>
      </c>
      <c r="BO487" s="131">
        <f t="shared" ref="BO487" si="8763">G487/G498</f>
        <v>5.6368772470467385E-2</v>
      </c>
      <c r="BP487" s="132">
        <f t="shared" ref="BP487" si="8764">H487/H498</f>
        <v>7.914527442331333E-2</v>
      </c>
      <c r="BQ487" s="133">
        <f t="shared" ref="BQ487" si="8765">I487/I498</f>
        <v>7.4316499672725439E-2</v>
      </c>
      <c r="BR487" s="130">
        <f t="shared" ref="BR487" si="8766">J487/J498</f>
        <v>8.3493140581206673E-2</v>
      </c>
      <c r="BS487" s="131">
        <f t="shared" ref="BS487" si="8767">K487/K498</f>
        <v>3.391449725340339E-2</v>
      </c>
      <c r="BT487" s="132">
        <f t="shared" ref="BT487" si="8768">L487/L498</f>
        <v>9.2748292170257485E-2</v>
      </c>
      <c r="BU487" s="130">
        <f t="shared" ref="BU487" si="8769">M487/M498</f>
        <v>5.165245874102381E-2</v>
      </c>
      <c r="BV487" s="134">
        <f t="shared" ref="BV487" si="8770">N487/N498</f>
        <v>7.6093446783101953E-2</v>
      </c>
      <c r="BW487" s="135">
        <f t="shared" ref="BW487" si="8771">O487/O498</f>
        <v>5.8272092238178086E-2</v>
      </c>
      <c r="BX487" s="130">
        <f t="shared" ref="BX487" si="8772">P487/P498</f>
        <v>5.9070958302852965E-2</v>
      </c>
      <c r="BY487" s="131">
        <f t="shared" ref="BY487" si="8773">Q487/Q498</f>
        <v>6.1627575728800683E-2</v>
      </c>
      <c r="BZ487" s="132">
        <f t="shared" ref="BZ487" si="8774">R487/R498</f>
        <v>6.3438348982412657E-2</v>
      </c>
      <c r="CA487" s="133">
        <f t="shared" ref="CA487" si="8775">S487/S498</f>
        <v>7.5320512820512817E-2</v>
      </c>
      <c r="CB487" s="130">
        <f t="shared" ref="CB487" si="8776">T487/T498</f>
        <v>9.2947919262397205E-2</v>
      </c>
      <c r="CC487" s="131">
        <f t="shared" ref="CC487" si="8777">U487/U498</f>
        <v>3.7383177570093455E-2</v>
      </c>
      <c r="CD487" s="132">
        <f t="shared" ref="CD487" si="8778">V487/V498</f>
        <v>9.1223189446289155E-2</v>
      </c>
      <c r="CE487" s="133">
        <f t="shared" ref="CE487" si="8779">W487/W498</f>
        <v>4.898790661579254E-2</v>
      </c>
      <c r="CF487" s="130">
        <f t="shared" ref="CF487" si="8780">X487/X498</f>
        <v>8.8094831997271028E-2</v>
      </c>
      <c r="CG487" s="131">
        <f t="shared" ref="CG487" si="8781">Y487/Y498</f>
        <v>4.169820842795862E-2</v>
      </c>
      <c r="CH487" s="132">
        <f t="shared" ref="CH487" si="8782">Z487/Z498</f>
        <v>6.8629352992530798E-2</v>
      </c>
      <c r="CI487" s="130">
        <f t="shared" ref="CI487" si="8783">AA487/AA498</f>
        <v>7.3691264265117976E-2</v>
      </c>
      <c r="CJ487" s="136">
        <f t="shared" ref="CJ487" si="8784">AB487/AB498</f>
        <v>6.8763375538876181E-2</v>
      </c>
      <c r="CK487" s="137">
        <f t="shared" ref="CK487" si="8785">AC487/AC498</f>
        <v>6.2946722413297615E-2</v>
      </c>
    </row>
    <row r="488" spans="1:89">
      <c r="A488" s="147" t="s">
        <v>30</v>
      </c>
      <c r="B488" s="196">
        <v>2795</v>
      </c>
      <c r="C488" s="190">
        <v>3618</v>
      </c>
      <c r="D488" s="191">
        <v>1932</v>
      </c>
      <c r="E488" s="192">
        <v>1451</v>
      </c>
      <c r="F488" s="189">
        <v>1135</v>
      </c>
      <c r="G488" s="193">
        <v>432</v>
      </c>
      <c r="H488" s="191">
        <v>2380</v>
      </c>
      <c r="I488" s="192">
        <v>3414</v>
      </c>
      <c r="J488" s="189">
        <v>741</v>
      </c>
      <c r="K488" s="190">
        <v>315</v>
      </c>
      <c r="L488" s="191">
        <v>1497</v>
      </c>
      <c r="M488" s="189">
        <v>1297</v>
      </c>
      <c r="N488" s="194">
        <v>2233</v>
      </c>
      <c r="O488" s="197">
        <v>2248</v>
      </c>
      <c r="P488" s="189">
        <v>1287</v>
      </c>
      <c r="Q488" s="190">
        <v>1361</v>
      </c>
      <c r="R488" s="191">
        <v>1340</v>
      </c>
      <c r="S488" s="192">
        <v>2145</v>
      </c>
      <c r="T488" s="189">
        <v>960</v>
      </c>
      <c r="U488" s="193">
        <v>426</v>
      </c>
      <c r="V488" s="191">
        <v>2161</v>
      </c>
      <c r="W488" s="198">
        <v>1625</v>
      </c>
      <c r="X488" s="189">
        <v>2517</v>
      </c>
      <c r="Y488" s="193">
        <v>772</v>
      </c>
      <c r="Z488" s="191">
        <v>4667</v>
      </c>
      <c r="AA488" s="189">
        <v>3902</v>
      </c>
      <c r="AB488" s="163">
        <f t="shared" si="8429"/>
        <v>25645</v>
      </c>
      <c r="AC488" s="166">
        <f t="shared" si="8430"/>
        <v>23006</v>
      </c>
      <c r="BI488" s="147" t="s">
        <v>30</v>
      </c>
      <c r="BJ488" s="130">
        <f>B488/B498</f>
        <v>4.4233782265339389E-2</v>
      </c>
      <c r="BK488" s="131">
        <f t="shared" ref="BK488" si="8786">C488/C498</f>
        <v>0.10735905044510385</v>
      </c>
      <c r="BL488" s="132">
        <f t="shared" ref="BL488" si="8787">D488/D498</f>
        <v>8.0305927342256209E-2</v>
      </c>
      <c r="BM488" s="133">
        <f t="shared" ref="BM488" si="8788">E488/E498</f>
        <v>7.8318130296324284E-2</v>
      </c>
      <c r="BN488" s="130">
        <f t="shared" ref="BN488" si="8789">F488/F498</f>
        <v>9.9675068060068497E-2</v>
      </c>
      <c r="BO488" s="131">
        <f t="shared" ref="BO488" si="8790">G488/G498</f>
        <v>5.5469953775038522E-2</v>
      </c>
      <c r="BP488" s="132">
        <f t="shared" ref="BP488" si="8791">H488/H498</f>
        <v>8.6051052136813938E-2</v>
      </c>
      <c r="BQ488" s="133">
        <f t="shared" ref="BQ488" si="8792">I488/I498</f>
        <v>8.5947333971099132E-2</v>
      </c>
      <c r="BR488" s="130">
        <f t="shared" ref="BR488" si="8793">J488/J498</f>
        <v>0.10930815754536068</v>
      </c>
      <c r="BS488" s="131">
        <f t="shared" ref="BS488" si="8794">K488/K498</f>
        <v>3.7616431812753759E-2</v>
      </c>
      <c r="BT488" s="132">
        <f t="shared" ref="BT488" si="8795">L488/L498</f>
        <v>0.13110877561744613</v>
      </c>
      <c r="BU488" s="130">
        <f t="shared" ref="BU488" si="8796">M488/M498</f>
        <v>5.4466047956998276E-2</v>
      </c>
      <c r="BV488" s="134">
        <f t="shared" ref="BV488" si="8797">N488/N498</f>
        <v>8.3333333333333329E-2</v>
      </c>
      <c r="BW488" s="135">
        <f t="shared" ref="BW488" si="8798">O488/O498</f>
        <v>5.8375964060349526E-2</v>
      </c>
      <c r="BX488" s="130">
        <f t="shared" ref="BX488" si="8799">P488/P498</f>
        <v>7.8456474030724213E-2</v>
      </c>
      <c r="BY488" s="131">
        <f t="shared" ref="BY488" si="8800">Q488/Q498</f>
        <v>6.4618744658626909E-2</v>
      </c>
      <c r="BZ488" s="132">
        <f t="shared" ref="BZ488" si="8801">R488/R498</f>
        <v>6.3867308517229882E-2</v>
      </c>
      <c r="CA488" s="133">
        <f t="shared" ref="CA488" si="8802">S488/S498</f>
        <v>8.59375E-2</v>
      </c>
      <c r="CB488" s="130">
        <f t="shared" ref="CB488" si="8803">T488/T498</f>
        <v>0.1196112633939696</v>
      </c>
      <c r="CC488" s="131">
        <f t="shared" ref="CC488" si="8804">U488/U498</f>
        <v>3.8281811646297625E-2</v>
      </c>
      <c r="CD488" s="132">
        <f t="shared" ref="CD488" si="8805">V488/V498</f>
        <v>9.6966705555056987E-2</v>
      </c>
      <c r="CE488" s="133">
        <f t="shared" ref="CE488" si="8806">W488/W498</f>
        <v>5.2544784323869886E-2</v>
      </c>
      <c r="CF488" s="130">
        <f t="shared" ref="CF488" si="8807">X488/X498</f>
        <v>0.10732560122804025</v>
      </c>
      <c r="CG488" s="131">
        <f t="shared" ref="CG488" si="8808">Y488/Y498</f>
        <v>4.870047943477164E-2</v>
      </c>
      <c r="CH488" s="132">
        <f t="shared" ref="CH488" si="8809">Z488/Z498</f>
        <v>7.5451870533837742E-2</v>
      </c>
      <c r="CI488" s="130">
        <f t="shared" ref="CI488" si="8810">AA488/AA498</f>
        <v>7.9234861714657032E-2</v>
      </c>
      <c r="CJ488" s="136">
        <f t="shared" ref="CJ488" si="8811">AB488/AB498</f>
        <v>7.9081428122089764E-2</v>
      </c>
      <c r="CK488" s="137">
        <f t="shared" ref="CK488" si="8812">AC488/AC498</f>
        <v>7.1092405294075844E-2</v>
      </c>
    </row>
    <row r="489" spans="1:89">
      <c r="A489" s="138" t="s">
        <v>31</v>
      </c>
      <c r="B489" s="199">
        <v>2761</v>
      </c>
      <c r="C489" s="183">
        <v>4119</v>
      </c>
      <c r="D489" s="184">
        <v>1749</v>
      </c>
      <c r="E489" s="185">
        <v>1749</v>
      </c>
      <c r="F489" s="182">
        <v>835</v>
      </c>
      <c r="G489" s="186">
        <v>643</v>
      </c>
      <c r="H489" s="184">
        <v>2531</v>
      </c>
      <c r="I489" s="185">
        <v>3896</v>
      </c>
      <c r="J489" s="182">
        <v>729</v>
      </c>
      <c r="K489" s="183">
        <v>313</v>
      </c>
      <c r="L489" s="184">
        <v>1486</v>
      </c>
      <c r="M489" s="182">
        <v>1047</v>
      </c>
      <c r="N489" s="187">
        <v>2396</v>
      </c>
      <c r="O489" s="200">
        <v>2087</v>
      </c>
      <c r="P489" s="182">
        <v>1282</v>
      </c>
      <c r="Q489" s="183">
        <v>1430</v>
      </c>
      <c r="R489" s="184">
        <v>1259</v>
      </c>
      <c r="S489" s="185">
        <v>2037</v>
      </c>
      <c r="T489" s="182">
        <v>700</v>
      </c>
      <c r="U489" s="186">
        <v>373</v>
      </c>
      <c r="V489" s="184">
        <v>1856</v>
      </c>
      <c r="W489" s="201">
        <v>1639</v>
      </c>
      <c r="X489" s="182">
        <v>2456</v>
      </c>
      <c r="Y489" s="186">
        <v>825</v>
      </c>
      <c r="Z489" s="184">
        <v>4218</v>
      </c>
      <c r="AA489" s="182">
        <v>3765</v>
      </c>
      <c r="AB489" s="163">
        <f t="shared" si="8429"/>
        <v>24258</v>
      </c>
      <c r="AC489" s="166">
        <f t="shared" si="8430"/>
        <v>23923</v>
      </c>
      <c r="BI489" s="138" t="s">
        <v>31</v>
      </c>
      <c r="BJ489" s="130">
        <f>B489/B498</f>
        <v>4.3695696899678733E-2</v>
      </c>
      <c r="BK489" s="131">
        <f t="shared" ref="BK489" si="8813">C489/C498</f>
        <v>0.12222551928783383</v>
      </c>
      <c r="BL489" s="132">
        <f t="shared" ref="BL489" si="8814">D489/D498</f>
        <v>7.2699310000831324E-2</v>
      </c>
      <c r="BM489" s="133">
        <f t="shared" ref="BM489" si="8815">E489/E498</f>
        <v>9.4402763534301284E-2</v>
      </c>
      <c r="BN489" s="130">
        <f t="shared" ref="BN489" si="8816">F489/F498</f>
        <v>7.3329235092649506E-2</v>
      </c>
      <c r="BO489" s="131">
        <f t="shared" ref="BO489" si="8817">G489/G498</f>
        <v>8.2562917308680026E-2</v>
      </c>
      <c r="BP489" s="132">
        <f t="shared" ref="BP489" si="8818">H489/H498</f>
        <v>9.1510593679947932E-2</v>
      </c>
      <c r="BQ489" s="133">
        <f t="shared" ref="BQ489" si="8819">I489/I498</f>
        <v>9.8081667589748747E-2</v>
      </c>
      <c r="BR489" s="130">
        <f t="shared" ref="BR489" si="8820">J489/J498</f>
        <v>0.10753798495353296</v>
      </c>
      <c r="BS489" s="131">
        <f t="shared" ref="BS489" si="8821">K489/K498</f>
        <v>3.7377597325053739E-2</v>
      </c>
      <c r="BT489" s="132">
        <f t="shared" ref="BT489" si="8822">L489/L498</f>
        <v>0.13014538448064458</v>
      </c>
      <c r="BU489" s="130">
        <f t="shared" ref="BU489" si="8823">M489/M498</f>
        <v>4.3967580733212948E-2</v>
      </c>
      <c r="BV489" s="134">
        <f t="shared" ref="BV489" si="8824">N489/N498</f>
        <v>8.9416330795641139E-2</v>
      </c>
      <c r="BW489" s="135">
        <f t="shared" ref="BW489" si="8825">O489/O498</f>
        <v>5.4195123217949052E-2</v>
      </c>
      <c r="BX489" s="130">
        <f t="shared" ref="BX489" si="8826">P489/P498</f>
        <v>7.815167032431114E-2</v>
      </c>
      <c r="BY489" s="131">
        <f t="shared" ref="BY489" si="8827">Q489/Q498</f>
        <v>6.7894786819865161E-2</v>
      </c>
      <c r="BZ489" s="132">
        <f t="shared" ref="BZ489" si="8828">R489/R498</f>
        <v>6.0006672703874935E-2</v>
      </c>
      <c r="CA489" s="133">
        <f t="shared" ref="CA489" si="8829">S489/S498</f>
        <v>8.1610576923076925E-2</v>
      </c>
      <c r="CB489" s="130">
        <f t="shared" ref="CB489" si="8830">T489/T498</f>
        <v>8.7216546224769501E-2</v>
      </c>
      <c r="CC489" s="131">
        <f t="shared" ref="CC489" si="8831">U489/U498</f>
        <v>3.3519051042415531E-2</v>
      </c>
      <c r="CD489" s="132">
        <f t="shared" ref="CD489" si="8832">V489/V498</f>
        <v>8.3280983577133622E-2</v>
      </c>
      <c r="CE489" s="133">
        <f t="shared" ref="CE489" si="8833">W489/W498</f>
        <v>5.2997477850352456E-2</v>
      </c>
      <c r="CF489" s="130">
        <f t="shared" ref="CF489" si="8834">X489/X498</f>
        <v>0.10472454374893399</v>
      </c>
      <c r="CG489" s="131">
        <f t="shared" ref="CG489" si="8835">Y489/Y498</f>
        <v>5.2043906131718394E-2</v>
      </c>
      <c r="CH489" s="132">
        <f t="shared" ref="CH489" si="8836">Z489/Z498</f>
        <v>6.8192841206712582E-2</v>
      </c>
      <c r="CI489" s="130">
        <f t="shared" ref="CI489" si="8837">AA489/AA498</f>
        <v>7.645290988100556E-2</v>
      </c>
      <c r="CJ489" s="136">
        <f t="shared" ref="CJ489" si="8838">AB489/AB498</f>
        <v>7.4804339379436674E-2</v>
      </c>
      <c r="CK489" s="137">
        <f t="shared" ref="CK489" si="8839">AC489/AC498</f>
        <v>7.3926089361478584E-2</v>
      </c>
    </row>
    <row r="490" spans="1:89">
      <c r="A490" s="147" t="s">
        <v>32</v>
      </c>
      <c r="B490" s="196">
        <v>2900</v>
      </c>
      <c r="C490" s="190">
        <v>4149</v>
      </c>
      <c r="D490" s="191">
        <v>1513</v>
      </c>
      <c r="E490" s="192">
        <v>1605</v>
      </c>
      <c r="F490" s="189">
        <v>540</v>
      </c>
      <c r="G490" s="193">
        <v>520</v>
      </c>
      <c r="H490" s="191">
        <v>2078</v>
      </c>
      <c r="I490" s="192">
        <v>3549</v>
      </c>
      <c r="J490" s="189">
        <v>393</v>
      </c>
      <c r="K490" s="190">
        <v>279</v>
      </c>
      <c r="L490" s="191">
        <v>1167</v>
      </c>
      <c r="M490" s="189">
        <v>1063</v>
      </c>
      <c r="N490" s="194">
        <v>1996</v>
      </c>
      <c r="O490" s="197">
        <v>2253</v>
      </c>
      <c r="P490" s="189">
        <v>1099</v>
      </c>
      <c r="Q490" s="190">
        <v>1592</v>
      </c>
      <c r="R490" s="191">
        <v>1225</v>
      </c>
      <c r="S490" s="192">
        <v>1790</v>
      </c>
      <c r="T490" s="189">
        <v>889</v>
      </c>
      <c r="U490" s="193">
        <v>319</v>
      </c>
      <c r="V490" s="191">
        <v>2439</v>
      </c>
      <c r="W490" s="198">
        <v>1343</v>
      </c>
      <c r="X490" s="189">
        <v>2277</v>
      </c>
      <c r="Y490" s="193">
        <v>791</v>
      </c>
      <c r="Z490" s="191">
        <v>3552</v>
      </c>
      <c r="AA490" s="189">
        <v>4362</v>
      </c>
      <c r="AB490" s="163">
        <f t="shared" si="8429"/>
        <v>22068</v>
      </c>
      <c r="AC490" s="166">
        <f t="shared" si="8430"/>
        <v>23615</v>
      </c>
      <c r="BI490" s="147" t="s">
        <v>32</v>
      </c>
      <c r="BJ490" s="130">
        <f>B490/B498</f>
        <v>4.5895516482820836E-2</v>
      </c>
      <c r="BK490" s="131">
        <f t="shared" ref="BK490" si="8840">C490/C498</f>
        <v>0.12311572700296736</v>
      </c>
      <c r="BL490" s="132">
        <f t="shared" ref="BL490" si="8841">D490/D498</f>
        <v>6.2889683265441851E-2</v>
      </c>
      <c r="BM490" s="133">
        <f t="shared" ref="BM490" si="8842">E490/E498</f>
        <v>8.6630323311923135E-2</v>
      </c>
      <c r="BN490" s="130">
        <f t="shared" ref="BN490" si="8843">F490/F498</f>
        <v>4.7422499341354174E-2</v>
      </c>
      <c r="BO490" s="131">
        <f t="shared" ref="BO490" si="8844">G490/G498</f>
        <v>6.6769388803287102E-2</v>
      </c>
      <c r="BP490" s="132">
        <f t="shared" ref="BP490" si="8845">H490/H498</f>
        <v>7.5131969050545949E-2</v>
      </c>
      <c r="BQ490" s="133">
        <f t="shared" ref="BQ490" si="8846">I490/I498</f>
        <v>8.9345954382961584E-2</v>
      </c>
      <c r="BR490" s="130">
        <f t="shared" ref="BR490" si="8847">J490/J498</f>
        <v>5.7973152382357278E-2</v>
      </c>
      <c r="BS490" s="131">
        <f t="shared" ref="BS490" si="8848">K490/K498</f>
        <v>3.3317411034153331E-2</v>
      </c>
      <c r="BT490" s="132">
        <f t="shared" ref="BT490" si="8849">L490/L498</f>
        <v>0.10220704151339989</v>
      </c>
      <c r="BU490" s="130">
        <f t="shared" ref="BU490" si="8850">M490/M498</f>
        <v>4.4639482635535209E-2</v>
      </c>
      <c r="BV490" s="134">
        <f t="shared" ref="BV490" si="8851">N490/N498</f>
        <v>7.4488729661143449E-2</v>
      </c>
      <c r="BW490" s="135">
        <f t="shared" ref="BW490" si="8852">O490/O498</f>
        <v>5.8505803838063829E-2</v>
      </c>
      <c r="BX490" s="130">
        <f t="shared" ref="BX490" si="8853">P490/P498</f>
        <v>6.6995854669592778E-2</v>
      </c>
      <c r="BY490" s="131">
        <f t="shared" ref="BY490" si="8854">Q490/Q498</f>
        <v>7.5586364067989742E-2</v>
      </c>
      <c r="BZ490" s="132">
        <f t="shared" ref="BZ490" si="8855">R490/R498</f>
        <v>5.8386158905676562E-2</v>
      </c>
      <c r="CA490" s="133">
        <f t="shared" ref="CA490" si="8856">S490/S498</f>
        <v>7.1714743589743585E-2</v>
      </c>
      <c r="CB490" s="130">
        <f t="shared" ref="CB490" si="8857">T490/T498</f>
        <v>0.11076501370545726</v>
      </c>
      <c r="CC490" s="131">
        <f t="shared" ref="CC490" si="8858">U490/U498</f>
        <v>2.8666427030913013E-2</v>
      </c>
      <c r="CD490" s="132">
        <f t="shared" ref="CD490" si="8859">V490/V498</f>
        <v>0.10944090460378714</v>
      </c>
      <c r="CE490" s="133">
        <f t="shared" ref="CE490" si="8860">W490/W498</f>
        <v>4.3426243290435235E-2</v>
      </c>
      <c r="CF490" s="130">
        <f t="shared" ref="CF490" si="8861">X490/X498</f>
        <v>9.709193245778612E-2</v>
      </c>
      <c r="CG490" s="131">
        <f t="shared" ref="CG490" si="8862">Y490/Y498</f>
        <v>4.9899066363865756E-2</v>
      </c>
      <c r="CH490" s="132">
        <f t="shared" ref="CH490" si="8863">Z490/Z498</f>
        <v>5.7425550489863225E-2</v>
      </c>
      <c r="CI490" s="130">
        <f t="shared" ref="CI490" si="8864">AA490/AA498</f>
        <v>8.85757218860415E-2</v>
      </c>
      <c r="CJ490" s="136">
        <f t="shared" ref="CJ490" si="8865">AB490/AB498</f>
        <v>6.805104136472126E-2</v>
      </c>
      <c r="CK490" s="137">
        <f t="shared" ref="CK490" si="8866">AC490/AC498</f>
        <v>7.2974317613648657E-2</v>
      </c>
    </row>
    <row r="491" spans="1:89">
      <c r="A491" s="138" t="s">
        <v>33</v>
      </c>
      <c r="B491" s="199">
        <v>2694</v>
      </c>
      <c r="C491" s="183">
        <v>2957</v>
      </c>
      <c r="D491" s="184">
        <v>1023</v>
      </c>
      <c r="E491" s="185">
        <v>1528</v>
      </c>
      <c r="F491" s="182">
        <v>338</v>
      </c>
      <c r="G491" s="186">
        <v>502</v>
      </c>
      <c r="H491" s="184">
        <v>1734</v>
      </c>
      <c r="I491" s="185">
        <v>3309</v>
      </c>
      <c r="J491" s="182">
        <v>300</v>
      </c>
      <c r="K491" s="183">
        <v>269</v>
      </c>
      <c r="L491" s="184">
        <v>795</v>
      </c>
      <c r="M491" s="182">
        <v>978</v>
      </c>
      <c r="N491" s="187">
        <v>1745</v>
      </c>
      <c r="O491" s="200">
        <v>2134</v>
      </c>
      <c r="P491" s="182">
        <v>810</v>
      </c>
      <c r="Q491" s="183">
        <v>1790</v>
      </c>
      <c r="R491" s="184">
        <v>967</v>
      </c>
      <c r="S491" s="185">
        <v>1750</v>
      </c>
      <c r="T491" s="182">
        <v>588</v>
      </c>
      <c r="U491" s="186">
        <v>507</v>
      </c>
      <c r="V491" s="184">
        <v>2431</v>
      </c>
      <c r="W491" s="201">
        <v>1709</v>
      </c>
      <c r="X491" s="182">
        <v>1456</v>
      </c>
      <c r="Y491" s="186">
        <v>825</v>
      </c>
      <c r="Z491" s="184">
        <v>2942</v>
      </c>
      <c r="AA491" s="182">
        <v>4434</v>
      </c>
      <c r="AB491" s="163">
        <f t="shared" si="8429"/>
        <v>17823</v>
      </c>
      <c r="AC491" s="166">
        <f t="shared" si="8430"/>
        <v>22692</v>
      </c>
      <c r="AD491" s="222"/>
      <c r="AE491" s="272"/>
      <c r="AF491" s="272"/>
      <c r="AG491" s="272"/>
      <c r="AH491" s="272"/>
      <c r="AI491" s="272"/>
      <c r="AJ491" s="272"/>
      <c r="AK491" s="272"/>
      <c r="AL491" s="272"/>
      <c r="AM491" s="272"/>
      <c r="AN491" s="272"/>
      <c r="AO491" s="272"/>
      <c r="AP491" s="272"/>
      <c r="AQ491" s="272"/>
      <c r="AR491" s="272"/>
      <c r="AS491" s="272"/>
      <c r="AT491" s="272"/>
      <c r="AU491" s="272"/>
      <c r="AV491" s="272"/>
      <c r="AW491" s="272"/>
      <c r="AX491" s="272"/>
      <c r="AY491" s="272"/>
      <c r="AZ491" s="272"/>
      <c r="BA491" s="272"/>
      <c r="BB491" s="272"/>
      <c r="BC491" s="272"/>
      <c r="BD491" s="272"/>
      <c r="BE491" s="272"/>
      <c r="BF491" s="272"/>
      <c r="BG491" s="272"/>
      <c r="BH491" s="272"/>
      <c r="BI491" s="138" t="s">
        <v>33</v>
      </c>
      <c r="BJ491" s="130">
        <f>B491/B498</f>
        <v>4.2635352208523908E-2</v>
      </c>
      <c r="BK491" s="131">
        <f t="shared" ref="BK491" si="8867">C491/C498</f>
        <v>8.7744807121661716E-2</v>
      </c>
      <c r="BL491" s="132">
        <f t="shared" ref="BL491" si="8868">D491/D498</f>
        <v>4.2522237925014549E-2</v>
      </c>
      <c r="BM491" s="133">
        <f t="shared" ref="BM491" si="8869">E491/E498</f>
        <v>8.247422680412371E-2</v>
      </c>
      <c r="BN491" s="130">
        <f t="shared" ref="BN491" si="8870">F491/F498</f>
        <v>2.9682971809958724E-2</v>
      </c>
      <c r="BO491" s="131">
        <f t="shared" ref="BO491" si="8871">G491/G498</f>
        <v>6.4458140729327165E-2</v>
      </c>
      <c r="BP491" s="132">
        <f t="shared" ref="BP491" si="8872">H491/H498</f>
        <v>6.269433798539302E-2</v>
      </c>
      <c r="BQ491" s="133">
        <f t="shared" ref="BQ491" si="8873">I491/I498</f>
        <v>8.330396253965057E-2</v>
      </c>
      <c r="BR491" s="130">
        <f t="shared" ref="BR491" si="8874">J491/J498</f>
        <v>4.4254314795692577E-2</v>
      </c>
      <c r="BS491" s="131">
        <f t="shared" ref="BS491" si="8875">K491/K498</f>
        <v>3.2123238595653213E-2</v>
      </c>
      <c r="BT491" s="132">
        <f t="shared" ref="BT491" si="8876">L491/L498</f>
        <v>6.9626904887020488E-2</v>
      </c>
      <c r="BU491" s="130">
        <f t="shared" ref="BU491" si="8877">M491/M498</f>
        <v>4.1070003779448201E-2</v>
      </c>
      <c r="BV491" s="134">
        <f t="shared" ref="BV491" si="8878">N491/N498</f>
        <v>6.5121659949246152E-2</v>
      </c>
      <c r="BW491" s="135">
        <f t="shared" ref="BW491" si="8879">O491/O498</f>
        <v>5.5415617128463476E-2</v>
      </c>
      <c r="BX491" s="130">
        <f t="shared" ref="BX491" si="8880">P491/P498</f>
        <v>4.9378200438917337E-2</v>
      </c>
      <c r="BY491" s="131">
        <f t="shared" ref="BY491" si="8881">Q491/Q498</f>
        <v>8.4987180704586454E-2</v>
      </c>
      <c r="BZ491" s="132">
        <f t="shared" ref="BZ491" si="8882">R491/R498</f>
        <v>4.6089318907583054E-2</v>
      </c>
      <c r="CA491" s="133">
        <f t="shared" ref="CA491" si="8883">S491/S498</f>
        <v>7.0112179487179488E-2</v>
      </c>
      <c r="CB491" s="130">
        <f t="shared" ref="CB491" si="8884">T491/T498</f>
        <v>7.3261898828806377E-2</v>
      </c>
      <c r="CC491" s="131">
        <f t="shared" ref="CC491" si="8885">U491/U498</f>
        <v>4.55607476635514E-2</v>
      </c>
      <c r="CD491" s="132">
        <f t="shared" ref="CD491" si="8886">V491/V498</f>
        <v>0.10908193484698914</v>
      </c>
      <c r="CE491" s="133">
        <f t="shared" ref="CE491" si="8887">W491/W498</f>
        <v>5.5260945482765313E-2</v>
      </c>
      <c r="CF491" s="130">
        <f t="shared" ref="CF491" si="8888">X491/X498</f>
        <v>6.2084257206208429E-2</v>
      </c>
      <c r="CG491" s="131">
        <f t="shared" ref="CG491" si="8889">Y491/Y498</f>
        <v>5.2043906131718394E-2</v>
      </c>
      <c r="CH491" s="132">
        <f t="shared" ref="CH491" si="8890">Z491/Z498</f>
        <v>4.7563617551007208E-2</v>
      </c>
      <c r="CI491" s="130">
        <f t="shared" ref="CI491" si="8891">AA491/AA498</f>
        <v>9.0037769565040809E-2</v>
      </c>
      <c r="CJ491" s="136">
        <f t="shared" ref="CJ491" si="8892">AB491/AB498</f>
        <v>5.4960744527978389E-2</v>
      </c>
      <c r="CK491" s="137">
        <f t="shared" ref="CK491" si="8893">AC491/AC498</f>
        <v>7.0122092538171296E-2</v>
      </c>
    </row>
    <row r="492" spans="1:89">
      <c r="A492" s="147" t="s">
        <v>34</v>
      </c>
      <c r="B492" s="196">
        <v>215</v>
      </c>
      <c r="C492" s="190">
        <v>2667</v>
      </c>
      <c r="D492" s="191">
        <v>236</v>
      </c>
      <c r="E492" s="192">
        <v>1220</v>
      </c>
      <c r="F492" s="189">
        <v>119</v>
      </c>
      <c r="G492" s="193">
        <v>357</v>
      </c>
      <c r="H492" s="191">
        <v>687</v>
      </c>
      <c r="I492" s="192">
        <v>1786</v>
      </c>
      <c r="J492" s="189">
        <v>162</v>
      </c>
      <c r="K492" s="190">
        <v>151</v>
      </c>
      <c r="L492" s="191">
        <v>450</v>
      </c>
      <c r="M492" s="189">
        <v>533</v>
      </c>
      <c r="N492" s="194">
        <v>1006</v>
      </c>
      <c r="O492" s="197">
        <v>1534</v>
      </c>
      <c r="P492" s="189">
        <v>561</v>
      </c>
      <c r="Q492" s="190">
        <v>1168</v>
      </c>
      <c r="R492" s="191">
        <v>660</v>
      </c>
      <c r="S492" s="192">
        <v>1227</v>
      </c>
      <c r="T492" s="189">
        <v>462</v>
      </c>
      <c r="U492" s="193">
        <v>307</v>
      </c>
      <c r="V492" s="191">
        <v>2310</v>
      </c>
      <c r="W492" s="198">
        <v>1170</v>
      </c>
      <c r="X492" s="189">
        <v>1034</v>
      </c>
      <c r="Y492" s="193">
        <v>752</v>
      </c>
      <c r="Z492" s="191">
        <v>2052</v>
      </c>
      <c r="AA492" s="189">
        <v>2544</v>
      </c>
      <c r="AB492" s="163">
        <f t="shared" si="8429"/>
        <v>9954</v>
      </c>
      <c r="AC492" s="166">
        <f t="shared" si="8430"/>
        <v>15416</v>
      </c>
      <c r="BI492" s="147" t="s">
        <v>34</v>
      </c>
      <c r="BJ492" s="130">
        <f>B492/B498</f>
        <v>3.4025986357953376E-3</v>
      </c>
      <c r="BK492" s="131">
        <f t="shared" ref="BK492" si="8894">C492/C498</f>
        <v>7.9139465875370921E-2</v>
      </c>
      <c r="BL492" s="132">
        <f t="shared" ref="BL492" si="8895">D492/D498</f>
        <v>9.8096267353894751E-3</v>
      </c>
      <c r="BM492" s="133">
        <f t="shared" ref="BM492" si="8896">E492/E498</f>
        <v>6.5849840772925994E-2</v>
      </c>
      <c r="BN492" s="130">
        <f t="shared" ref="BN492" si="8897">F492/F498</f>
        <v>1.0450513743742864E-2</v>
      </c>
      <c r="BO492" s="131">
        <f t="shared" ref="BO492" si="8898">G492/G498</f>
        <v>4.5839753466872114E-2</v>
      </c>
      <c r="BP492" s="132">
        <f t="shared" ref="BP492" si="8899">H492/H498</f>
        <v>2.4839106226046712E-2</v>
      </c>
      <c r="BQ492" s="133">
        <f t="shared" ref="BQ492" si="8900">I492/I498</f>
        <v>4.4962489300639445E-2</v>
      </c>
      <c r="BR492" s="130">
        <f t="shared" ref="BR492" si="8901">J492/J498</f>
        <v>2.3897329989673994E-2</v>
      </c>
      <c r="BS492" s="131">
        <f t="shared" ref="BS492" si="8902">K492/K498</f>
        <v>1.8032003821351804E-2</v>
      </c>
      <c r="BT492" s="132">
        <f t="shared" ref="BT492" si="8903">L492/L498</f>
        <v>3.9411455596426698E-2</v>
      </c>
      <c r="BU492" s="130">
        <f t="shared" ref="BU492" si="8904">M492/M498</f>
        <v>2.2382732121110319E-2</v>
      </c>
      <c r="BV492" s="134">
        <f t="shared" ref="BV492" si="8905">N492/N498</f>
        <v>3.7542916853261679E-2</v>
      </c>
      <c r="BW492" s="135">
        <f t="shared" ref="BW492" si="8906">O492/O498</f>
        <v>3.9834843802747412E-2</v>
      </c>
      <c r="BX492" s="130">
        <f t="shared" ref="BX492" si="8907">P492/P498</f>
        <v>3.4198975859546454E-2</v>
      </c>
      <c r="BY492" s="131">
        <f t="shared" ref="BY492" si="8908">Q492/Q498</f>
        <v>5.5455322381540217E-2</v>
      </c>
      <c r="BZ492" s="132">
        <f t="shared" ref="BZ492" si="8909">R492/R498</f>
        <v>3.1457032553262473E-2</v>
      </c>
      <c r="CA492" s="133">
        <f t="shared" ref="CA492" si="8910">S492/S498</f>
        <v>4.9158653846153845E-2</v>
      </c>
      <c r="CB492" s="130">
        <f t="shared" ref="CB492" si="8911">T492/T498</f>
        <v>5.7562920508347867E-2</v>
      </c>
      <c r="CC492" s="131">
        <f t="shared" ref="CC492" si="8912">U492/U498</f>
        <v>2.7588066139468008E-2</v>
      </c>
      <c r="CD492" s="132">
        <f t="shared" ref="CD492" si="8913">V492/V498</f>
        <v>0.10365251727541955</v>
      </c>
      <c r="CE492" s="133">
        <f t="shared" ref="CE492" si="8914">W492/W498</f>
        <v>3.7832244713186317E-2</v>
      </c>
      <c r="CF492" s="130">
        <f t="shared" ref="CF492" si="8915">X492/X498</f>
        <v>4.4090056285178238E-2</v>
      </c>
      <c r="CG492" s="131">
        <f t="shared" ref="CG492" si="8916">Y492/Y498</f>
        <v>4.7438808983093619E-2</v>
      </c>
      <c r="CH492" s="132">
        <f t="shared" ref="CH492" si="8917">Z492/Z498</f>
        <v>3.3174895722184496E-2</v>
      </c>
      <c r="CI492" s="130">
        <f t="shared" ref="CI492" si="8918">AA492/AA498</f>
        <v>5.1659017991308939E-2</v>
      </c>
      <c r="CJ492" s="136">
        <f t="shared" ref="CJ492" si="8919">AB492/AB498</f>
        <v>3.0695127140857145E-2</v>
      </c>
      <c r="CK492" s="137">
        <f t="shared" ref="CK492" si="8920">AC492/AC498</f>
        <v>4.7638030079695436E-2</v>
      </c>
    </row>
    <row r="493" spans="1:89">
      <c r="A493" s="138" t="s">
        <v>35</v>
      </c>
      <c r="B493" s="199">
        <v>0</v>
      </c>
      <c r="C493" s="183">
        <v>1551</v>
      </c>
      <c r="D493" s="184">
        <v>12</v>
      </c>
      <c r="E493" s="185">
        <v>583</v>
      </c>
      <c r="F493" s="182">
        <v>25</v>
      </c>
      <c r="G493" s="186">
        <v>180</v>
      </c>
      <c r="H493" s="184">
        <v>55</v>
      </c>
      <c r="I493" s="185">
        <v>1425</v>
      </c>
      <c r="J493" s="182">
        <v>68</v>
      </c>
      <c r="K493" s="183">
        <v>77</v>
      </c>
      <c r="L493" s="184">
        <v>101</v>
      </c>
      <c r="M493" s="182">
        <v>161</v>
      </c>
      <c r="N493" s="187">
        <v>152</v>
      </c>
      <c r="O493" s="200">
        <v>355</v>
      </c>
      <c r="P493" s="182">
        <v>203</v>
      </c>
      <c r="Q493" s="183">
        <v>297</v>
      </c>
      <c r="R493" s="184">
        <v>181</v>
      </c>
      <c r="S493" s="185">
        <v>143</v>
      </c>
      <c r="T493" s="182">
        <v>85</v>
      </c>
      <c r="U493" s="186">
        <v>27</v>
      </c>
      <c r="V493" s="184">
        <v>378</v>
      </c>
      <c r="W493" s="201">
        <v>43</v>
      </c>
      <c r="X493" s="182">
        <v>194</v>
      </c>
      <c r="Y493" s="186">
        <v>65</v>
      </c>
      <c r="Z493" s="184">
        <v>113</v>
      </c>
      <c r="AA493" s="182">
        <v>626</v>
      </c>
      <c r="AB493" s="163">
        <f t="shared" si="8429"/>
        <v>1567</v>
      </c>
      <c r="AC493" s="166">
        <f t="shared" si="8430"/>
        <v>5533</v>
      </c>
      <c r="BI493" s="138" t="s">
        <v>35</v>
      </c>
      <c r="BJ493" s="130">
        <f>B493/B498</f>
        <v>0</v>
      </c>
      <c r="BK493" s="131">
        <f t="shared" ref="BK493" si="8921">C493/C498</f>
        <v>4.6023738872403561E-2</v>
      </c>
      <c r="BL493" s="132">
        <f t="shared" ref="BL493" si="8922">D493/D498</f>
        <v>4.987945797655665E-4</v>
      </c>
      <c r="BM493" s="133">
        <f t="shared" ref="BM493" si="8923">E493/E498</f>
        <v>3.1467587844767095E-2</v>
      </c>
      <c r="BN493" s="130">
        <f t="shared" ref="BN493" si="8924">F493/F498</f>
        <v>2.195486080618249E-3</v>
      </c>
      <c r="BO493" s="131">
        <f t="shared" ref="BO493" si="8925">G493/G498</f>
        <v>2.3112480739599383E-2</v>
      </c>
      <c r="BP493" s="132">
        <f t="shared" ref="BP493" si="8926">H493/H498</f>
        <v>1.9885747342541036E-3</v>
      </c>
      <c r="BQ493" s="133">
        <f t="shared" ref="BQ493" si="8927">I493/I498</f>
        <v>3.587432656965913E-2</v>
      </c>
      <c r="BR493" s="130">
        <f t="shared" ref="BR493" si="8928">J493/J498</f>
        <v>1.0030978020356985E-2</v>
      </c>
      <c r="BS493" s="131">
        <f t="shared" ref="BS493" si="8929">K493/K498</f>
        <v>9.19512777645092E-3</v>
      </c>
      <c r="BT493" s="132">
        <f t="shared" ref="BT493" si="8930">L493/L498</f>
        <v>8.8456822560868797E-3</v>
      </c>
      <c r="BU493" s="130">
        <f t="shared" ref="BU493" si="8931">M493/M498</f>
        <v>6.7610128921177506E-3</v>
      </c>
      <c r="BV493" s="134">
        <f t="shared" ref="BV493" si="8932">N493/N498</f>
        <v>5.6724884311091205E-3</v>
      </c>
      <c r="BW493" s="135">
        <f t="shared" ref="BW493" si="8933">O493/O498</f>
        <v>9.2186242177153387E-3</v>
      </c>
      <c r="BX493" s="130">
        <f t="shared" ref="BX493" si="8934">P493/P498</f>
        <v>1.2375030480370641E-2</v>
      </c>
      <c r="BY493" s="131">
        <f t="shared" ref="BY493" si="8935">Q493/Q498</f>
        <v>1.4101224954895072E-2</v>
      </c>
      <c r="BZ493" s="132">
        <f t="shared" ref="BZ493" si="8936">R493/R498</f>
        <v>8.6268528668795585E-3</v>
      </c>
      <c r="CA493" s="133">
        <f t="shared" ref="CA493" si="8937">S493/S498</f>
        <v>5.7291666666666663E-3</v>
      </c>
      <c r="CB493" s="130">
        <f t="shared" ref="CB493" si="8938">T493/T498</f>
        <v>1.0590580613007725E-2</v>
      </c>
      <c r="CC493" s="131">
        <f t="shared" ref="CC493" si="8939">U493/U498</f>
        <v>2.4263120057512579E-3</v>
      </c>
      <c r="CD493" s="132">
        <f t="shared" ref="CD493" si="8940">V493/V498</f>
        <v>1.6961321008705017E-2</v>
      </c>
      <c r="CE493" s="133">
        <f t="shared" ref="CE493" si="8941">W493/W498</f>
        <v>1.390415831339326E-3</v>
      </c>
      <c r="CF493" s="130">
        <f t="shared" ref="CF493" si="8942">X493/X498</f>
        <v>8.2722155892887596E-3</v>
      </c>
      <c r="CG493" s="131">
        <f t="shared" ref="CG493" si="8943">Y493/Y498</f>
        <v>4.1004289679535703E-3</v>
      </c>
      <c r="CH493" s="132">
        <f t="shared" ref="CH493" si="8944">Z493/Z498</f>
        <v>1.8268826591651308E-3</v>
      </c>
      <c r="CI493" s="130">
        <f t="shared" ref="CI493" si="8945">AA493/AA498</f>
        <v>1.2711692320188442E-2</v>
      </c>
      <c r="CJ493" s="136">
        <f t="shared" ref="CJ493" si="8946">AB493/AB498</f>
        <v>4.8321543329036716E-3</v>
      </c>
      <c r="CK493" s="137">
        <f t="shared" ref="CK493" si="8947">AC493/AC498</f>
        <v>1.7097899612801948E-2</v>
      </c>
    </row>
    <row r="494" spans="1:89">
      <c r="A494" s="147" t="s">
        <v>36</v>
      </c>
      <c r="B494" s="196">
        <v>0</v>
      </c>
      <c r="C494" s="190">
        <v>63</v>
      </c>
      <c r="D494" s="191">
        <v>0</v>
      </c>
      <c r="E494" s="192">
        <v>29</v>
      </c>
      <c r="F494" s="189">
        <v>0</v>
      </c>
      <c r="G494" s="193">
        <v>13</v>
      </c>
      <c r="H494" s="191">
        <v>0</v>
      </c>
      <c r="I494" s="192">
        <v>0</v>
      </c>
      <c r="J494" s="189">
        <v>0</v>
      </c>
      <c r="K494" s="193">
        <v>0</v>
      </c>
      <c r="L494" s="191">
        <v>0</v>
      </c>
      <c r="M494" s="189">
        <v>0</v>
      </c>
      <c r="N494" s="194">
        <v>0</v>
      </c>
      <c r="O494" s="197">
        <v>0</v>
      </c>
      <c r="P494" s="189">
        <v>0</v>
      </c>
      <c r="Q494" s="193">
        <v>0</v>
      </c>
      <c r="R494" s="191">
        <v>0</v>
      </c>
      <c r="S494" s="192">
        <v>0</v>
      </c>
      <c r="T494" s="189">
        <v>0</v>
      </c>
      <c r="U494" s="193">
        <v>0</v>
      </c>
      <c r="V494" s="191">
        <v>0</v>
      </c>
      <c r="W494" s="192">
        <v>0</v>
      </c>
      <c r="X494" s="189">
        <v>0</v>
      </c>
      <c r="Y494" s="193">
        <v>0</v>
      </c>
      <c r="Z494" s="191">
        <v>0</v>
      </c>
      <c r="AA494" s="189">
        <v>0</v>
      </c>
      <c r="AB494" s="163">
        <f t="shared" si="8429"/>
        <v>0</v>
      </c>
      <c r="AC494" s="166">
        <f t="shared" si="8430"/>
        <v>105</v>
      </c>
      <c r="BI494" s="147" t="s">
        <v>36</v>
      </c>
      <c r="BJ494" s="130">
        <f>B494/B498</f>
        <v>0</v>
      </c>
      <c r="BK494" s="131">
        <f t="shared" ref="BK494" si="8948">C494/C498</f>
        <v>1.8694362017804154E-3</v>
      </c>
      <c r="BL494" s="132">
        <f t="shared" ref="BL494" si="8949">D494/D498</f>
        <v>0</v>
      </c>
      <c r="BM494" s="133">
        <f t="shared" ref="BM494" si="8950">E494/E498</f>
        <v>1.5652831003400442E-3</v>
      </c>
      <c r="BN494" s="130">
        <f t="shared" ref="BN494" si="8951">F494/F498</f>
        <v>0</v>
      </c>
      <c r="BO494" s="131">
        <f t="shared" ref="BO494" si="8952">G494/G498</f>
        <v>1.6692347200821776E-3</v>
      </c>
      <c r="BP494" s="132">
        <f t="shared" ref="BP494" si="8953">H494/H498</f>
        <v>0</v>
      </c>
      <c r="BQ494" s="133">
        <f t="shared" ref="BQ494" si="8954">I494/I498</f>
        <v>0</v>
      </c>
      <c r="BR494" s="130">
        <f t="shared" ref="BR494" si="8955">J494/J498</f>
        <v>0</v>
      </c>
      <c r="BS494" s="131">
        <f t="shared" ref="BS494" si="8956">K494/K498</f>
        <v>0</v>
      </c>
      <c r="BT494" s="132">
        <f t="shared" ref="BT494" si="8957">L494/L498</f>
        <v>0</v>
      </c>
      <c r="BU494" s="130">
        <f t="shared" ref="BU494" si="8958">M494/M498</f>
        <v>0</v>
      </c>
      <c r="BV494" s="134">
        <f t="shared" ref="BV494" si="8959">N494/N498</f>
        <v>0</v>
      </c>
      <c r="BW494" s="135">
        <f t="shared" ref="BW494" si="8960">O494/O498</f>
        <v>0</v>
      </c>
      <c r="BX494" s="130">
        <f t="shared" ref="BX494" si="8961">P494/P498</f>
        <v>0</v>
      </c>
      <c r="BY494" s="131">
        <f t="shared" ref="BY494" si="8962">Q494/Q498</f>
        <v>0</v>
      </c>
      <c r="BZ494" s="132">
        <f t="shared" ref="BZ494" si="8963">R494/R498</f>
        <v>0</v>
      </c>
      <c r="CA494" s="133">
        <f t="shared" ref="CA494" si="8964">S494/S498</f>
        <v>0</v>
      </c>
      <c r="CB494" s="130">
        <f t="shared" ref="CB494" si="8965">T494/T498</f>
        <v>0</v>
      </c>
      <c r="CC494" s="131">
        <f t="shared" ref="CC494" si="8966">U494/U498</f>
        <v>0</v>
      </c>
      <c r="CD494" s="132">
        <f t="shared" ref="CD494" si="8967">V494/V498</f>
        <v>0</v>
      </c>
      <c r="CE494" s="133">
        <f t="shared" ref="CE494" si="8968">W494/W498</f>
        <v>0</v>
      </c>
      <c r="CF494" s="130">
        <f t="shared" ref="CF494" si="8969">X494/X498</f>
        <v>0</v>
      </c>
      <c r="CG494" s="131">
        <f t="shared" ref="CG494" si="8970">Y494/Y498</f>
        <v>0</v>
      </c>
      <c r="CH494" s="132">
        <f t="shared" ref="CH494" si="8971">Z494/Z498</f>
        <v>0</v>
      </c>
      <c r="CI494" s="130">
        <f t="shared" ref="CI494" si="8972">AA494/AA498</f>
        <v>0</v>
      </c>
      <c r="CJ494" s="136">
        <f t="shared" ref="CJ494" si="8973">AB494/AB498</f>
        <v>0</v>
      </c>
      <c r="CK494" s="137">
        <f t="shared" ref="CK494" si="8974">AC494/AC498</f>
        <v>3.2446764130565777E-4</v>
      </c>
    </row>
    <row r="495" spans="1:89">
      <c r="A495" s="138" t="s">
        <v>37</v>
      </c>
      <c r="B495" s="60">
        <v>0</v>
      </c>
      <c r="C495" s="61">
        <v>0</v>
      </c>
      <c r="D495" s="140">
        <v>0</v>
      </c>
      <c r="E495" s="141">
        <v>0</v>
      </c>
      <c r="F495" s="139">
        <v>0</v>
      </c>
      <c r="G495" s="142">
        <v>0</v>
      </c>
      <c r="H495" s="140">
        <v>0</v>
      </c>
      <c r="I495" s="141">
        <v>0</v>
      </c>
      <c r="J495" s="139">
        <v>0</v>
      </c>
      <c r="K495" s="142">
        <v>0</v>
      </c>
      <c r="L495" s="140">
        <v>0</v>
      </c>
      <c r="M495" s="139">
        <v>0</v>
      </c>
      <c r="N495" s="143">
        <v>0</v>
      </c>
      <c r="O495" s="144">
        <v>0</v>
      </c>
      <c r="P495" s="139">
        <v>0</v>
      </c>
      <c r="Q495" s="142">
        <v>0</v>
      </c>
      <c r="R495" s="140">
        <v>0</v>
      </c>
      <c r="S495" s="141">
        <v>0</v>
      </c>
      <c r="T495" s="139">
        <v>0</v>
      </c>
      <c r="U495" s="142">
        <v>0</v>
      </c>
      <c r="V495" s="140">
        <v>0</v>
      </c>
      <c r="W495" s="141">
        <v>0</v>
      </c>
      <c r="X495" s="139">
        <v>0</v>
      </c>
      <c r="Y495" s="142">
        <v>0</v>
      </c>
      <c r="Z495" s="145">
        <v>0</v>
      </c>
      <c r="AA495" s="146">
        <v>0</v>
      </c>
      <c r="AB495" s="163">
        <f t="shared" si="8429"/>
        <v>0</v>
      </c>
      <c r="AC495" s="166"/>
      <c r="BI495" s="138" t="s">
        <v>37</v>
      </c>
      <c r="BJ495" s="130">
        <f>B495/B498</f>
        <v>0</v>
      </c>
      <c r="BK495" s="131">
        <f t="shared" ref="BK495" si="8975">C495/C498</f>
        <v>0</v>
      </c>
      <c r="BL495" s="132">
        <f t="shared" ref="BL495" si="8976">D495/D498</f>
        <v>0</v>
      </c>
      <c r="BM495" s="133">
        <f t="shared" ref="BM495" si="8977">E495/E498</f>
        <v>0</v>
      </c>
      <c r="BN495" s="130">
        <f t="shared" ref="BN495" si="8978">F495/F498</f>
        <v>0</v>
      </c>
      <c r="BO495" s="131">
        <f t="shared" ref="BO495" si="8979">G495/G498</f>
        <v>0</v>
      </c>
      <c r="BP495" s="132">
        <f t="shared" ref="BP495" si="8980">H495/H498</f>
        <v>0</v>
      </c>
      <c r="BQ495" s="133">
        <f t="shared" ref="BQ495" si="8981">I495/I498</f>
        <v>0</v>
      </c>
      <c r="BR495" s="130">
        <f t="shared" ref="BR495" si="8982">J495/J498</f>
        <v>0</v>
      </c>
      <c r="BS495" s="131">
        <f t="shared" ref="BS495" si="8983">K495/K498</f>
        <v>0</v>
      </c>
      <c r="BT495" s="132">
        <f t="shared" ref="BT495" si="8984">L495/L498</f>
        <v>0</v>
      </c>
      <c r="BU495" s="130">
        <f t="shared" ref="BU495" si="8985">M495/M498</f>
        <v>0</v>
      </c>
      <c r="BV495" s="134">
        <f t="shared" ref="BV495" si="8986">N495/N498</f>
        <v>0</v>
      </c>
      <c r="BW495" s="135">
        <f t="shared" ref="BW495" si="8987">O495/O498</f>
        <v>0</v>
      </c>
      <c r="BX495" s="130">
        <f t="shared" ref="BX495" si="8988">P495/P498</f>
        <v>0</v>
      </c>
      <c r="BY495" s="131">
        <f t="shared" ref="BY495" si="8989">Q495/Q498</f>
        <v>0</v>
      </c>
      <c r="BZ495" s="132">
        <f t="shared" ref="BZ495" si="8990">R495/R498</f>
        <v>0</v>
      </c>
      <c r="CA495" s="133">
        <f t="shared" ref="CA495" si="8991">S495/S498</f>
        <v>0</v>
      </c>
      <c r="CB495" s="130">
        <f t="shared" ref="CB495" si="8992">T495/T498</f>
        <v>0</v>
      </c>
      <c r="CC495" s="131">
        <f t="shared" ref="CC495" si="8993">U495/U498</f>
        <v>0</v>
      </c>
      <c r="CD495" s="132">
        <f t="shared" ref="CD495" si="8994">V495/V498</f>
        <v>0</v>
      </c>
      <c r="CE495" s="133">
        <f t="shared" ref="CE495" si="8995">W495/W498</f>
        <v>0</v>
      </c>
      <c r="CF495" s="130">
        <f t="shared" ref="CF495" si="8996">X495/X498</f>
        <v>0</v>
      </c>
      <c r="CG495" s="131">
        <f t="shared" ref="CG495" si="8997">Y495/Y498</f>
        <v>0</v>
      </c>
      <c r="CH495" s="132">
        <f t="shared" ref="CH495" si="8998">Z495/Z498</f>
        <v>0</v>
      </c>
      <c r="CI495" s="130">
        <f t="shared" ref="CI495" si="8999">AA495/AA498</f>
        <v>0</v>
      </c>
      <c r="CJ495" s="136">
        <f t="shared" ref="CJ495" si="9000">AB495/AB498</f>
        <v>0</v>
      </c>
      <c r="CK495" s="137">
        <f t="shared" ref="CK495" si="9001">AC495/AC498</f>
        <v>0</v>
      </c>
    </row>
    <row r="496" spans="1:89">
      <c r="A496" s="147" t="s">
        <v>38</v>
      </c>
      <c r="B496" s="58"/>
      <c r="C496" s="59"/>
      <c r="D496" s="153"/>
      <c r="E496" s="150"/>
      <c r="F496" s="151"/>
      <c r="G496" s="152"/>
      <c r="H496" s="153"/>
      <c r="I496" s="150"/>
      <c r="J496" s="151"/>
      <c r="K496" s="152"/>
      <c r="L496" s="153"/>
      <c r="M496" s="151"/>
      <c r="N496" s="155"/>
      <c r="O496" s="154"/>
      <c r="P496" s="151"/>
      <c r="Q496" s="152"/>
      <c r="R496" s="153"/>
      <c r="S496" s="150"/>
      <c r="T496" s="151"/>
      <c r="U496" s="152"/>
      <c r="V496" s="153"/>
      <c r="W496" s="150"/>
      <c r="X496" s="151"/>
      <c r="Y496" s="152"/>
      <c r="Z496" s="149"/>
      <c r="AA496" s="148"/>
      <c r="AB496" s="163">
        <f t="shared" si="8429"/>
        <v>0</v>
      </c>
      <c r="AC496" s="166"/>
      <c r="BI496" s="147" t="s">
        <v>38</v>
      </c>
      <c r="BJ496" s="130">
        <f>B496/B498</f>
        <v>0</v>
      </c>
      <c r="BK496" s="131">
        <f t="shared" ref="BK496" si="9002">C496/C498</f>
        <v>0</v>
      </c>
      <c r="BL496" s="132">
        <f t="shared" ref="BL496" si="9003">D496/D498</f>
        <v>0</v>
      </c>
      <c r="BM496" s="133">
        <f t="shared" ref="BM496" si="9004">E496/E498</f>
        <v>0</v>
      </c>
      <c r="BN496" s="130">
        <f t="shared" ref="BN496" si="9005">F496/F498</f>
        <v>0</v>
      </c>
      <c r="BO496" s="131">
        <f t="shared" ref="BO496" si="9006">G496/G498</f>
        <v>0</v>
      </c>
      <c r="BP496" s="132">
        <f t="shared" ref="BP496" si="9007">H496/H498</f>
        <v>0</v>
      </c>
      <c r="BQ496" s="133">
        <f t="shared" ref="BQ496" si="9008">I496/I498</f>
        <v>0</v>
      </c>
      <c r="BR496" s="130">
        <f t="shared" ref="BR496" si="9009">J496/J498</f>
        <v>0</v>
      </c>
      <c r="BS496" s="131">
        <f t="shared" ref="BS496" si="9010">K496/K498</f>
        <v>0</v>
      </c>
      <c r="BT496" s="132">
        <f t="shared" ref="BT496" si="9011">L496/L498</f>
        <v>0</v>
      </c>
      <c r="BU496" s="130">
        <f t="shared" ref="BU496" si="9012">M496/M498</f>
        <v>0</v>
      </c>
      <c r="BV496" s="134">
        <f t="shared" ref="BV496" si="9013">N496/N498</f>
        <v>0</v>
      </c>
      <c r="BW496" s="135">
        <f t="shared" ref="BW496" si="9014">O496/O498</f>
        <v>0</v>
      </c>
      <c r="BX496" s="130">
        <f t="shared" ref="BX496" si="9015">P496/P498</f>
        <v>0</v>
      </c>
      <c r="BY496" s="131">
        <f t="shared" ref="BY496" si="9016">Q496/Q498</f>
        <v>0</v>
      </c>
      <c r="BZ496" s="132">
        <f t="shared" ref="BZ496" si="9017">R496/R498</f>
        <v>0</v>
      </c>
      <c r="CA496" s="133">
        <f t="shared" ref="CA496" si="9018">S496/S498</f>
        <v>0</v>
      </c>
      <c r="CB496" s="130">
        <f t="shared" ref="CB496" si="9019">T496/T498</f>
        <v>0</v>
      </c>
      <c r="CC496" s="131">
        <f t="shared" ref="CC496" si="9020">U496/U498</f>
        <v>0</v>
      </c>
      <c r="CD496" s="132">
        <f t="shared" ref="CD496" si="9021">V496/V498</f>
        <v>0</v>
      </c>
      <c r="CE496" s="133">
        <f t="shared" ref="CE496" si="9022">W496/W498</f>
        <v>0</v>
      </c>
      <c r="CF496" s="130">
        <f t="shared" ref="CF496" si="9023">X496/X498</f>
        <v>0</v>
      </c>
      <c r="CG496" s="131">
        <f t="shared" ref="CG496" si="9024">Y496/Y498</f>
        <v>0</v>
      </c>
      <c r="CH496" s="132">
        <f t="shared" ref="CH496" si="9025">Z496/Z498</f>
        <v>0</v>
      </c>
      <c r="CI496" s="130">
        <f t="shared" ref="CI496" si="9026">AA496/AA498</f>
        <v>0</v>
      </c>
      <c r="CJ496" s="136">
        <f t="shared" ref="CJ496" si="9027">AB496/AB498</f>
        <v>0</v>
      </c>
      <c r="CK496" s="137">
        <f t="shared" ref="CK496" si="9028">AC496/AC498</f>
        <v>0</v>
      </c>
    </row>
    <row r="497" spans="1:89" ht="14" thickBot="1">
      <c r="A497" s="138" t="s">
        <v>39</v>
      </c>
      <c r="B497" s="60"/>
      <c r="C497" s="61"/>
      <c r="D497" s="140"/>
      <c r="E497" s="141"/>
      <c r="F497" s="139"/>
      <c r="G497" s="142"/>
      <c r="H497" s="140"/>
      <c r="I497" s="141"/>
      <c r="J497" s="139"/>
      <c r="K497" s="142"/>
      <c r="L497" s="140"/>
      <c r="M497" s="139"/>
      <c r="N497" s="143"/>
      <c r="O497" s="144"/>
      <c r="P497" s="139"/>
      <c r="Q497" s="142"/>
      <c r="R497" s="140"/>
      <c r="S497" s="141"/>
      <c r="T497" s="139"/>
      <c r="U497" s="142"/>
      <c r="V497" s="140"/>
      <c r="W497" s="141"/>
      <c r="X497" s="139"/>
      <c r="Y497" s="142"/>
      <c r="Z497" s="145"/>
      <c r="AA497" s="146"/>
      <c r="AB497" s="165"/>
      <c r="AC497" s="166"/>
      <c r="BI497" s="138" t="s">
        <v>39</v>
      </c>
      <c r="BJ497" s="130">
        <f>B497/B498</f>
        <v>0</v>
      </c>
      <c r="BK497" s="131">
        <f t="shared" ref="BK497" si="9029">C497/C498</f>
        <v>0</v>
      </c>
      <c r="BL497" s="132">
        <f t="shared" ref="BL497" si="9030">D497/D498</f>
        <v>0</v>
      </c>
      <c r="BM497" s="133">
        <f t="shared" ref="BM497" si="9031">E497/E498</f>
        <v>0</v>
      </c>
      <c r="BN497" s="130">
        <f t="shared" ref="BN497" si="9032">F497/F498</f>
        <v>0</v>
      </c>
      <c r="BO497" s="131">
        <f t="shared" ref="BO497" si="9033">G497/G498</f>
        <v>0</v>
      </c>
      <c r="BP497" s="132">
        <f t="shared" ref="BP497" si="9034">H497/H498</f>
        <v>0</v>
      </c>
      <c r="BQ497" s="133">
        <f t="shared" ref="BQ497" si="9035">I497/I498</f>
        <v>0</v>
      </c>
      <c r="BR497" s="130">
        <f t="shared" ref="BR497" si="9036">J497/J498</f>
        <v>0</v>
      </c>
      <c r="BS497" s="131">
        <f t="shared" ref="BS497" si="9037">K497/K498</f>
        <v>0</v>
      </c>
      <c r="BT497" s="132">
        <f t="shared" ref="BT497" si="9038">L497/L498</f>
        <v>0</v>
      </c>
      <c r="BU497" s="130">
        <f t="shared" ref="BU497" si="9039">M497/M498</f>
        <v>0</v>
      </c>
      <c r="BV497" s="134">
        <f t="shared" ref="BV497" si="9040">N497/N498</f>
        <v>0</v>
      </c>
      <c r="BW497" s="135">
        <f t="shared" ref="BW497" si="9041">O497/O498</f>
        <v>0</v>
      </c>
      <c r="BX497" s="130">
        <f t="shared" ref="BX497" si="9042">P497/P498</f>
        <v>0</v>
      </c>
      <c r="BY497" s="131">
        <f t="shared" ref="BY497" si="9043">Q497/Q498</f>
        <v>0</v>
      </c>
      <c r="BZ497" s="132">
        <f t="shared" ref="BZ497" si="9044">R497/R498</f>
        <v>0</v>
      </c>
      <c r="CA497" s="133">
        <f t="shared" ref="CA497" si="9045">S497/S498</f>
        <v>0</v>
      </c>
      <c r="CB497" s="130">
        <f t="shared" ref="CB497" si="9046">T497/T498</f>
        <v>0</v>
      </c>
      <c r="CC497" s="131">
        <f t="shared" ref="CC497" si="9047">U497/U498</f>
        <v>0</v>
      </c>
      <c r="CD497" s="132">
        <f t="shared" ref="CD497" si="9048">V497/V498</f>
        <v>0</v>
      </c>
      <c r="CE497" s="133">
        <f t="shared" ref="CE497" si="9049">W497/W498</f>
        <v>0</v>
      </c>
      <c r="CF497" s="130">
        <f t="shared" ref="CF497" si="9050">X497/X498</f>
        <v>0</v>
      </c>
      <c r="CG497" s="131">
        <f t="shared" ref="CG497" si="9051">Y497/Y498</f>
        <v>0</v>
      </c>
      <c r="CH497" s="132">
        <f t="shared" ref="CH497" si="9052">Z497/Z498</f>
        <v>0</v>
      </c>
      <c r="CI497" s="130">
        <f t="shared" ref="CI497" si="9053">AA497/AA498</f>
        <v>0</v>
      </c>
      <c r="CJ497" s="136">
        <f t="shared" ref="CJ497" si="9054">AB497/AB498</f>
        <v>0</v>
      </c>
      <c r="CK497" s="137">
        <f t="shared" ref="CK497" si="9055">AC497/AC498</f>
        <v>0</v>
      </c>
    </row>
    <row r="498" spans="1:89" ht="15" thickTop="1" thickBot="1">
      <c r="A498" s="226" t="s">
        <v>13</v>
      </c>
      <c r="B498" s="20">
        <f t="shared" ref="B498:AA498" si="9056">SUM(B475:B497)</f>
        <v>63187</v>
      </c>
      <c r="C498" s="21">
        <f t="shared" si="9056"/>
        <v>33700</v>
      </c>
      <c r="D498" s="20">
        <f t="shared" si="9056"/>
        <v>24058</v>
      </c>
      <c r="E498" s="21">
        <f t="shared" si="9056"/>
        <v>18527</v>
      </c>
      <c r="F498" s="20">
        <f t="shared" si="9056"/>
        <v>11387</v>
      </c>
      <c r="G498" s="21">
        <f t="shared" si="9056"/>
        <v>7788</v>
      </c>
      <c r="H498" s="20">
        <f t="shared" si="9056"/>
        <v>27658</v>
      </c>
      <c r="I498" s="21">
        <f t="shared" si="9056"/>
        <v>39722</v>
      </c>
      <c r="J498" s="20">
        <f t="shared" si="9056"/>
        <v>6779</v>
      </c>
      <c r="K498" s="21">
        <f t="shared" si="9056"/>
        <v>8374</v>
      </c>
      <c r="L498" s="20">
        <f t="shared" si="9056"/>
        <v>11418</v>
      </c>
      <c r="M498" s="21">
        <f t="shared" si="9056"/>
        <v>23813</v>
      </c>
      <c r="N498" s="20">
        <f t="shared" si="9056"/>
        <v>26796</v>
      </c>
      <c r="O498" s="21">
        <f t="shared" si="9056"/>
        <v>38509</v>
      </c>
      <c r="P498" s="20">
        <f t="shared" si="9056"/>
        <v>16404</v>
      </c>
      <c r="Q498" s="21">
        <f t="shared" si="9056"/>
        <v>21062</v>
      </c>
      <c r="R498" s="20">
        <f t="shared" si="9056"/>
        <v>20981</v>
      </c>
      <c r="S498" s="21">
        <f t="shared" si="9056"/>
        <v>24960</v>
      </c>
      <c r="T498" s="20">
        <f t="shared" si="9056"/>
        <v>8026</v>
      </c>
      <c r="U498" s="21">
        <f t="shared" si="9056"/>
        <v>11128</v>
      </c>
      <c r="V498" s="20">
        <f t="shared" si="9056"/>
        <v>22286</v>
      </c>
      <c r="W498" s="21">
        <f t="shared" si="9056"/>
        <v>30926</v>
      </c>
      <c r="X498" s="20">
        <f t="shared" si="9056"/>
        <v>23452</v>
      </c>
      <c r="Y498" s="21">
        <f t="shared" si="9056"/>
        <v>15852</v>
      </c>
      <c r="Z498" s="20">
        <f t="shared" si="9056"/>
        <v>61854</v>
      </c>
      <c r="AA498" s="21">
        <f t="shared" si="9056"/>
        <v>49246</v>
      </c>
      <c r="AB498" s="167">
        <f t="shared" ref="AB498:AC498" si="9057">SUM(AB474:AB497)</f>
        <v>324286</v>
      </c>
      <c r="AC498" s="168">
        <f t="shared" si="9057"/>
        <v>323607</v>
      </c>
      <c r="BI498" s="227" t="s">
        <v>13</v>
      </c>
      <c r="BJ498" s="156">
        <f>SUM(BJ474:BJ497)</f>
        <v>0.99999999999999989</v>
      </c>
      <c r="BK498" s="157">
        <f t="shared" ref="BK498:CK498" si="9058">SUM(BK474:BK497)</f>
        <v>1</v>
      </c>
      <c r="BL498" s="156">
        <f t="shared" si="9058"/>
        <v>0.99999999999999989</v>
      </c>
      <c r="BM498" s="157">
        <f t="shared" si="9058"/>
        <v>1</v>
      </c>
      <c r="BN498" s="156">
        <f t="shared" si="9058"/>
        <v>1</v>
      </c>
      <c r="BO498" s="157">
        <f t="shared" si="9058"/>
        <v>0.99999999999999978</v>
      </c>
      <c r="BP498" s="156">
        <f t="shared" si="9058"/>
        <v>1</v>
      </c>
      <c r="BQ498" s="157">
        <f t="shared" si="9058"/>
        <v>1</v>
      </c>
      <c r="BR498" s="156">
        <f t="shared" si="9058"/>
        <v>1</v>
      </c>
      <c r="BS498" s="157">
        <f t="shared" si="9058"/>
        <v>0.99999999999999978</v>
      </c>
      <c r="BT498" s="156">
        <f t="shared" si="9058"/>
        <v>1</v>
      </c>
      <c r="BU498" s="157">
        <f t="shared" si="9058"/>
        <v>0.99999999999999989</v>
      </c>
      <c r="BV498" s="156">
        <f t="shared" si="9058"/>
        <v>1</v>
      </c>
      <c r="BW498" s="157">
        <f t="shared" si="9058"/>
        <v>1</v>
      </c>
      <c r="BX498" s="156">
        <f t="shared" si="9058"/>
        <v>1</v>
      </c>
      <c r="BY498" s="157">
        <f t="shared" si="9058"/>
        <v>1</v>
      </c>
      <c r="BZ498" s="156">
        <f t="shared" si="9058"/>
        <v>0.99999999999999989</v>
      </c>
      <c r="CA498" s="157">
        <f t="shared" si="9058"/>
        <v>0.99999999999999989</v>
      </c>
      <c r="CB498" s="156">
        <f t="shared" si="9058"/>
        <v>1</v>
      </c>
      <c r="CC498" s="157">
        <f t="shared" si="9058"/>
        <v>1</v>
      </c>
      <c r="CD498" s="156">
        <f t="shared" si="9058"/>
        <v>1</v>
      </c>
      <c r="CE498" s="157">
        <f t="shared" si="9058"/>
        <v>1</v>
      </c>
      <c r="CF498" s="156">
        <f t="shared" si="9058"/>
        <v>1.0000000000000002</v>
      </c>
      <c r="CG498" s="157">
        <f t="shared" si="9058"/>
        <v>0.99999999999999989</v>
      </c>
      <c r="CH498" s="156">
        <f t="shared" si="9058"/>
        <v>0.99999999999999989</v>
      </c>
      <c r="CI498" s="157">
        <f t="shared" si="9058"/>
        <v>0.99999999999999978</v>
      </c>
      <c r="CJ498" s="156">
        <f t="shared" si="9058"/>
        <v>1</v>
      </c>
      <c r="CK498" s="157">
        <f t="shared" si="9058"/>
        <v>1</v>
      </c>
    </row>
    <row r="499" spans="1:89" ht="14" thickTop="1">
      <c r="A499" s="180"/>
    </row>
    <row r="501" spans="1:89">
      <c r="A501" s="325">
        <f>+A470+1</f>
        <v>43816</v>
      </c>
      <c r="B501" s="325"/>
      <c r="C501" s="325"/>
      <c r="D501" s="325"/>
      <c r="BI501" s="320">
        <f>+BI470+1</f>
        <v>43816</v>
      </c>
      <c r="BJ501" s="320"/>
      <c r="BK501" s="320"/>
      <c r="BL501" s="320"/>
    </row>
    <row r="502" spans="1:89" ht="14" thickBot="1">
      <c r="AE502" t="s">
        <v>87</v>
      </c>
    </row>
    <row r="503" spans="1:89" ht="15" thickTop="1" thickBot="1">
      <c r="A503" s="321" t="s">
        <v>0</v>
      </c>
      <c r="B503" s="316" t="s">
        <v>1</v>
      </c>
      <c r="C503" s="317"/>
      <c r="D503" s="316" t="s">
        <v>2</v>
      </c>
      <c r="E503" s="317"/>
      <c r="F503" s="316" t="s">
        <v>3</v>
      </c>
      <c r="G503" s="317"/>
      <c r="H503" s="316" t="s">
        <v>4</v>
      </c>
      <c r="I503" s="317"/>
      <c r="J503" s="316" t="s">
        <v>5</v>
      </c>
      <c r="K503" s="317"/>
      <c r="L503" s="316" t="s">
        <v>6</v>
      </c>
      <c r="M503" s="317"/>
      <c r="N503" s="316" t="s">
        <v>7</v>
      </c>
      <c r="O503" s="317"/>
      <c r="P503" s="316" t="s">
        <v>8</v>
      </c>
      <c r="Q503" s="317"/>
      <c r="R503" s="316" t="s">
        <v>9</v>
      </c>
      <c r="S503" s="317"/>
      <c r="T503" s="316" t="s">
        <v>10</v>
      </c>
      <c r="U503" s="317"/>
      <c r="V503" s="316" t="s">
        <v>11</v>
      </c>
      <c r="W503" s="317"/>
      <c r="X503" s="316" t="s">
        <v>12</v>
      </c>
      <c r="Y503" s="317"/>
      <c r="Z503" s="318" t="s">
        <v>40</v>
      </c>
      <c r="AA503" s="319"/>
      <c r="AB503" s="323" t="s">
        <v>41</v>
      </c>
      <c r="AC503" s="324"/>
      <c r="AE503" s="314" t="s">
        <v>0</v>
      </c>
      <c r="AF503" s="308" t="s">
        <v>1</v>
      </c>
      <c r="AG503" s="309"/>
      <c r="AH503" s="308" t="s">
        <v>2</v>
      </c>
      <c r="AI503" s="309"/>
      <c r="AJ503" s="308" t="s">
        <v>3</v>
      </c>
      <c r="AK503" s="309"/>
      <c r="AL503" s="308" t="s">
        <v>4</v>
      </c>
      <c r="AM503" s="309"/>
      <c r="AN503" s="308" t="s">
        <v>5</v>
      </c>
      <c r="AO503" s="309"/>
      <c r="AP503" s="308" t="s">
        <v>6</v>
      </c>
      <c r="AQ503" s="309"/>
      <c r="AR503" s="308" t="s">
        <v>7</v>
      </c>
      <c r="AS503" s="309"/>
      <c r="AT503" s="308" t="s">
        <v>8</v>
      </c>
      <c r="AU503" s="309"/>
      <c r="AV503" s="308" t="s">
        <v>9</v>
      </c>
      <c r="AW503" s="309"/>
      <c r="AX503" s="308" t="s">
        <v>10</v>
      </c>
      <c r="AY503" s="309"/>
      <c r="AZ503" s="308" t="s">
        <v>11</v>
      </c>
      <c r="BA503" s="309"/>
      <c r="BB503" s="308" t="s">
        <v>12</v>
      </c>
      <c r="BC503" s="309"/>
      <c r="BD503" s="310" t="s">
        <v>40</v>
      </c>
      <c r="BE503" s="311"/>
      <c r="BF503" s="312" t="s">
        <v>41</v>
      </c>
      <c r="BG503" s="313"/>
      <c r="BI503" s="321" t="s">
        <v>0</v>
      </c>
      <c r="BJ503" s="316" t="s">
        <v>1</v>
      </c>
      <c r="BK503" s="317"/>
      <c r="BL503" s="316" t="s">
        <v>2</v>
      </c>
      <c r="BM503" s="317"/>
      <c r="BN503" s="316" t="s">
        <v>3</v>
      </c>
      <c r="BO503" s="317"/>
      <c r="BP503" s="316" t="s">
        <v>4</v>
      </c>
      <c r="BQ503" s="317"/>
      <c r="BR503" s="316" t="s">
        <v>5</v>
      </c>
      <c r="BS503" s="317"/>
      <c r="BT503" s="316" t="s">
        <v>6</v>
      </c>
      <c r="BU503" s="317"/>
      <c r="BV503" s="316" t="s">
        <v>7</v>
      </c>
      <c r="BW503" s="317"/>
      <c r="BX503" s="316" t="s">
        <v>8</v>
      </c>
      <c r="BY503" s="317"/>
      <c r="BZ503" s="316" t="s">
        <v>9</v>
      </c>
      <c r="CA503" s="317"/>
      <c r="CB503" s="316" t="s">
        <v>10</v>
      </c>
      <c r="CC503" s="317"/>
      <c r="CD503" s="316" t="s">
        <v>11</v>
      </c>
      <c r="CE503" s="317"/>
      <c r="CF503" s="316" t="s">
        <v>12</v>
      </c>
      <c r="CG503" s="317"/>
      <c r="CH503" s="318" t="s">
        <v>40</v>
      </c>
      <c r="CI503" s="319"/>
      <c r="CJ503" s="316" t="s">
        <v>41</v>
      </c>
      <c r="CK503" s="317"/>
    </row>
    <row r="504" spans="1:89" ht="15" thickTop="1" thickBot="1">
      <c r="A504" s="322"/>
      <c r="B504" s="117" t="s">
        <v>14</v>
      </c>
      <c r="C504" s="118" t="s">
        <v>15</v>
      </c>
      <c r="D504" s="119" t="s">
        <v>14</v>
      </c>
      <c r="E504" s="120" t="s">
        <v>15</v>
      </c>
      <c r="F504" s="117" t="s">
        <v>14</v>
      </c>
      <c r="G504" s="118" t="s">
        <v>15</v>
      </c>
      <c r="H504" s="119" t="s">
        <v>14</v>
      </c>
      <c r="I504" s="120" t="s">
        <v>15</v>
      </c>
      <c r="J504" s="117" t="s">
        <v>14</v>
      </c>
      <c r="K504" s="118" t="s">
        <v>15</v>
      </c>
      <c r="L504" s="119" t="s">
        <v>14</v>
      </c>
      <c r="M504" s="117" t="s">
        <v>15</v>
      </c>
      <c r="N504" s="121" t="s">
        <v>14</v>
      </c>
      <c r="O504" s="122" t="s">
        <v>15</v>
      </c>
      <c r="P504" s="117" t="s">
        <v>14</v>
      </c>
      <c r="Q504" s="118" t="s">
        <v>15</v>
      </c>
      <c r="R504" s="119" t="s">
        <v>14</v>
      </c>
      <c r="S504" s="120" t="s">
        <v>15</v>
      </c>
      <c r="T504" s="117" t="s">
        <v>14</v>
      </c>
      <c r="U504" s="118" t="s">
        <v>15</v>
      </c>
      <c r="V504" s="119" t="s">
        <v>14</v>
      </c>
      <c r="W504" s="120" t="s">
        <v>15</v>
      </c>
      <c r="X504" s="117" t="s">
        <v>14</v>
      </c>
      <c r="Y504" s="118" t="s">
        <v>15</v>
      </c>
      <c r="Z504" s="28" t="s">
        <v>14</v>
      </c>
      <c r="AA504" s="123" t="s">
        <v>15</v>
      </c>
      <c r="AB504" s="169" t="s">
        <v>14</v>
      </c>
      <c r="AC504" s="170" t="s">
        <v>15</v>
      </c>
      <c r="AE504" s="315"/>
      <c r="AF504" s="230" t="s">
        <v>14</v>
      </c>
      <c r="AG504" s="231" t="s">
        <v>15</v>
      </c>
      <c r="AH504" s="232" t="s">
        <v>14</v>
      </c>
      <c r="AI504" s="233" t="s">
        <v>15</v>
      </c>
      <c r="AJ504" s="230" t="s">
        <v>14</v>
      </c>
      <c r="AK504" s="231" t="s">
        <v>15</v>
      </c>
      <c r="AL504" s="232" t="s">
        <v>14</v>
      </c>
      <c r="AM504" s="233" t="s">
        <v>15</v>
      </c>
      <c r="AN504" s="230" t="s">
        <v>14</v>
      </c>
      <c r="AO504" s="231" t="s">
        <v>15</v>
      </c>
      <c r="AP504" s="232" t="s">
        <v>14</v>
      </c>
      <c r="AQ504" s="230" t="s">
        <v>15</v>
      </c>
      <c r="AR504" s="234" t="s">
        <v>14</v>
      </c>
      <c r="AS504" s="235" t="s">
        <v>15</v>
      </c>
      <c r="AT504" s="230" t="s">
        <v>14</v>
      </c>
      <c r="AU504" s="231" t="s">
        <v>15</v>
      </c>
      <c r="AV504" s="232" t="s">
        <v>14</v>
      </c>
      <c r="AW504" s="233" t="s">
        <v>15</v>
      </c>
      <c r="AX504" s="230" t="s">
        <v>14</v>
      </c>
      <c r="AY504" s="231" t="s">
        <v>15</v>
      </c>
      <c r="AZ504" s="232" t="s">
        <v>14</v>
      </c>
      <c r="BA504" s="233" t="s">
        <v>15</v>
      </c>
      <c r="BB504" s="230" t="s">
        <v>14</v>
      </c>
      <c r="BC504" s="231" t="s">
        <v>15</v>
      </c>
      <c r="BD504" s="236" t="s">
        <v>14</v>
      </c>
      <c r="BE504" s="237" t="s">
        <v>15</v>
      </c>
      <c r="BF504" s="238" t="s">
        <v>14</v>
      </c>
      <c r="BG504" s="239" t="s">
        <v>15</v>
      </c>
      <c r="BI504" s="322"/>
      <c r="BJ504" s="117" t="s">
        <v>14</v>
      </c>
      <c r="BK504" s="118" t="s">
        <v>15</v>
      </c>
      <c r="BL504" s="119" t="s">
        <v>14</v>
      </c>
      <c r="BM504" s="120" t="s">
        <v>15</v>
      </c>
      <c r="BN504" s="117" t="s">
        <v>14</v>
      </c>
      <c r="BO504" s="118" t="s">
        <v>15</v>
      </c>
      <c r="BP504" s="119" t="s">
        <v>14</v>
      </c>
      <c r="BQ504" s="120" t="s">
        <v>15</v>
      </c>
      <c r="BR504" s="117" t="s">
        <v>14</v>
      </c>
      <c r="BS504" s="118" t="s">
        <v>15</v>
      </c>
      <c r="BT504" s="119" t="s">
        <v>14</v>
      </c>
      <c r="BU504" s="117" t="s">
        <v>15</v>
      </c>
      <c r="BV504" s="121" t="s">
        <v>14</v>
      </c>
      <c r="BW504" s="122" t="s">
        <v>15</v>
      </c>
      <c r="BX504" s="117" t="s">
        <v>14</v>
      </c>
      <c r="BY504" s="118" t="s">
        <v>15</v>
      </c>
      <c r="BZ504" s="119" t="s">
        <v>14</v>
      </c>
      <c r="CA504" s="120" t="s">
        <v>15</v>
      </c>
      <c r="CB504" s="117" t="s">
        <v>14</v>
      </c>
      <c r="CC504" s="118" t="s">
        <v>15</v>
      </c>
      <c r="CD504" s="119" t="s">
        <v>14</v>
      </c>
      <c r="CE504" s="120" t="s">
        <v>15</v>
      </c>
      <c r="CF504" s="117" t="s">
        <v>14</v>
      </c>
      <c r="CG504" s="118" t="s">
        <v>15</v>
      </c>
      <c r="CH504" s="28" t="s">
        <v>14</v>
      </c>
      <c r="CI504" s="123" t="s">
        <v>15</v>
      </c>
      <c r="CJ504" s="121" t="s">
        <v>14</v>
      </c>
      <c r="CK504" s="122" t="s">
        <v>15</v>
      </c>
    </row>
    <row r="505" spans="1:89" ht="14" thickTop="1">
      <c r="A505" s="126" t="s">
        <v>16</v>
      </c>
      <c r="B505" s="127"/>
      <c r="C505" s="179"/>
      <c r="D505" s="128"/>
      <c r="E505" s="173"/>
      <c r="F505" s="127"/>
      <c r="G505" s="129"/>
      <c r="H505" s="128"/>
      <c r="I505" s="173"/>
      <c r="J505" s="127"/>
      <c r="K505" s="129"/>
      <c r="L505" s="128"/>
      <c r="M505" s="127"/>
      <c r="N505" s="172"/>
      <c r="O505" s="174"/>
      <c r="P505" s="127"/>
      <c r="Q505" s="129"/>
      <c r="R505" s="128"/>
      <c r="S505" s="173"/>
      <c r="T505" s="127"/>
      <c r="U505" s="129"/>
      <c r="V505" s="128"/>
      <c r="W505" s="173"/>
      <c r="X505" s="127"/>
      <c r="Y505" s="129"/>
      <c r="Z505" s="177"/>
      <c r="AA505" s="178"/>
      <c r="AB505" s="163">
        <f>B505+D505+F505+H505+J505+L505+N505+P505+R505+T505+V505+X505+Z505</f>
        <v>0</v>
      </c>
      <c r="AC505" s="164">
        <f>C505+E505+G505+I505+K505+M505+O505+Q505+S505+U505+W505+Y505+AA505</f>
        <v>0</v>
      </c>
      <c r="AE505" s="241" t="str">
        <f>$AE$9</f>
        <v>07:00 - 07:59</v>
      </c>
      <c r="AF505" s="242">
        <f>SUMIF($A$9:$A$32,$AE505,B$505:B$528)</f>
        <v>7045</v>
      </c>
      <c r="AG505" s="243">
        <f t="shared" ref="AG505:AV507" si="9059">SUMIF($A$9:$A$32,$AE505,C$505:C$528)</f>
        <v>1082</v>
      </c>
      <c r="AH505" s="244">
        <f t="shared" si="9059"/>
        <v>1207</v>
      </c>
      <c r="AI505" s="245">
        <f t="shared" si="9059"/>
        <v>1190</v>
      </c>
      <c r="AJ505" s="242">
        <f t="shared" si="9059"/>
        <v>633</v>
      </c>
      <c r="AK505" s="246">
        <f t="shared" si="9059"/>
        <v>548</v>
      </c>
      <c r="AL505" s="244">
        <f t="shared" si="9059"/>
        <v>859</v>
      </c>
      <c r="AM505" s="245">
        <f t="shared" si="9059"/>
        <v>1585</v>
      </c>
      <c r="AN505" s="242">
        <f t="shared" si="9059"/>
        <v>378</v>
      </c>
      <c r="AO505" s="246">
        <f t="shared" si="9059"/>
        <v>819</v>
      </c>
      <c r="AP505" s="244">
        <f t="shared" si="9059"/>
        <v>404</v>
      </c>
      <c r="AQ505" s="242">
        <f t="shared" si="9059"/>
        <v>1990</v>
      </c>
      <c r="AR505" s="247">
        <f t="shared" si="9059"/>
        <v>1737</v>
      </c>
      <c r="AS505" s="248">
        <f t="shared" si="9059"/>
        <v>2683</v>
      </c>
      <c r="AT505" s="242">
        <f t="shared" si="9059"/>
        <v>1450</v>
      </c>
      <c r="AU505" s="246">
        <f t="shared" si="9059"/>
        <v>1262</v>
      </c>
      <c r="AV505" s="244">
        <f t="shared" si="9059"/>
        <v>1686</v>
      </c>
      <c r="AW505" s="245">
        <f t="shared" ref="AW505:BE507" si="9060">SUMIF($A$9:$A$32,$AE505,S$505:S$528)</f>
        <v>1627</v>
      </c>
      <c r="AX505" s="242">
        <f t="shared" si="9060"/>
        <v>286</v>
      </c>
      <c r="AY505" s="246">
        <f t="shared" si="9060"/>
        <v>1559</v>
      </c>
      <c r="AZ505" s="244">
        <f t="shared" si="9060"/>
        <v>947</v>
      </c>
      <c r="BA505" s="245">
        <f t="shared" si="9060"/>
        <v>2599</v>
      </c>
      <c r="BB505" s="242">
        <f t="shared" si="9060"/>
        <v>1365</v>
      </c>
      <c r="BC505" s="246">
        <f t="shared" si="9060"/>
        <v>1549</v>
      </c>
      <c r="BD505" s="23">
        <f t="shared" si="9060"/>
        <v>4515</v>
      </c>
      <c r="BE505" s="249">
        <f t="shared" si="9060"/>
        <v>2444</v>
      </c>
      <c r="BF505" s="250">
        <f>AF505+AH505+AJ505+AL505+AN505+AP505+AR505+AT505+AV505+AX505+AZ505+BB505+BD505</f>
        <v>22512</v>
      </c>
      <c r="BG505" s="251">
        <f>AG505+AI505+AK505+AM505+AO505+AQ505+AS505+AU505+AW505+AY505+BA505+BC505+BE505</f>
        <v>20937</v>
      </c>
      <c r="BI505" s="126" t="s">
        <v>16</v>
      </c>
      <c r="BJ505" s="130">
        <f>B505/B529</f>
        <v>0</v>
      </c>
      <c r="BK505" s="131">
        <f t="shared" ref="BK505" si="9061">C505/C529</f>
        <v>0</v>
      </c>
      <c r="BL505" s="132">
        <f t="shared" ref="BL505" si="9062">D505/D529</f>
        <v>0</v>
      </c>
      <c r="BM505" s="133">
        <f t="shared" ref="BM505" si="9063">E505/E529</f>
        <v>0</v>
      </c>
      <c r="BN505" s="130">
        <f t="shared" ref="BN505" si="9064">F505/F529</f>
        <v>0</v>
      </c>
      <c r="BO505" s="131">
        <f t="shared" ref="BO505" si="9065">G505/G529</f>
        <v>0</v>
      </c>
      <c r="BP505" s="132">
        <f t="shared" ref="BP505" si="9066">H505/H529</f>
        <v>0</v>
      </c>
      <c r="BQ505" s="133">
        <f t="shared" ref="BQ505" si="9067">I505/I529</f>
        <v>0</v>
      </c>
      <c r="BR505" s="130">
        <f t="shared" ref="BR505" si="9068">J505/J529</f>
        <v>0</v>
      </c>
      <c r="BS505" s="131">
        <f t="shared" ref="BS505" si="9069">K505/K529</f>
        <v>0</v>
      </c>
      <c r="BT505" s="132">
        <f t="shared" ref="BT505" si="9070">L505/L529</f>
        <v>0</v>
      </c>
      <c r="BU505" s="130">
        <f t="shared" ref="BU505" si="9071">M505/M529</f>
        <v>0</v>
      </c>
      <c r="BV505" s="134">
        <f t="shared" ref="BV505" si="9072">N505/N529</f>
        <v>0</v>
      </c>
      <c r="BW505" s="135">
        <f t="shared" ref="BW505" si="9073">O505/O529</f>
        <v>0</v>
      </c>
      <c r="BX505" s="130">
        <f t="shared" ref="BX505" si="9074">P505/P529</f>
        <v>0</v>
      </c>
      <c r="BY505" s="131">
        <f t="shared" ref="BY505" si="9075">Q505/Q529</f>
        <v>0</v>
      </c>
      <c r="BZ505" s="132">
        <f t="shared" ref="BZ505" si="9076">R505/R529</f>
        <v>0</v>
      </c>
      <c r="CA505" s="133">
        <f t="shared" ref="CA505" si="9077">S505/S529</f>
        <v>0</v>
      </c>
      <c r="CB505" s="130">
        <f t="shared" ref="CB505" si="9078">T505/T529</f>
        <v>0</v>
      </c>
      <c r="CC505" s="131">
        <f t="shared" ref="CC505" si="9079">U505/U529</f>
        <v>0</v>
      </c>
      <c r="CD505" s="132">
        <f t="shared" ref="CD505" si="9080">V505/V529</f>
        <v>0</v>
      </c>
      <c r="CE505" s="133">
        <f t="shared" ref="CE505" si="9081">W505/W529</f>
        <v>0</v>
      </c>
      <c r="CF505" s="130">
        <f t="shared" ref="CF505" si="9082">X505/X529</f>
        <v>0</v>
      </c>
      <c r="CG505" s="131">
        <f t="shared" ref="CG505" si="9083">Y505/Y529</f>
        <v>0</v>
      </c>
      <c r="CH505" s="132">
        <f t="shared" ref="CH505" si="9084">Z505/Z529</f>
        <v>0</v>
      </c>
      <c r="CI505" s="130">
        <f t="shared" ref="CI505" si="9085">AA505/AA529</f>
        <v>0</v>
      </c>
      <c r="CJ505" s="136">
        <f t="shared" ref="CJ505" si="9086">AB505/AB529</f>
        <v>0</v>
      </c>
      <c r="CK505" s="137">
        <f t="shared" ref="CK505" si="9087">AC505/AC529</f>
        <v>0</v>
      </c>
    </row>
    <row r="506" spans="1:89">
      <c r="A506" s="138" t="s">
        <v>17</v>
      </c>
      <c r="B506" s="182">
        <v>403</v>
      </c>
      <c r="C506" s="183">
        <v>0</v>
      </c>
      <c r="D506" s="184">
        <v>164</v>
      </c>
      <c r="E506" s="185">
        <v>1</v>
      </c>
      <c r="F506" s="182">
        <v>43</v>
      </c>
      <c r="G506" s="186">
        <v>0</v>
      </c>
      <c r="H506" s="184">
        <v>226</v>
      </c>
      <c r="I506" s="185">
        <v>4</v>
      </c>
      <c r="J506" s="182">
        <v>9</v>
      </c>
      <c r="K506" s="186">
        <v>1</v>
      </c>
      <c r="L506" s="184">
        <v>3</v>
      </c>
      <c r="M506" s="182">
        <v>0</v>
      </c>
      <c r="N506" s="187">
        <v>24</v>
      </c>
      <c r="O506" s="188">
        <v>0</v>
      </c>
      <c r="P506" s="182">
        <v>0</v>
      </c>
      <c r="Q506" s="186">
        <v>0</v>
      </c>
      <c r="R506" s="184">
        <v>0</v>
      </c>
      <c r="S506" s="185">
        <v>0</v>
      </c>
      <c r="T506" s="182">
        <v>0</v>
      </c>
      <c r="U506" s="186">
        <v>0</v>
      </c>
      <c r="V506" s="184">
        <v>0</v>
      </c>
      <c r="W506" s="185">
        <v>0</v>
      </c>
      <c r="X506" s="182">
        <v>0</v>
      </c>
      <c r="Y506" s="186">
        <v>0</v>
      </c>
      <c r="Z506" s="184">
        <v>0</v>
      </c>
      <c r="AA506" s="182">
        <v>0</v>
      </c>
      <c r="AB506" s="165">
        <f t="shared" ref="AB506:AB507" si="9088">B506+D506+F506+H506+J506+L506+N506+P506+R506+T506+V506+X506+Z506</f>
        <v>872</v>
      </c>
      <c r="AC506" s="166">
        <f t="shared" ref="AC506:AC527" si="9089">C506+E506+G506+I506+K506+M506+O506+Q506+S506+U506+W506+Y506+AA506</f>
        <v>6</v>
      </c>
      <c r="AE506" s="253" t="str">
        <f>$AE$10</f>
        <v>08:00 - 08:59</v>
      </c>
      <c r="AF506" s="242">
        <f>SUMIF($A$9:$A$32,$AE506,B$505:B$528)</f>
        <v>5398</v>
      </c>
      <c r="AG506" s="254">
        <f t="shared" si="9059"/>
        <v>781</v>
      </c>
      <c r="AH506" s="255">
        <f t="shared" si="9059"/>
        <v>1543</v>
      </c>
      <c r="AI506" s="256">
        <f t="shared" si="9059"/>
        <v>1160</v>
      </c>
      <c r="AJ506" s="257">
        <f t="shared" si="9059"/>
        <v>557</v>
      </c>
      <c r="AK506" s="258">
        <f t="shared" si="9059"/>
        <v>632</v>
      </c>
      <c r="AL506" s="255">
        <f t="shared" si="9059"/>
        <v>1132</v>
      </c>
      <c r="AM506" s="256">
        <f t="shared" si="9059"/>
        <v>1531</v>
      </c>
      <c r="AN506" s="257">
        <f t="shared" si="9059"/>
        <v>408</v>
      </c>
      <c r="AO506" s="258">
        <f t="shared" si="9059"/>
        <v>1067</v>
      </c>
      <c r="AP506" s="255">
        <f t="shared" si="9059"/>
        <v>443</v>
      </c>
      <c r="AQ506" s="257">
        <f t="shared" si="9059"/>
        <v>2584</v>
      </c>
      <c r="AR506" s="259">
        <f t="shared" si="9059"/>
        <v>1542</v>
      </c>
      <c r="AS506" s="260">
        <f t="shared" si="9059"/>
        <v>3137</v>
      </c>
      <c r="AT506" s="257">
        <f t="shared" si="9059"/>
        <v>1159</v>
      </c>
      <c r="AU506" s="258">
        <f t="shared" si="9059"/>
        <v>1616</v>
      </c>
      <c r="AV506" s="255">
        <f t="shared" si="9059"/>
        <v>1689</v>
      </c>
      <c r="AW506" s="256">
        <f t="shared" si="9060"/>
        <v>1424</v>
      </c>
      <c r="AX506" s="257">
        <f t="shared" si="9060"/>
        <v>294</v>
      </c>
      <c r="AY506" s="258">
        <f t="shared" si="9060"/>
        <v>1543</v>
      </c>
      <c r="AZ506" s="255">
        <f t="shared" si="9060"/>
        <v>976</v>
      </c>
      <c r="BA506" s="256">
        <f t="shared" si="9060"/>
        <v>2381</v>
      </c>
      <c r="BB506" s="257">
        <f t="shared" si="9060"/>
        <v>1170</v>
      </c>
      <c r="BC506" s="258">
        <f t="shared" si="9060"/>
        <v>1525</v>
      </c>
      <c r="BD506" s="255">
        <f t="shared" si="9060"/>
        <v>4453</v>
      </c>
      <c r="BE506" s="257">
        <f t="shared" si="9060"/>
        <v>2291</v>
      </c>
      <c r="BF506" s="261">
        <f>SUM(AF506,AH506,AJ506,AL506,AN506,AP506,AR506,AT506,AV506,AX506,AZ506,BB506,BD506)</f>
        <v>20764</v>
      </c>
      <c r="BG506" s="19">
        <f>SUM(AG506,AI506,AK506,AM506,AO506,AQ506,AS506,AU506,AW506,AY506,BA506,BC506,BE506)</f>
        <v>21672</v>
      </c>
      <c r="BI506" s="138" t="s">
        <v>17</v>
      </c>
      <c r="BJ506" s="130">
        <f>B506/B529</f>
        <v>6.6877976733765911E-3</v>
      </c>
      <c r="BK506" s="131">
        <f t="shared" ref="BK506" si="9090">C506/C529</f>
        <v>0</v>
      </c>
      <c r="BL506" s="132">
        <f t="shared" ref="BL506" si="9091">D506/D529</f>
        <v>6.8347572410918942E-3</v>
      </c>
      <c r="BM506" s="133">
        <f t="shared" ref="BM506" si="9092">E506/E529</f>
        <v>5.2145799655837725E-5</v>
      </c>
      <c r="BN506" s="130">
        <f t="shared" ref="BN506" si="9093">F506/F529</f>
        <v>3.761371588523443E-3</v>
      </c>
      <c r="BO506" s="131">
        <f t="shared" ref="BO506" si="9094">G506/G529</f>
        <v>0</v>
      </c>
      <c r="BP506" s="132">
        <f t="shared" ref="BP506" si="9095">H506/H529</f>
        <v>7.9994336684128566E-3</v>
      </c>
      <c r="BQ506" s="133">
        <f t="shared" ref="BQ506" si="9096">I506/I529</f>
        <v>9.9782972035822087E-5</v>
      </c>
      <c r="BR506" s="130">
        <f t="shared" ref="BR506" si="9097">J506/J529</f>
        <v>1.3442867811799852E-3</v>
      </c>
      <c r="BS506" s="131">
        <f t="shared" ref="BS506" si="9098">K506/K529</f>
        <v>1.180080245456691E-4</v>
      </c>
      <c r="BT506" s="132">
        <f t="shared" ref="BT506" si="9099">L506/L529</f>
        <v>2.5568908207619537E-4</v>
      </c>
      <c r="BU506" s="130">
        <f t="shared" ref="BU506" si="9100">M506/M529</f>
        <v>0</v>
      </c>
      <c r="BV506" s="134">
        <f t="shared" ref="BV506" si="9101">N506/N529</f>
        <v>9.0740670724791109E-4</v>
      </c>
      <c r="BW506" s="135">
        <f t="shared" ref="BW506" si="9102">O506/O529</f>
        <v>0</v>
      </c>
      <c r="BX506" s="130">
        <f t="shared" ref="BX506" si="9103">P506/P529</f>
        <v>0</v>
      </c>
      <c r="BY506" s="131">
        <f t="shared" ref="BY506" si="9104">Q506/Q529</f>
        <v>0</v>
      </c>
      <c r="BZ506" s="132">
        <f t="shared" ref="BZ506" si="9105">R506/R529</f>
        <v>0</v>
      </c>
      <c r="CA506" s="133">
        <f t="shared" ref="CA506" si="9106">S506/S529</f>
        <v>0</v>
      </c>
      <c r="CB506" s="130">
        <f t="shared" ref="CB506" si="9107">T506/T529</f>
        <v>0</v>
      </c>
      <c r="CC506" s="131">
        <f t="shared" ref="CC506" si="9108">U506/U529</f>
        <v>0</v>
      </c>
      <c r="CD506" s="132">
        <f t="shared" ref="CD506" si="9109">V506/V529</f>
        <v>0</v>
      </c>
      <c r="CE506" s="133">
        <f t="shared" ref="CE506" si="9110">W506/W529</f>
        <v>0</v>
      </c>
      <c r="CF506" s="130">
        <f t="shared" ref="CF506" si="9111">X506/X529</f>
        <v>0</v>
      </c>
      <c r="CG506" s="131">
        <f t="shared" ref="CG506" si="9112">Y506/Y529</f>
        <v>0</v>
      </c>
      <c r="CH506" s="132">
        <f t="shared" ref="CH506" si="9113">Z506/Z529</f>
        <v>0</v>
      </c>
      <c r="CI506" s="130">
        <f t="shared" ref="CI506" si="9114">AA506/AA529</f>
        <v>0</v>
      </c>
      <c r="CJ506" s="136">
        <f t="shared" ref="CJ506" si="9115">AB506/AB529</f>
        <v>2.6883792341202187E-3</v>
      </c>
      <c r="CK506" s="137">
        <f t="shared" ref="CK506" si="9116">AC506/AC529</f>
        <v>1.8538372887011708E-5</v>
      </c>
    </row>
    <row r="507" spans="1:89" ht="14" thickBot="1">
      <c r="A507" s="147" t="s">
        <v>18</v>
      </c>
      <c r="B507" s="189">
        <v>3073</v>
      </c>
      <c r="C507" s="190">
        <v>2</v>
      </c>
      <c r="D507" s="191">
        <v>1077</v>
      </c>
      <c r="E507" s="192">
        <v>7</v>
      </c>
      <c r="F507" s="189">
        <v>323</v>
      </c>
      <c r="G507" s="193">
        <v>4</v>
      </c>
      <c r="H507" s="191">
        <v>1134</v>
      </c>
      <c r="I507" s="192">
        <v>104</v>
      </c>
      <c r="J507" s="189">
        <v>54</v>
      </c>
      <c r="K507" s="193">
        <v>35</v>
      </c>
      <c r="L507" s="191">
        <v>68</v>
      </c>
      <c r="M507" s="189">
        <v>332</v>
      </c>
      <c r="N507" s="194">
        <v>412</v>
      </c>
      <c r="O507" s="195">
        <v>439</v>
      </c>
      <c r="P507" s="189">
        <v>209</v>
      </c>
      <c r="Q507" s="193">
        <v>294</v>
      </c>
      <c r="R507" s="191">
        <v>184</v>
      </c>
      <c r="S507" s="192">
        <v>268</v>
      </c>
      <c r="T507" s="189">
        <v>48</v>
      </c>
      <c r="U507" s="193">
        <v>264</v>
      </c>
      <c r="V507" s="191">
        <v>168</v>
      </c>
      <c r="W507" s="192">
        <v>439</v>
      </c>
      <c r="X507" s="189">
        <v>279</v>
      </c>
      <c r="Y507" s="193">
        <v>387</v>
      </c>
      <c r="Z507" s="191">
        <v>971</v>
      </c>
      <c r="AA507" s="189">
        <v>473</v>
      </c>
      <c r="AB507" s="165">
        <f t="shared" si="9088"/>
        <v>8000</v>
      </c>
      <c r="AC507" s="166">
        <f t="shared" si="9089"/>
        <v>3048</v>
      </c>
      <c r="AE507" s="241" t="str">
        <f>$AE$11</f>
        <v>09:00 - 09:59</v>
      </c>
      <c r="AF507" s="242">
        <f>SUMIF($A$9:$A$32,$AE507,B$505:B$528)</f>
        <v>4926</v>
      </c>
      <c r="AG507" s="262">
        <f t="shared" si="9059"/>
        <v>1116</v>
      </c>
      <c r="AH507" s="263">
        <f t="shared" si="9059"/>
        <v>1435</v>
      </c>
      <c r="AI507" s="264">
        <f t="shared" si="9059"/>
        <v>1164</v>
      </c>
      <c r="AJ507" s="265">
        <f t="shared" si="9059"/>
        <v>654</v>
      </c>
      <c r="AK507" s="266">
        <f t="shared" si="9059"/>
        <v>656</v>
      </c>
      <c r="AL507" s="263">
        <f t="shared" si="9059"/>
        <v>1285</v>
      </c>
      <c r="AM507" s="264">
        <f t="shared" si="9059"/>
        <v>2074</v>
      </c>
      <c r="AN507" s="265">
        <f t="shared" si="9059"/>
        <v>324</v>
      </c>
      <c r="AO507" s="266">
        <f t="shared" si="9059"/>
        <v>940</v>
      </c>
      <c r="AP507" s="263">
        <f t="shared" si="9059"/>
        <v>385</v>
      </c>
      <c r="AQ507" s="265">
        <f t="shared" si="9059"/>
        <v>2045</v>
      </c>
      <c r="AR507" s="267">
        <f t="shared" si="9059"/>
        <v>1337</v>
      </c>
      <c r="AS507" s="268">
        <f t="shared" si="9059"/>
        <v>3291</v>
      </c>
      <c r="AT507" s="265">
        <f t="shared" si="9059"/>
        <v>1007</v>
      </c>
      <c r="AU507" s="266">
        <f t="shared" si="9059"/>
        <v>1402</v>
      </c>
      <c r="AV507" s="263">
        <f t="shared" si="9059"/>
        <v>1459</v>
      </c>
      <c r="AW507" s="264">
        <f t="shared" si="9060"/>
        <v>1323</v>
      </c>
      <c r="AX507" s="265">
        <f t="shared" si="9060"/>
        <v>331</v>
      </c>
      <c r="AY507" s="266">
        <f t="shared" si="9060"/>
        <v>974</v>
      </c>
      <c r="AZ507" s="263">
        <f t="shared" si="9060"/>
        <v>711</v>
      </c>
      <c r="BA507" s="264">
        <f t="shared" si="9060"/>
        <v>2195</v>
      </c>
      <c r="BB507" s="265">
        <f t="shared" si="9060"/>
        <v>1228</v>
      </c>
      <c r="BC507" s="266">
        <f t="shared" si="9060"/>
        <v>1345</v>
      </c>
      <c r="BD507" s="263">
        <f t="shared" si="9060"/>
        <v>3999</v>
      </c>
      <c r="BE507" s="265">
        <f t="shared" si="9060"/>
        <v>2779</v>
      </c>
      <c r="BF507" s="261">
        <f>SUM(AF507,AH507,AJ507,AL507,AN507,AP507,AR507,AT507,AV507,AX507,AZ507,BB507,BD507)</f>
        <v>19081</v>
      </c>
      <c r="BG507" s="19">
        <f>SUM(AG507,AI507,AK507,AM507,AO507,AQ507,AS507,AU507,AW507,AY507,BA507,BC507,BE507)</f>
        <v>21304</v>
      </c>
      <c r="BI507" s="147" t="s">
        <v>18</v>
      </c>
      <c r="BJ507" s="130">
        <f>B507/B529</f>
        <v>5.0996531638427454E-2</v>
      </c>
      <c r="BK507" s="131">
        <f t="shared" ref="BK507" si="9117">C507/C529</f>
        <v>5.7469612942156837E-5</v>
      </c>
      <c r="BL507" s="132">
        <f t="shared" ref="BL507" si="9118">D507/D529</f>
        <v>4.4884350906438844E-2</v>
      </c>
      <c r="BM507" s="133">
        <f t="shared" ref="BM507" si="9119">E507/E529</f>
        <v>3.6502059759086408E-4</v>
      </c>
      <c r="BN507" s="130">
        <f t="shared" ref="BN507" si="9120">F507/F529</f>
        <v>2.825402379286214E-2</v>
      </c>
      <c r="BO507" s="131">
        <f t="shared" ref="BO507" si="9121">G507/G529</f>
        <v>5.0100200400801599E-4</v>
      </c>
      <c r="BP507" s="132">
        <f t="shared" ref="BP507" si="9122">H507/H529</f>
        <v>4.013875123885035E-2</v>
      </c>
      <c r="BQ507" s="133">
        <f t="shared" ref="BQ507" si="9123">I507/I529</f>
        <v>2.5943572729313744E-3</v>
      </c>
      <c r="BR507" s="130">
        <f t="shared" ref="BR507" si="9124">J507/J529</f>
        <v>8.0657206870799105E-3</v>
      </c>
      <c r="BS507" s="131">
        <f t="shared" ref="BS507" si="9125">K507/K529</f>
        <v>4.1302808590984183E-3</v>
      </c>
      <c r="BT507" s="132">
        <f t="shared" ref="BT507" si="9126">L507/L529</f>
        <v>5.7956191937270944E-3</v>
      </c>
      <c r="BU507" s="130">
        <f t="shared" ref="BU507" si="9127">M507/M529</f>
        <v>1.3934942287513116E-2</v>
      </c>
      <c r="BV507" s="134">
        <f t="shared" ref="BV507" si="9128">N507/N529</f>
        <v>1.5577148474422474E-2</v>
      </c>
      <c r="BW507" s="135">
        <f t="shared" ref="BW507" si="9129">O507/O529</f>
        <v>1.1584030398184553E-2</v>
      </c>
      <c r="BX507" s="130">
        <f t="shared" ref="BX507" si="9130">P507/P529</f>
        <v>1.2282557592853785E-2</v>
      </c>
      <c r="BY507" s="131">
        <f t="shared" ref="BY507" si="9131">Q507/Q529</f>
        <v>1.4062948435855736E-2</v>
      </c>
      <c r="BZ507" s="132">
        <f t="shared" ref="BZ507" si="9132">R507/R529</f>
        <v>8.7183131959251356E-3</v>
      </c>
      <c r="CA507" s="133">
        <f t="shared" ref="CA507" si="9133">S507/S529</f>
        <v>1.1242553905528987E-2</v>
      </c>
      <c r="CB507" s="130">
        <f t="shared" ref="CB507" si="9134">T507/T529</f>
        <v>5.5872424630427188E-3</v>
      </c>
      <c r="CC507" s="131">
        <f t="shared" ref="CC507" si="9135">U507/U529</f>
        <v>2.3651675327002328E-2</v>
      </c>
      <c r="CD507" s="132">
        <f t="shared" ref="CD507" si="9136">V507/V529</f>
        <v>7.1623465211459753E-3</v>
      </c>
      <c r="CE507" s="133">
        <f t="shared" ref="CE507" si="9137">W507/W529</f>
        <v>1.417867062851237E-2</v>
      </c>
      <c r="CF507" s="130">
        <f t="shared" ref="CF507" si="9138">X507/X529</f>
        <v>1.1396593276418447E-2</v>
      </c>
      <c r="CG507" s="131">
        <f t="shared" ref="CG507" si="9139">Y507/Y529</f>
        <v>2.5755357380540397E-2</v>
      </c>
      <c r="CH507" s="132">
        <f t="shared" ref="CH507" si="9140">Z507/Z529</f>
        <v>1.5945479924460135E-2</v>
      </c>
      <c r="CI507" s="130">
        <f t="shared" ref="CI507" si="9141">AA507/AA529</f>
        <v>9.5528537383366315E-3</v>
      </c>
      <c r="CJ507" s="136">
        <f t="shared" ref="CJ507" si="9142">AB507/AB529</f>
        <v>2.4664029670827693E-2</v>
      </c>
      <c r="CK507" s="137">
        <f t="shared" ref="CK507" si="9143">AC507/AC529</f>
        <v>9.4174934266019472E-3</v>
      </c>
    </row>
    <row r="508" spans="1:89" ht="15" thickTop="1" thickBot="1">
      <c r="A508" s="138" t="s">
        <v>19</v>
      </c>
      <c r="B508" s="182">
        <v>5158</v>
      </c>
      <c r="C508" s="183">
        <v>256</v>
      </c>
      <c r="D508" s="184">
        <v>2097</v>
      </c>
      <c r="E508" s="185">
        <v>385</v>
      </c>
      <c r="F508" s="182">
        <v>717</v>
      </c>
      <c r="G508" s="186">
        <v>194</v>
      </c>
      <c r="H508" s="184">
        <v>1148</v>
      </c>
      <c r="I508" s="185">
        <v>907</v>
      </c>
      <c r="J508" s="182">
        <v>216</v>
      </c>
      <c r="K508" s="186">
        <v>335</v>
      </c>
      <c r="L508" s="184">
        <v>256</v>
      </c>
      <c r="M508" s="182">
        <v>1056</v>
      </c>
      <c r="N508" s="187">
        <v>1251</v>
      </c>
      <c r="O508" s="188">
        <v>1558</v>
      </c>
      <c r="P508" s="182">
        <v>993</v>
      </c>
      <c r="Q508" s="186">
        <v>742</v>
      </c>
      <c r="R508" s="184">
        <v>1158</v>
      </c>
      <c r="S508" s="185">
        <v>886</v>
      </c>
      <c r="T508" s="182">
        <v>231</v>
      </c>
      <c r="U508" s="186">
        <v>808</v>
      </c>
      <c r="V508" s="184">
        <v>665</v>
      </c>
      <c r="W508" s="185">
        <v>1725</v>
      </c>
      <c r="X508" s="182">
        <v>980</v>
      </c>
      <c r="Y508" s="186">
        <v>997</v>
      </c>
      <c r="Z508" s="184">
        <v>3013</v>
      </c>
      <c r="AA508" s="182">
        <v>1364</v>
      </c>
      <c r="AB508" s="165">
        <f>B508+D508+F508+H508+J508+L508+N508+P508+R508+T508+V508+X508+Z508</f>
        <v>17883</v>
      </c>
      <c r="AC508" s="166">
        <f t="shared" si="9089"/>
        <v>11213</v>
      </c>
      <c r="AE508" s="269" t="s">
        <v>13</v>
      </c>
      <c r="AF508" s="14">
        <f t="shared" ref="AF508:BG508" si="9144">SUM(AF505:AF507)</f>
        <v>17369</v>
      </c>
      <c r="AG508" s="1">
        <f t="shared" si="9144"/>
        <v>2979</v>
      </c>
      <c r="AH508" s="14">
        <f t="shared" si="9144"/>
        <v>4185</v>
      </c>
      <c r="AI508" s="1">
        <f t="shared" si="9144"/>
        <v>3514</v>
      </c>
      <c r="AJ508" s="14">
        <f t="shared" si="9144"/>
        <v>1844</v>
      </c>
      <c r="AK508" s="1">
        <f t="shared" si="9144"/>
        <v>1836</v>
      </c>
      <c r="AL508" s="14">
        <f t="shared" si="9144"/>
        <v>3276</v>
      </c>
      <c r="AM508" s="1">
        <f t="shared" si="9144"/>
        <v>5190</v>
      </c>
      <c r="AN508" s="14">
        <f t="shared" si="9144"/>
        <v>1110</v>
      </c>
      <c r="AO508" s="1">
        <f t="shared" si="9144"/>
        <v>2826</v>
      </c>
      <c r="AP508" s="14">
        <f t="shared" si="9144"/>
        <v>1232</v>
      </c>
      <c r="AQ508" s="1">
        <f t="shared" si="9144"/>
        <v>6619</v>
      </c>
      <c r="AR508" s="14">
        <f t="shared" si="9144"/>
        <v>4616</v>
      </c>
      <c r="AS508" s="1">
        <f t="shared" si="9144"/>
        <v>9111</v>
      </c>
      <c r="AT508" s="14">
        <f t="shared" si="9144"/>
        <v>3616</v>
      </c>
      <c r="AU508" s="1">
        <f t="shared" si="9144"/>
        <v>4280</v>
      </c>
      <c r="AV508" s="14">
        <f t="shared" si="9144"/>
        <v>4834</v>
      </c>
      <c r="AW508" s="1">
        <f t="shared" si="9144"/>
        <v>4374</v>
      </c>
      <c r="AX508" s="14">
        <f t="shared" si="9144"/>
        <v>911</v>
      </c>
      <c r="AY508" s="1">
        <f t="shared" si="9144"/>
        <v>4076</v>
      </c>
      <c r="AZ508" s="14">
        <f t="shared" si="9144"/>
        <v>2634</v>
      </c>
      <c r="BA508" s="1">
        <f t="shared" si="9144"/>
        <v>7175</v>
      </c>
      <c r="BB508" s="14">
        <f t="shared" si="9144"/>
        <v>3763</v>
      </c>
      <c r="BC508" s="1">
        <f t="shared" si="9144"/>
        <v>4419</v>
      </c>
      <c r="BD508" s="14">
        <f t="shared" si="9144"/>
        <v>12967</v>
      </c>
      <c r="BE508" s="1">
        <f t="shared" si="9144"/>
        <v>7514</v>
      </c>
      <c r="BF508" s="54">
        <f t="shared" si="9144"/>
        <v>62357</v>
      </c>
      <c r="BG508" s="50">
        <f t="shared" si="9144"/>
        <v>63913</v>
      </c>
      <c r="BI508" s="138" t="s">
        <v>19</v>
      </c>
      <c r="BJ508" s="130">
        <f>B508/B529</f>
        <v>8.5597172206641328E-2</v>
      </c>
      <c r="BK508" s="131">
        <f t="shared" ref="BK508" si="9145">C508/C529</f>
        <v>7.3561104565960751E-3</v>
      </c>
      <c r="BL508" s="132">
        <f t="shared" ref="BL508" si="9146">D508/D529</f>
        <v>8.7393206918107938E-2</v>
      </c>
      <c r="BM508" s="133">
        <f t="shared" ref="BM508" si="9147">E508/E529</f>
        <v>2.0076132867497522E-2</v>
      </c>
      <c r="BN508" s="130">
        <f t="shared" ref="BN508" si="9148">F508/F529</f>
        <v>6.271868439468159E-2</v>
      </c>
      <c r="BO508" s="131">
        <f t="shared" ref="BO508" si="9149">G508/G529</f>
        <v>2.4298597194388778E-2</v>
      </c>
      <c r="BP508" s="132">
        <f t="shared" ref="BP508" si="9150">H508/H529</f>
        <v>4.0634291377601585E-2</v>
      </c>
      <c r="BQ508" s="133">
        <f t="shared" ref="BQ508" si="9151">I508/I529</f>
        <v>2.262578890912266E-2</v>
      </c>
      <c r="BR508" s="130">
        <f t="shared" ref="BR508" si="9152">J508/J529</f>
        <v>3.2262882748319642E-2</v>
      </c>
      <c r="BS508" s="131">
        <f t="shared" ref="BS508" si="9153">K508/K529</f>
        <v>3.9532688222799151E-2</v>
      </c>
      <c r="BT508" s="132">
        <f t="shared" ref="BT508" si="9154">L508/L529</f>
        <v>2.1818801670502003E-2</v>
      </c>
      <c r="BU508" s="130">
        <f t="shared" ref="BU508" si="9155">M508/M529</f>
        <v>4.4323189926547747E-2</v>
      </c>
      <c r="BV508" s="134">
        <f t="shared" ref="BV508" si="9156">N508/N529</f>
        <v>4.7298574615297365E-2</v>
      </c>
      <c r="BW508" s="135">
        <f t="shared" ref="BW508" si="9157">O508/O529</f>
        <v>4.1111433622714202E-2</v>
      </c>
      <c r="BX508" s="130">
        <f t="shared" ref="BX508" si="9158">P508/P529</f>
        <v>5.8356840620592383E-2</v>
      </c>
      <c r="BY508" s="131">
        <f t="shared" ref="BY508" si="9159">Q508/Q529</f>
        <v>3.5492203195254951E-2</v>
      </c>
      <c r="BZ508" s="132">
        <f t="shared" ref="BZ508" si="9160">R508/R529</f>
        <v>5.4868514570007104E-2</v>
      </c>
      <c r="CA508" s="133">
        <f t="shared" ref="CA508" si="9161">S508/S529</f>
        <v>3.716754761305479E-2</v>
      </c>
      <c r="CB508" s="130">
        <f t="shared" ref="CB508" si="9162">T508/T529</f>
        <v>2.6888604353393086E-2</v>
      </c>
      <c r="CC508" s="131">
        <f t="shared" ref="CC508" si="9163">U508/U529</f>
        <v>7.2388460849310166E-2</v>
      </c>
      <c r="CD508" s="132">
        <f t="shared" ref="CD508" si="9164">V508/V529</f>
        <v>2.8350954979536151E-2</v>
      </c>
      <c r="CE508" s="133">
        <f t="shared" ref="CE508" si="9165">W508/W529</f>
        <v>5.5713455203152254E-2</v>
      </c>
      <c r="CF508" s="130">
        <f t="shared" ref="CF508" si="9166">X508/X529</f>
        <v>4.0031044483476982E-2</v>
      </c>
      <c r="CG508" s="131">
        <f t="shared" ref="CG508" si="9167">Y508/Y529</f>
        <v>6.6351657127645416E-2</v>
      </c>
      <c r="CH508" s="132">
        <f t="shared" ref="CH508" si="9168">Z508/Z529</f>
        <v>4.9478610723376303E-2</v>
      </c>
      <c r="CI508" s="130">
        <f t="shared" ref="CI508" si="9169">AA508/AA529</f>
        <v>2.7547764268691682E-2</v>
      </c>
      <c r="CJ508" s="136">
        <f t="shared" ref="CJ508" si="9170">AB508/AB529</f>
        <v>5.5133355325426459E-2</v>
      </c>
      <c r="CK508" s="137">
        <f t="shared" ref="CK508" si="9171">AC508/AC529</f>
        <v>3.4645129197010377E-2</v>
      </c>
    </row>
    <row r="509" spans="1:89" ht="14" thickTop="1">
      <c r="A509" s="147" t="s">
        <v>20</v>
      </c>
      <c r="B509" s="189">
        <v>7045</v>
      </c>
      <c r="C509" s="190">
        <v>1082</v>
      </c>
      <c r="D509" s="191">
        <v>1207</v>
      </c>
      <c r="E509" s="192">
        <v>1190</v>
      </c>
      <c r="F509" s="189">
        <v>633</v>
      </c>
      <c r="G509" s="193">
        <v>548</v>
      </c>
      <c r="H509" s="191">
        <v>859</v>
      </c>
      <c r="I509" s="192">
        <v>1585</v>
      </c>
      <c r="J509" s="189">
        <v>378</v>
      </c>
      <c r="K509" s="193">
        <v>819</v>
      </c>
      <c r="L509" s="191">
        <v>404</v>
      </c>
      <c r="M509" s="189">
        <v>1990</v>
      </c>
      <c r="N509" s="194">
        <v>1737</v>
      </c>
      <c r="O509" s="195">
        <v>2683</v>
      </c>
      <c r="P509" s="189">
        <v>1450</v>
      </c>
      <c r="Q509" s="193">
        <v>1262</v>
      </c>
      <c r="R509" s="191">
        <v>1686</v>
      </c>
      <c r="S509" s="192">
        <v>1627</v>
      </c>
      <c r="T509" s="189">
        <v>286</v>
      </c>
      <c r="U509" s="193">
        <v>1559</v>
      </c>
      <c r="V509" s="191">
        <v>947</v>
      </c>
      <c r="W509" s="192">
        <v>2599</v>
      </c>
      <c r="X509" s="189">
        <v>1365</v>
      </c>
      <c r="Y509" s="193">
        <v>1549</v>
      </c>
      <c r="Z509" s="191">
        <v>4515</v>
      </c>
      <c r="AA509" s="189">
        <v>2444</v>
      </c>
      <c r="AB509" s="165">
        <f t="shared" ref="AB509:AB526" si="9172">B509+D509+F509+H509+J509+L509+N509+P509+R509+T509+V509+X509+Z509</f>
        <v>22512</v>
      </c>
      <c r="AC509" s="166">
        <f t="shared" si="9089"/>
        <v>20937</v>
      </c>
      <c r="BI509" s="147" t="s">
        <v>20</v>
      </c>
      <c r="BJ509" s="130">
        <f>B509/B529</f>
        <v>0.11691199654823346</v>
      </c>
      <c r="BK509" s="131">
        <f t="shared" ref="BK509" si="9173">C509/C529</f>
        <v>3.1091060601706848E-2</v>
      </c>
      <c r="BL509" s="132">
        <f t="shared" ref="BL509" si="9174">D509/D529</f>
        <v>5.03021462804751E-2</v>
      </c>
      <c r="BM509" s="133">
        <f t="shared" ref="BM509" si="9175">E509/E529</f>
        <v>6.205350159044689E-2</v>
      </c>
      <c r="BN509" s="130">
        <f t="shared" ref="BN509" si="9176">F509/F529</f>
        <v>5.5370888733379989E-2</v>
      </c>
      <c r="BO509" s="131">
        <f t="shared" ref="BO509" si="9177">G509/G529</f>
        <v>6.8637274549098196E-2</v>
      </c>
      <c r="BP509" s="132">
        <f t="shared" ref="BP509" si="9178">H509/H529</f>
        <v>3.0404927084808155E-2</v>
      </c>
      <c r="BQ509" s="133">
        <f t="shared" ref="BQ509" si="9179">I509/I529</f>
        <v>3.9539002669194502E-2</v>
      </c>
      <c r="BR509" s="130">
        <f t="shared" ref="BR509" si="9180">J509/J529</f>
        <v>5.6460044809559372E-2</v>
      </c>
      <c r="BS509" s="131">
        <f t="shared" ref="BS509" si="9181">K509/K529</f>
        <v>9.6648572102902994E-2</v>
      </c>
      <c r="BT509" s="132">
        <f t="shared" ref="BT509" si="9182">L509/L529</f>
        <v>3.4432796386260976E-2</v>
      </c>
      <c r="BU509" s="130">
        <f t="shared" ref="BU509" si="9183">M509/M529</f>
        <v>8.3525708289611755E-2</v>
      </c>
      <c r="BV509" s="134">
        <f t="shared" ref="BV509" si="9184">N509/N529</f>
        <v>6.5673560437067569E-2</v>
      </c>
      <c r="BW509" s="135">
        <f t="shared" ref="BW509" si="9185">O509/O529</f>
        <v>7.0797160725123362E-2</v>
      </c>
      <c r="BX509" s="130">
        <f t="shared" ref="BX509" si="9186">P509/P529</f>
        <v>8.5213916314057364E-2</v>
      </c>
      <c r="BY509" s="131">
        <f t="shared" ref="BY509" si="9187">Q509/Q529</f>
        <v>6.0365445326700469E-2</v>
      </c>
      <c r="BZ509" s="132">
        <f t="shared" ref="BZ509" si="9188">R509/R529</f>
        <v>7.9886282871357503E-2</v>
      </c>
      <c r="CA509" s="133">
        <f t="shared" ref="CA509" si="9189">S509/S529</f>
        <v>6.8252370165282322E-2</v>
      </c>
      <c r="CB509" s="130">
        <f t="shared" ref="CB509" si="9190">T509/T529</f>
        <v>3.3290653008962869E-2</v>
      </c>
      <c r="CC509" s="131">
        <f t="shared" ref="CC509" si="9191">U509/U529</f>
        <v>0.13967030998029026</v>
      </c>
      <c r="CD509" s="132">
        <f t="shared" ref="CD509" si="9192">V509/V529</f>
        <v>4.0373465211459757E-2</v>
      </c>
      <c r="CE509" s="133">
        <f t="shared" ref="CE509" si="9193">W509/W529</f>
        <v>8.3941605839416053E-2</v>
      </c>
      <c r="CF509" s="130">
        <f t="shared" ref="CF509" si="9194">X509/X529</f>
        <v>5.5757526244842939E-2</v>
      </c>
      <c r="CG509" s="131">
        <f t="shared" ref="CG509" si="9195">Y509/Y529</f>
        <v>0.10308798083322242</v>
      </c>
      <c r="CH509" s="132">
        <f t="shared" ref="CH509" si="9196">Z509/Z529</f>
        <v>7.4144018392314645E-2</v>
      </c>
      <c r="CI509" s="130">
        <f t="shared" ref="CI509" si="9197">AA509/AA529</f>
        <v>4.9359777032758415E-2</v>
      </c>
      <c r="CJ509" s="136">
        <f t="shared" ref="CJ509" si="9198">AB509/AB529</f>
        <v>6.9404579493709137E-2</v>
      </c>
      <c r="CK509" s="137">
        <f t="shared" ref="CK509" si="9199">AC509/AC529</f>
        <v>6.4689652189227356E-2</v>
      </c>
    </row>
    <row r="510" spans="1:89" ht="14" thickBot="1">
      <c r="A510" s="138" t="s">
        <v>21</v>
      </c>
      <c r="B510" s="182">
        <v>5398</v>
      </c>
      <c r="C510" s="183">
        <v>781</v>
      </c>
      <c r="D510" s="184">
        <v>1543</v>
      </c>
      <c r="E510" s="185">
        <v>1160</v>
      </c>
      <c r="F510" s="182">
        <v>557</v>
      </c>
      <c r="G510" s="186">
        <v>632</v>
      </c>
      <c r="H510" s="184">
        <v>1132</v>
      </c>
      <c r="I510" s="185">
        <v>1531</v>
      </c>
      <c r="J510" s="182">
        <v>408</v>
      </c>
      <c r="K510" s="186">
        <v>1067</v>
      </c>
      <c r="L510" s="184">
        <v>443</v>
      </c>
      <c r="M510" s="182">
        <v>2584</v>
      </c>
      <c r="N510" s="187">
        <v>1542</v>
      </c>
      <c r="O510" s="188">
        <v>3137</v>
      </c>
      <c r="P510" s="182">
        <v>1159</v>
      </c>
      <c r="Q510" s="186">
        <v>1616</v>
      </c>
      <c r="R510" s="184">
        <v>1689</v>
      </c>
      <c r="S510" s="185">
        <v>1424</v>
      </c>
      <c r="T510" s="182">
        <v>294</v>
      </c>
      <c r="U510" s="186">
        <v>1543</v>
      </c>
      <c r="V510" s="184">
        <v>976</v>
      </c>
      <c r="W510" s="185">
        <v>2381</v>
      </c>
      <c r="X510" s="182">
        <v>1170</v>
      </c>
      <c r="Y510" s="186">
        <v>1525</v>
      </c>
      <c r="Z510" s="184">
        <v>4453</v>
      </c>
      <c r="AA510" s="182">
        <v>2291</v>
      </c>
      <c r="AB510" s="165">
        <f t="shared" si="9172"/>
        <v>20764</v>
      </c>
      <c r="AC510" s="166">
        <f t="shared" si="9089"/>
        <v>21672</v>
      </c>
      <c r="AE510" t="s">
        <v>88</v>
      </c>
      <c r="BI510" s="138" t="s">
        <v>21</v>
      </c>
      <c r="BJ510" s="130">
        <f>B510/B529</f>
        <v>8.9579979754061637E-2</v>
      </c>
      <c r="BK510" s="131">
        <f t="shared" ref="BK510" si="9200">C510/C529</f>
        <v>2.2441883853912242E-2</v>
      </c>
      <c r="BL510" s="132">
        <f t="shared" ref="BL510" si="9201">D510/D529</f>
        <v>6.4305063554907269E-2</v>
      </c>
      <c r="BM510" s="133">
        <f t="shared" ref="BM510" si="9202">E510/E529</f>
        <v>6.0489127600771755E-2</v>
      </c>
      <c r="BN510" s="130">
        <f t="shared" ref="BN510" si="9203">F510/F529</f>
        <v>4.8722883135059479E-2</v>
      </c>
      <c r="BO510" s="131">
        <f t="shared" ref="BO510" si="9204">G510/G529</f>
        <v>7.9158316633266529E-2</v>
      </c>
      <c r="BP510" s="132">
        <f t="shared" ref="BP510" si="9205">H510/H529</f>
        <v>4.0067959790457311E-2</v>
      </c>
      <c r="BQ510" s="133">
        <f t="shared" ref="BQ510" si="9206">I510/I529</f>
        <v>3.8191932546710904E-2</v>
      </c>
      <c r="BR510" s="130">
        <f t="shared" ref="BR510" si="9207">J510/J529</f>
        <v>6.0941000746825992E-2</v>
      </c>
      <c r="BS510" s="131">
        <f t="shared" ref="BS510" si="9208">K510/K529</f>
        <v>0.12591456219022892</v>
      </c>
      <c r="BT510" s="132">
        <f t="shared" ref="BT510" si="9209">L510/L529</f>
        <v>3.7756754453251516E-2</v>
      </c>
      <c r="BU510" s="130">
        <f t="shared" ref="BU510" si="9210">M510/M529</f>
        <v>0.10845750262329486</v>
      </c>
      <c r="BV510" s="134">
        <f t="shared" ref="BV510" si="9211">N510/N529</f>
        <v>5.8300880940678285E-2</v>
      </c>
      <c r="BW510" s="135">
        <f t="shared" ref="BW510" si="9212">O510/O529</f>
        <v>8.2777000818006707E-2</v>
      </c>
      <c r="BX510" s="130">
        <f t="shared" ref="BX510" si="9213">P510/P529</f>
        <v>6.8112364833098266E-2</v>
      </c>
      <c r="BY510" s="131">
        <f t="shared" ref="BY510" si="9214">Q510/Q529</f>
        <v>7.7298383239261456E-2</v>
      </c>
      <c r="BZ510" s="132">
        <f t="shared" ref="BZ510" si="9215">R510/R529</f>
        <v>8.0028429282160626E-2</v>
      </c>
      <c r="CA510" s="133">
        <f t="shared" ref="CA510" si="9216">S510/S529</f>
        <v>5.9736555080124175E-2</v>
      </c>
      <c r="CB510" s="130">
        <f t="shared" ref="CB510" si="9217">T510/T529</f>
        <v>3.4221860086136653E-2</v>
      </c>
      <c r="CC510" s="131">
        <f t="shared" ref="CC510" si="9218">U510/U529</f>
        <v>0.1382368751119871</v>
      </c>
      <c r="CD510" s="132">
        <f t="shared" ref="CD510" si="9219">V510/V529</f>
        <v>4.1609822646657572E-2</v>
      </c>
      <c r="CE510" s="133">
        <f t="shared" ref="CE510" si="9220">W510/W529</f>
        <v>7.6900717007945221E-2</v>
      </c>
      <c r="CF510" s="130">
        <f t="shared" ref="CF510" si="9221">X510/X529</f>
        <v>4.7792165352722522E-2</v>
      </c>
      <c r="CG510" s="131">
        <f t="shared" ref="CG510" si="9222">Y510/Y529</f>
        <v>0.10149074936776255</v>
      </c>
      <c r="CH510" s="132">
        <f t="shared" ref="CH510" si="9223">Z510/Z529</f>
        <v>7.312587240331718E-2</v>
      </c>
      <c r="CI510" s="130">
        <f t="shared" ref="CI510" si="9224">AA510/AA529</f>
        <v>4.6269741891182291E-2</v>
      </c>
      <c r="CJ510" s="136">
        <f t="shared" ref="CJ510" si="9225">AB510/AB529</f>
        <v>6.4015489010633281E-2</v>
      </c>
      <c r="CK510" s="137">
        <f t="shared" ref="CK510" si="9226">AC510/AC529</f>
        <v>6.6960602867886285E-2</v>
      </c>
    </row>
    <row r="511" spans="1:89" ht="15" thickTop="1" thickBot="1">
      <c r="A511" s="147" t="s">
        <v>22</v>
      </c>
      <c r="B511" s="189">
        <v>4926</v>
      </c>
      <c r="C511" s="190">
        <v>1116</v>
      </c>
      <c r="D511" s="191">
        <v>1435</v>
      </c>
      <c r="E511" s="192">
        <v>1164</v>
      </c>
      <c r="F511" s="189">
        <v>654</v>
      </c>
      <c r="G511" s="193">
        <v>656</v>
      </c>
      <c r="H511" s="191">
        <v>1285</v>
      </c>
      <c r="I511" s="192">
        <v>2074</v>
      </c>
      <c r="J511" s="189">
        <v>324</v>
      </c>
      <c r="K511" s="193">
        <v>940</v>
      </c>
      <c r="L511" s="191">
        <v>385</v>
      </c>
      <c r="M511" s="189">
        <v>2045</v>
      </c>
      <c r="N511" s="194">
        <v>1337</v>
      </c>
      <c r="O511" s="195">
        <v>3291</v>
      </c>
      <c r="P511" s="189">
        <v>1007</v>
      </c>
      <c r="Q511" s="193">
        <v>1402</v>
      </c>
      <c r="R511" s="191">
        <v>1459</v>
      </c>
      <c r="S511" s="192">
        <v>1323</v>
      </c>
      <c r="T511" s="189">
        <v>331</v>
      </c>
      <c r="U511" s="193">
        <v>974</v>
      </c>
      <c r="V511" s="191">
        <v>711</v>
      </c>
      <c r="W511" s="192">
        <v>2195</v>
      </c>
      <c r="X511" s="189">
        <v>1228</v>
      </c>
      <c r="Y511" s="193">
        <v>1345</v>
      </c>
      <c r="Z511" s="191">
        <v>3999</v>
      </c>
      <c r="AA511" s="189">
        <v>2779</v>
      </c>
      <c r="AB511" s="165">
        <f t="shared" si="9172"/>
        <v>19081</v>
      </c>
      <c r="AC511" s="166">
        <f t="shared" si="9089"/>
        <v>21304</v>
      </c>
      <c r="AE511" s="314" t="s">
        <v>0</v>
      </c>
      <c r="AF511" s="308" t="s">
        <v>1</v>
      </c>
      <c r="AG511" s="309"/>
      <c r="AH511" s="308" t="s">
        <v>2</v>
      </c>
      <c r="AI511" s="309"/>
      <c r="AJ511" s="308" t="s">
        <v>3</v>
      </c>
      <c r="AK511" s="309"/>
      <c r="AL511" s="308" t="s">
        <v>4</v>
      </c>
      <c r="AM511" s="309"/>
      <c r="AN511" s="308" t="s">
        <v>5</v>
      </c>
      <c r="AO511" s="309"/>
      <c r="AP511" s="308" t="s">
        <v>6</v>
      </c>
      <c r="AQ511" s="309"/>
      <c r="AR511" s="308" t="s">
        <v>7</v>
      </c>
      <c r="AS511" s="309"/>
      <c r="AT511" s="308" t="s">
        <v>8</v>
      </c>
      <c r="AU511" s="309"/>
      <c r="AV511" s="308" t="s">
        <v>9</v>
      </c>
      <c r="AW511" s="309"/>
      <c r="AX511" s="308" t="s">
        <v>10</v>
      </c>
      <c r="AY511" s="309"/>
      <c r="AZ511" s="308" t="s">
        <v>11</v>
      </c>
      <c r="BA511" s="309"/>
      <c r="BB511" s="308" t="s">
        <v>12</v>
      </c>
      <c r="BC511" s="309"/>
      <c r="BD511" s="310" t="s">
        <v>40</v>
      </c>
      <c r="BE511" s="311"/>
      <c r="BF511" s="312" t="s">
        <v>41</v>
      </c>
      <c r="BG511" s="313"/>
      <c r="BI511" s="147" t="s">
        <v>22</v>
      </c>
      <c r="BJ511" s="130">
        <f>B511/B529</f>
        <v>8.1747124910801702E-2</v>
      </c>
      <c r="BK511" s="131">
        <f t="shared" ref="BK511" si="9227">C511/C529</f>
        <v>3.2068044021723516E-2</v>
      </c>
      <c r="BL511" s="132">
        <f t="shared" ref="BL511" si="9228">D511/D529</f>
        <v>5.9804125859554073E-2</v>
      </c>
      <c r="BM511" s="133">
        <f t="shared" ref="BM511" si="9229">E511/E529</f>
        <v>6.0697710799395108E-2</v>
      </c>
      <c r="BN511" s="130">
        <f t="shared" ref="BN511" si="9230">F511/F529</f>
        <v>5.7207837648705386E-2</v>
      </c>
      <c r="BO511" s="131">
        <f t="shared" ref="BO511" si="9231">G511/G529</f>
        <v>8.2164328657314628E-2</v>
      </c>
      <c r="BP511" s="132">
        <f t="shared" ref="BP511" si="9232">H511/H529</f>
        <v>4.5483505592524426E-2</v>
      </c>
      <c r="BQ511" s="133">
        <f t="shared" ref="BQ511" si="9233">I511/I529</f>
        <v>5.173747100057375E-2</v>
      </c>
      <c r="BR511" s="130">
        <f t="shared" ref="BR511" si="9234">J511/J529</f>
        <v>4.839432412247946E-2</v>
      </c>
      <c r="BS511" s="131">
        <f t="shared" ref="BS511" si="9235">K511/K529</f>
        <v>0.11092754307292896</v>
      </c>
      <c r="BT511" s="132">
        <f t="shared" ref="BT511" si="9236">L511/L529</f>
        <v>3.2813432199778406E-2</v>
      </c>
      <c r="BU511" s="130">
        <f t="shared" ref="BU511" si="9237">M511/M529</f>
        <v>8.5834207764952777E-2</v>
      </c>
      <c r="BV511" s="134">
        <f t="shared" ref="BV511" si="9238">N511/N529</f>
        <v>5.0550115316269045E-2</v>
      </c>
      <c r="BW511" s="135">
        <f t="shared" ref="BW511" si="9239">O511/O529</f>
        <v>8.6840647016914269E-2</v>
      </c>
      <c r="BX511" s="130">
        <f t="shared" ref="BX511" si="9240">P511/P529</f>
        <v>5.9179595674659143E-2</v>
      </c>
      <c r="BY511" s="131">
        <f t="shared" ref="BY511" si="9241">Q511/Q529</f>
        <v>6.7062087439012721E-2</v>
      </c>
      <c r="BZ511" s="132">
        <f t="shared" ref="BZ511" si="9242">R511/R529</f>
        <v>6.9130537787254212E-2</v>
      </c>
      <c r="CA511" s="133">
        <f t="shared" ref="CA511" si="9243">S511/S529</f>
        <v>5.549962245154795E-2</v>
      </c>
      <c r="CB511" s="130">
        <f t="shared" ref="CB511" si="9244">T511/T529</f>
        <v>3.8528692818065417E-2</v>
      </c>
      <c r="CC511" s="131">
        <f t="shared" ref="CC511" si="9245">U511/U529</f>
        <v>8.7260347607955563E-2</v>
      </c>
      <c r="CD511" s="132">
        <f t="shared" ref="CD511" si="9246">V511/V529</f>
        <v>3.0312073669849931E-2</v>
      </c>
      <c r="CE511" s="133">
        <f t="shared" ref="CE511" si="9247">W511/W529</f>
        <v>7.0893353142561844E-2</v>
      </c>
      <c r="CF511" s="130">
        <f t="shared" ref="CF511" si="9248">X511/X529</f>
        <v>5.0161349618071158E-2</v>
      </c>
      <c r="CG511" s="131">
        <f t="shared" ref="CG511" si="9249">Y511/Y529</f>
        <v>8.9511513376813526E-2</v>
      </c>
      <c r="CH511" s="132">
        <f t="shared" ref="CH511" si="9250">Z511/Z529</f>
        <v>6.567041629033582E-2</v>
      </c>
      <c r="CI511" s="130">
        <f t="shared" ref="CI511" si="9251">AA511/AA529</f>
        <v>5.612554025124207E-2</v>
      </c>
      <c r="CJ511" s="136">
        <f t="shared" ref="CJ511" si="9252">AB511/AB529</f>
        <v>5.8826793768632903E-2</v>
      </c>
      <c r="CK511" s="137">
        <f t="shared" ref="CK511" si="9253">AC511/AC529</f>
        <v>6.5823582664149574E-2</v>
      </c>
    </row>
    <row r="512" spans="1:89" ht="15" thickTop="1" thickBot="1">
      <c r="A512" s="138" t="s">
        <v>23</v>
      </c>
      <c r="B512" s="182">
        <v>4053</v>
      </c>
      <c r="C512" s="183">
        <v>1131</v>
      </c>
      <c r="D512" s="184">
        <v>1462</v>
      </c>
      <c r="E512" s="185">
        <v>908</v>
      </c>
      <c r="F512" s="182">
        <v>683</v>
      </c>
      <c r="G512" s="186">
        <v>463</v>
      </c>
      <c r="H512" s="184">
        <v>1505</v>
      </c>
      <c r="I512" s="185">
        <v>2160</v>
      </c>
      <c r="J512" s="182">
        <v>365</v>
      </c>
      <c r="K512" s="186">
        <v>899</v>
      </c>
      <c r="L512" s="184">
        <v>420</v>
      </c>
      <c r="M512" s="182">
        <v>1857</v>
      </c>
      <c r="N512" s="187">
        <v>1380</v>
      </c>
      <c r="O512" s="188">
        <v>2509</v>
      </c>
      <c r="P512" s="182">
        <v>914</v>
      </c>
      <c r="Q512" s="186">
        <v>1139</v>
      </c>
      <c r="R512" s="184">
        <v>1363</v>
      </c>
      <c r="S512" s="185">
        <v>1228</v>
      </c>
      <c r="T512" s="182">
        <v>386</v>
      </c>
      <c r="U512" s="186">
        <v>761</v>
      </c>
      <c r="V512" s="184">
        <v>662</v>
      </c>
      <c r="W512" s="185">
        <v>2159</v>
      </c>
      <c r="X512" s="182">
        <v>1083</v>
      </c>
      <c r="Y512" s="186">
        <v>987</v>
      </c>
      <c r="Z512" s="184">
        <v>3425</v>
      </c>
      <c r="AA512" s="182">
        <v>2643</v>
      </c>
      <c r="AB512" s="165">
        <f t="shared" si="9172"/>
        <v>17701</v>
      </c>
      <c r="AC512" s="166">
        <f t="shared" si="9089"/>
        <v>18844</v>
      </c>
      <c r="AE512" s="315"/>
      <c r="AF512" s="230" t="s">
        <v>14</v>
      </c>
      <c r="AG512" s="231" t="s">
        <v>15</v>
      </c>
      <c r="AH512" s="232" t="s">
        <v>14</v>
      </c>
      <c r="AI512" s="233" t="s">
        <v>15</v>
      </c>
      <c r="AJ512" s="230" t="s">
        <v>14</v>
      </c>
      <c r="AK512" s="231" t="s">
        <v>15</v>
      </c>
      <c r="AL512" s="232" t="s">
        <v>14</v>
      </c>
      <c r="AM512" s="233" t="s">
        <v>15</v>
      </c>
      <c r="AN512" s="230" t="s">
        <v>14</v>
      </c>
      <c r="AO512" s="231" t="s">
        <v>15</v>
      </c>
      <c r="AP512" s="232" t="s">
        <v>14</v>
      </c>
      <c r="AQ512" s="230" t="s">
        <v>15</v>
      </c>
      <c r="AR512" s="234" t="s">
        <v>14</v>
      </c>
      <c r="AS512" s="235" t="s">
        <v>15</v>
      </c>
      <c r="AT512" s="230" t="s">
        <v>14</v>
      </c>
      <c r="AU512" s="231" t="s">
        <v>15</v>
      </c>
      <c r="AV512" s="232" t="s">
        <v>14</v>
      </c>
      <c r="AW512" s="233" t="s">
        <v>15</v>
      </c>
      <c r="AX512" s="230" t="s">
        <v>14</v>
      </c>
      <c r="AY512" s="231" t="s">
        <v>15</v>
      </c>
      <c r="AZ512" s="232" t="s">
        <v>14</v>
      </c>
      <c r="BA512" s="233" t="s">
        <v>15</v>
      </c>
      <c r="BB512" s="230" t="s">
        <v>14</v>
      </c>
      <c r="BC512" s="231" t="s">
        <v>15</v>
      </c>
      <c r="BD512" s="236" t="s">
        <v>14</v>
      </c>
      <c r="BE512" s="237" t="s">
        <v>15</v>
      </c>
      <c r="BF512" s="238" t="s">
        <v>14</v>
      </c>
      <c r="BG512" s="239" t="s">
        <v>15</v>
      </c>
      <c r="BI512" s="138" t="s">
        <v>23</v>
      </c>
      <c r="BJ512" s="130">
        <f>B512/B529</f>
        <v>6.725966245706036E-2</v>
      </c>
      <c r="BK512" s="131">
        <f t="shared" ref="BK512" si="9254">C512/C529</f>
        <v>3.2499066118789686E-2</v>
      </c>
      <c r="BL512" s="132">
        <f t="shared" ref="BL512" si="9255">D512/D529</f>
        <v>6.0929360283392374E-2</v>
      </c>
      <c r="BM512" s="133">
        <f t="shared" ref="BM512" si="9256">E512/E529</f>
        <v>4.7348386087500652E-2</v>
      </c>
      <c r="BN512" s="130">
        <f t="shared" ref="BN512" si="9257">F512/F529</f>
        <v>5.9744576627011894E-2</v>
      </c>
      <c r="BO512" s="131">
        <f t="shared" ref="BO512" si="9258">G512/G529</f>
        <v>5.7990981963927858E-2</v>
      </c>
      <c r="BP512" s="132">
        <f t="shared" ref="BP512" si="9259">H512/H529</f>
        <v>5.3270564915758177E-2</v>
      </c>
      <c r="BQ512" s="133">
        <f t="shared" ref="BQ512" si="9260">I512/I529</f>
        <v>5.3882804899343925E-2</v>
      </c>
      <c r="BR512" s="130">
        <f t="shared" ref="BR512" si="9261">J512/J529</f>
        <v>5.451829723674384E-2</v>
      </c>
      <c r="BS512" s="131">
        <f t="shared" ref="BS512" si="9262">K512/K529</f>
        <v>0.10608921406655653</v>
      </c>
      <c r="BT512" s="132">
        <f t="shared" ref="BT512" si="9263">L512/L529</f>
        <v>3.579647149066735E-2</v>
      </c>
      <c r="BU512" s="130">
        <f t="shared" ref="BU512" si="9264">M512/M529</f>
        <v>7.7943336831059806E-2</v>
      </c>
      <c r="BV512" s="134">
        <f t="shared" ref="BV512" si="9265">N512/N529</f>
        <v>5.2175885666754886E-2</v>
      </c>
      <c r="BW512" s="135">
        <f t="shared" ref="BW512" si="9266">O512/O529</f>
        <v>6.6205768266617407E-2</v>
      </c>
      <c r="BX512" s="130">
        <f t="shared" ref="BX512" si="9267">P512/P529</f>
        <v>5.3714151386929948E-2</v>
      </c>
      <c r="BY512" s="131">
        <f t="shared" ref="BY512" si="9268">Q512/Q529</f>
        <v>5.4481966899454705E-2</v>
      </c>
      <c r="BZ512" s="132">
        <f t="shared" ref="BZ512" si="9269">R512/R529</f>
        <v>6.4581852641554138E-2</v>
      </c>
      <c r="CA512" s="133">
        <f t="shared" ref="CA512" si="9270">S512/S529</f>
        <v>5.1514388791005956E-2</v>
      </c>
      <c r="CB512" s="130">
        <f t="shared" ref="CB512" si="9271">T512/T529</f>
        <v>4.4930741473635197E-2</v>
      </c>
      <c r="CC512" s="131">
        <f t="shared" ref="CC512" si="9272">U512/U529</f>
        <v>6.8177745923669597E-2</v>
      </c>
      <c r="CD512" s="132">
        <f t="shared" ref="CD512" si="9273">V512/V529</f>
        <v>2.8223055934515687E-2</v>
      </c>
      <c r="CE512" s="133">
        <f t="shared" ref="CE512" si="9274">W512/W529</f>
        <v>6.9730637555713459E-2</v>
      </c>
      <c r="CF512" s="130">
        <f t="shared" ref="CF512" si="9275">X512/X529</f>
        <v>4.4238388954699566E-2</v>
      </c>
      <c r="CG512" s="131">
        <f t="shared" ref="CG512" si="9276">Y512/Y529</f>
        <v>6.5686144017037137E-2</v>
      </c>
      <c r="CH512" s="132">
        <f t="shared" ref="CH512" si="9277">Z512/Z529</f>
        <v>5.6244355037359389E-2</v>
      </c>
      <c r="CI512" s="130">
        <f t="shared" ref="CI512" si="9278">AA512/AA529</f>
        <v>5.3378842347618853E-2</v>
      </c>
      <c r="CJ512" s="136">
        <f t="shared" ref="CJ512" si="9279">AB512/AB529</f>
        <v>5.4572248650415128E-2</v>
      </c>
      <c r="CK512" s="137">
        <f t="shared" ref="CK512" si="9280">AC512/AC529</f>
        <v>5.8222849780474768E-2</v>
      </c>
    </row>
    <row r="513" spans="1:89" ht="14" thickTop="1">
      <c r="A513" s="147" t="s">
        <v>24</v>
      </c>
      <c r="B513" s="196">
        <v>3560</v>
      </c>
      <c r="C513" s="190">
        <v>1396</v>
      </c>
      <c r="D513" s="191">
        <v>1557</v>
      </c>
      <c r="E513" s="192">
        <v>770</v>
      </c>
      <c r="F513" s="189">
        <v>751</v>
      </c>
      <c r="G513" s="193">
        <v>421</v>
      </c>
      <c r="H513" s="191">
        <v>1749</v>
      </c>
      <c r="I513" s="192">
        <v>1864</v>
      </c>
      <c r="J513" s="189">
        <v>337</v>
      </c>
      <c r="K513" s="193">
        <v>648</v>
      </c>
      <c r="L513" s="191">
        <v>453</v>
      </c>
      <c r="M513" s="189">
        <v>1615</v>
      </c>
      <c r="N513" s="194">
        <v>1281</v>
      </c>
      <c r="O513" s="197">
        <v>2119</v>
      </c>
      <c r="P513" s="189">
        <v>977</v>
      </c>
      <c r="Q513" s="193">
        <v>1028</v>
      </c>
      <c r="R513" s="191">
        <v>1329</v>
      </c>
      <c r="S513" s="192">
        <v>1082</v>
      </c>
      <c r="T513" s="189">
        <v>380</v>
      </c>
      <c r="U513" s="193">
        <v>595</v>
      </c>
      <c r="V513" s="191">
        <v>791</v>
      </c>
      <c r="W513" s="198">
        <v>1989</v>
      </c>
      <c r="X513" s="189">
        <v>1005</v>
      </c>
      <c r="Y513" s="193">
        <v>732</v>
      </c>
      <c r="Z513" s="191">
        <v>3298</v>
      </c>
      <c r="AA513" s="189">
        <v>2721</v>
      </c>
      <c r="AB513" s="165">
        <f t="shared" si="9172"/>
        <v>17468</v>
      </c>
      <c r="AC513" s="166">
        <f t="shared" si="9089"/>
        <v>16980</v>
      </c>
      <c r="AE513" s="241" t="str">
        <f>$AE$17</f>
        <v>17:00 - 17:59</v>
      </c>
      <c r="AF513" s="242">
        <f t="shared" ref="AF513:AU515" si="9281">SUMIF($A$9:$A$32,$AE513,B$505:B$528)</f>
        <v>2678</v>
      </c>
      <c r="AG513" s="243">
        <f t="shared" si="9281"/>
        <v>3179</v>
      </c>
      <c r="AH513" s="244">
        <f t="shared" si="9281"/>
        <v>1965</v>
      </c>
      <c r="AI513" s="245">
        <f t="shared" si="9281"/>
        <v>1489</v>
      </c>
      <c r="AJ513" s="242">
        <f t="shared" si="9281"/>
        <v>1175</v>
      </c>
      <c r="AK513" s="246">
        <f t="shared" si="9281"/>
        <v>482</v>
      </c>
      <c r="AL513" s="244">
        <f t="shared" si="9281"/>
        <v>2400</v>
      </c>
      <c r="AM513" s="245">
        <f t="shared" si="9281"/>
        <v>2979</v>
      </c>
      <c r="AN513" s="242">
        <f t="shared" si="9281"/>
        <v>706</v>
      </c>
      <c r="AO513" s="246">
        <f t="shared" si="9281"/>
        <v>309</v>
      </c>
      <c r="AP513" s="244">
        <f t="shared" si="9281"/>
        <v>1355</v>
      </c>
      <c r="AQ513" s="242">
        <f t="shared" si="9281"/>
        <v>1037</v>
      </c>
      <c r="AR513" s="247">
        <f t="shared" si="9281"/>
        <v>2090</v>
      </c>
      <c r="AS513" s="248">
        <f t="shared" si="9281"/>
        <v>1722</v>
      </c>
      <c r="AT513" s="242">
        <f t="shared" si="9281"/>
        <v>1257</v>
      </c>
      <c r="AU513" s="246">
        <f t="shared" si="9281"/>
        <v>1225</v>
      </c>
      <c r="AV513" s="244">
        <f t="shared" ref="AP513:BE515" si="9282">SUMIF($A$9:$A$32,$AE513,R$505:R$528)</f>
        <v>1176</v>
      </c>
      <c r="AW513" s="245">
        <f t="shared" si="9282"/>
        <v>1978</v>
      </c>
      <c r="AX513" s="242">
        <f t="shared" si="9282"/>
        <v>823</v>
      </c>
      <c r="AY513" s="246">
        <f t="shared" si="9282"/>
        <v>461</v>
      </c>
      <c r="AZ513" s="244">
        <f t="shared" si="9282"/>
        <v>1086</v>
      </c>
      <c r="BA513" s="245">
        <f t="shared" si="9282"/>
        <v>1561</v>
      </c>
      <c r="BB513" s="242">
        <f t="shared" si="9282"/>
        <v>1763</v>
      </c>
      <c r="BC513" s="246">
        <f t="shared" si="9282"/>
        <v>601</v>
      </c>
      <c r="BD513" s="23">
        <f t="shared" si="9282"/>
        <v>3836</v>
      </c>
      <c r="BE513" s="249">
        <f t="shared" si="9282"/>
        <v>2948</v>
      </c>
      <c r="BF513" s="250">
        <f>AF513+AH513+AJ513+AL513+AN513+AP513+AR513+AT513+AV513+AX513+AZ513+BB513+BD513</f>
        <v>22310</v>
      </c>
      <c r="BG513" s="251">
        <f>AG513+AI513+AK513+AM513+AO513+AQ513+AS513+AU513+AW513+AY513+BA513+BC513+BE513</f>
        <v>19971</v>
      </c>
      <c r="BI513" s="147" t="s">
        <v>24</v>
      </c>
      <c r="BJ513" s="130">
        <f>B513/B529</f>
        <v>5.9078311953401151E-2</v>
      </c>
      <c r="BK513" s="131">
        <f t="shared" ref="BK513" si="9283">C513/C529</f>
        <v>4.0113789833625471E-2</v>
      </c>
      <c r="BL513" s="132">
        <f t="shared" ref="BL513" si="9284">D513/D529</f>
        <v>6.4888518441341941E-2</v>
      </c>
      <c r="BM513" s="133">
        <f t="shared" ref="BM513" si="9285">E513/E529</f>
        <v>4.0152265734995043E-2</v>
      </c>
      <c r="BN513" s="130">
        <f t="shared" ref="BN513" si="9286">F513/F529</f>
        <v>6.5692792162351299E-2</v>
      </c>
      <c r="BO513" s="131">
        <f t="shared" ref="BO513" si="9287">G513/G529</f>
        <v>5.2730460921843685E-2</v>
      </c>
      <c r="BP513" s="132">
        <f t="shared" ref="BP513" si="9288">H513/H529</f>
        <v>6.1907121619708343E-2</v>
      </c>
      <c r="BQ513" s="133">
        <f t="shared" ref="BQ513" si="9289">I513/I529</f>
        <v>4.6498864968693092E-2</v>
      </c>
      <c r="BR513" s="130">
        <f t="shared" ref="BR513" si="9290">J513/J529</f>
        <v>5.0336071695294998E-2</v>
      </c>
      <c r="BS513" s="131">
        <f t="shared" ref="BS513" si="9291">K513/K529</f>
        <v>7.6469199905593574E-2</v>
      </c>
      <c r="BT513" s="132">
        <f t="shared" ref="BT513" si="9292">L513/L529</f>
        <v>3.8609051393505497E-2</v>
      </c>
      <c r="BU513" s="130">
        <f t="shared" ref="BU513" si="9293">M513/M529</f>
        <v>6.7785939139559284E-2</v>
      </c>
      <c r="BV513" s="134">
        <f t="shared" ref="BV513" si="9294">N513/N529</f>
        <v>4.8432832999357252E-2</v>
      </c>
      <c r="BW513" s="135">
        <f t="shared" ref="BW513" si="9295">O513/O529</f>
        <v>5.5914716204448899E-2</v>
      </c>
      <c r="BX513" s="130">
        <f t="shared" ref="BX513" si="9296">P513/P529</f>
        <v>5.7416549130230372E-2</v>
      </c>
      <c r="BY513" s="131">
        <f t="shared" ref="BY513" si="9297">Q513/Q529</f>
        <v>4.9172486367549985E-2</v>
      </c>
      <c r="BZ513" s="132">
        <f t="shared" ref="BZ513" si="9298">R513/R529</f>
        <v>6.297085998578536E-2</v>
      </c>
      <c r="CA513" s="133">
        <f t="shared" ref="CA513" si="9299">S513/S529</f>
        <v>4.5389713902173001E-2</v>
      </c>
      <c r="CB513" s="130">
        <f t="shared" ref="CB513" si="9300">T513/T529</f>
        <v>4.4232336165754858E-2</v>
      </c>
      <c r="CC513" s="131">
        <f t="shared" ref="CC513" si="9301">U513/U529</f>
        <v>5.3305859165024186E-2</v>
      </c>
      <c r="CD513" s="132">
        <f t="shared" ref="CD513" si="9302">V513/V529</f>
        <v>3.3722714870395631E-2</v>
      </c>
      <c r="CE513" s="133">
        <f t="shared" ref="CE513" si="9303">W513/W529</f>
        <v>6.4240036173373816E-2</v>
      </c>
      <c r="CF513" s="130">
        <f t="shared" ref="CF513" si="9304">X513/X529</f>
        <v>4.1052244597851395E-2</v>
      </c>
      <c r="CG513" s="131">
        <f t="shared" ref="CG513" si="9305">Y513/Y529</f>
        <v>4.8715559696526023E-2</v>
      </c>
      <c r="CH513" s="132">
        <f t="shared" ref="CH513" si="9306">Z513/Z529</f>
        <v>5.4158797930864602E-2</v>
      </c>
      <c r="CI513" s="130">
        <f t="shared" ref="CI513" si="9307">AA513/AA529</f>
        <v>5.4954154380579233E-2</v>
      </c>
      <c r="CJ513" s="136">
        <f t="shared" ref="CJ513" si="9308">AB513/AB529</f>
        <v>5.3853908786252271E-2</v>
      </c>
      <c r="CK513" s="137">
        <f t="shared" ref="CK513" si="9309">AC513/AC529</f>
        <v>5.2463595270243128E-2</v>
      </c>
    </row>
    <row r="514" spans="1:89">
      <c r="A514" s="138" t="s">
        <v>25</v>
      </c>
      <c r="B514" s="199">
        <v>3744</v>
      </c>
      <c r="C514" s="183">
        <v>1160</v>
      </c>
      <c r="D514" s="184">
        <v>1547</v>
      </c>
      <c r="E514" s="185">
        <v>747</v>
      </c>
      <c r="F514" s="182">
        <v>746</v>
      </c>
      <c r="G514" s="186">
        <v>367</v>
      </c>
      <c r="H514" s="184">
        <v>1627</v>
      </c>
      <c r="I514" s="185">
        <v>2090</v>
      </c>
      <c r="J514" s="182">
        <v>342</v>
      </c>
      <c r="K514" s="183">
        <v>565</v>
      </c>
      <c r="L514" s="184">
        <v>478</v>
      </c>
      <c r="M514" s="182">
        <v>1602</v>
      </c>
      <c r="N514" s="187">
        <v>1383</v>
      </c>
      <c r="O514" s="200">
        <v>2322</v>
      </c>
      <c r="P514" s="182">
        <v>1008</v>
      </c>
      <c r="Q514" s="183">
        <v>1033</v>
      </c>
      <c r="R514" s="184">
        <v>1386</v>
      </c>
      <c r="S514" s="185">
        <v>1326</v>
      </c>
      <c r="T514" s="191">
        <v>449</v>
      </c>
      <c r="U514" s="182">
        <v>596</v>
      </c>
      <c r="V514" s="184">
        <v>1080</v>
      </c>
      <c r="W514" s="201">
        <v>2260</v>
      </c>
      <c r="X514" s="182">
        <v>1103</v>
      </c>
      <c r="Y514" s="186">
        <v>751</v>
      </c>
      <c r="Z514" s="184">
        <v>3681</v>
      </c>
      <c r="AA514" s="182">
        <v>2606</v>
      </c>
      <c r="AB514" s="165">
        <f t="shared" si="9172"/>
        <v>18574</v>
      </c>
      <c r="AC514" s="166">
        <f t="shared" si="9089"/>
        <v>17425</v>
      </c>
      <c r="AE514" s="253" t="str">
        <f>$AE$18</f>
        <v>18:00 - 18:59</v>
      </c>
      <c r="AF514" s="242">
        <f t="shared" si="9281"/>
        <v>2571</v>
      </c>
      <c r="AG514" s="254">
        <f t="shared" si="9281"/>
        <v>3744</v>
      </c>
      <c r="AH514" s="255">
        <f t="shared" si="9281"/>
        <v>1864</v>
      </c>
      <c r="AI514" s="256">
        <f t="shared" si="9281"/>
        <v>1223</v>
      </c>
      <c r="AJ514" s="257">
        <f t="shared" si="9281"/>
        <v>927</v>
      </c>
      <c r="AK514" s="258">
        <f t="shared" si="9281"/>
        <v>378</v>
      </c>
      <c r="AL514" s="255">
        <f t="shared" si="9281"/>
        <v>2393</v>
      </c>
      <c r="AM514" s="256">
        <f t="shared" si="9281"/>
        <v>2773</v>
      </c>
      <c r="AN514" s="257">
        <f t="shared" si="9281"/>
        <v>701</v>
      </c>
      <c r="AO514" s="258">
        <f t="shared" si="9281"/>
        <v>259</v>
      </c>
      <c r="AP514" s="255">
        <f t="shared" si="9282"/>
        <v>1555</v>
      </c>
      <c r="AQ514" s="257">
        <f t="shared" si="9282"/>
        <v>1162</v>
      </c>
      <c r="AR514" s="259">
        <f t="shared" si="9282"/>
        <v>2245</v>
      </c>
      <c r="AS514" s="260">
        <f t="shared" si="9282"/>
        <v>2049</v>
      </c>
      <c r="AT514" s="257">
        <f t="shared" si="9282"/>
        <v>1193</v>
      </c>
      <c r="AU514" s="258">
        <f t="shared" si="9282"/>
        <v>1295</v>
      </c>
      <c r="AV514" s="255">
        <f t="shared" si="9282"/>
        <v>1338</v>
      </c>
      <c r="AW514" s="256">
        <f t="shared" si="9282"/>
        <v>1729</v>
      </c>
      <c r="AX514" s="257">
        <f t="shared" si="9282"/>
        <v>684</v>
      </c>
      <c r="AY514" s="258">
        <f t="shared" si="9282"/>
        <v>377</v>
      </c>
      <c r="AZ514" s="255">
        <f t="shared" si="9282"/>
        <v>1709</v>
      </c>
      <c r="BA514" s="256">
        <f t="shared" si="9282"/>
        <v>1566</v>
      </c>
      <c r="BB514" s="257">
        <f t="shared" si="9282"/>
        <v>2807</v>
      </c>
      <c r="BC514" s="258">
        <f t="shared" si="9282"/>
        <v>796</v>
      </c>
      <c r="BD514" s="255">
        <f t="shared" si="9282"/>
        <v>4578</v>
      </c>
      <c r="BE514" s="257">
        <f t="shared" si="9282"/>
        <v>4330</v>
      </c>
      <c r="BF514" s="261">
        <f>SUM(AF514,AH514,AJ514,AL514,AN514,AP514,AR514,AT514,AV514,AX514,AZ514,BB514,BD514)</f>
        <v>24565</v>
      </c>
      <c r="BG514" s="19">
        <f>SUM(AG514,AI514,AK514,AM514,AO514,AQ514,AS514,AU514,AW514,AY514,BA514,BC514,BE514)</f>
        <v>21681</v>
      </c>
      <c r="BI514" s="138" t="s">
        <v>25</v>
      </c>
      <c r="BJ514" s="130">
        <f>B514/B529</f>
        <v>6.2131797739756717E-2</v>
      </c>
      <c r="BK514" s="131">
        <f t="shared" ref="BK514" si="9310">C514/C529</f>
        <v>3.3332375506450962E-2</v>
      </c>
      <c r="BL514" s="132">
        <f t="shared" ref="BL514" si="9311">D514/D529</f>
        <v>6.4471764951031463E-2</v>
      </c>
      <c r="BM514" s="133">
        <f t="shared" ref="BM514" si="9312">E514/E529</f>
        <v>3.8952912342910775E-2</v>
      </c>
      <c r="BN514" s="130">
        <f t="shared" ref="BN514" si="9313">F514/F529</f>
        <v>6.5255423372988106E-2</v>
      </c>
      <c r="BO514" s="131">
        <f t="shared" ref="BO514" si="9314">G514/G529</f>
        <v>4.5966933867735468E-2</v>
      </c>
      <c r="BP514" s="132">
        <f t="shared" ref="BP514" si="9315">H514/H529</f>
        <v>5.758884326773326E-2</v>
      </c>
      <c r="BQ514" s="133">
        <f t="shared" ref="BQ514" si="9316">I514/I529</f>
        <v>5.2136602888717042E-2</v>
      </c>
      <c r="BR514" s="130">
        <f t="shared" ref="BR514" si="9317">J514/J529</f>
        <v>5.108289768483943E-2</v>
      </c>
      <c r="BS514" s="131">
        <f t="shared" ref="BS514" si="9318">K514/K529</f>
        <v>6.6674533868303049E-2</v>
      </c>
      <c r="BT514" s="132">
        <f t="shared" ref="BT514" si="9319">L514/L529</f>
        <v>4.0739793744140461E-2</v>
      </c>
      <c r="BU514" s="130">
        <f t="shared" ref="BU514" si="9320">M514/M529</f>
        <v>6.7240293809024132E-2</v>
      </c>
      <c r="BV514" s="134">
        <f t="shared" ref="BV514" si="9321">N514/N529</f>
        <v>5.2289311505160876E-2</v>
      </c>
      <c r="BW514" s="135">
        <f t="shared" ref="BW514" si="9322">O514/O529</f>
        <v>6.1271340739372508E-2</v>
      </c>
      <c r="BX514" s="130">
        <f t="shared" ref="BX514" si="9323">P514/P529</f>
        <v>5.9238363892806768E-2</v>
      </c>
      <c r="BY514" s="131">
        <f t="shared" ref="BY514" si="9324">Q514/Q529</f>
        <v>4.9411652157275422E-2</v>
      </c>
      <c r="BZ514" s="132">
        <f t="shared" ref="BZ514" si="9325">R514/R529</f>
        <v>6.5671641791044774E-2</v>
      </c>
      <c r="CA514" s="133">
        <f t="shared" ref="CA514" si="9326">S514/S529</f>
        <v>5.5625471935565066E-2</v>
      </c>
      <c r="CB514" s="130">
        <f t="shared" ref="CB514" si="9327">T514/T529</f>
        <v>5.2263997206378768E-2</v>
      </c>
      <c r="CC514" s="131">
        <f t="shared" ref="CC514" si="9328">U514/U529</f>
        <v>5.339544884429314E-2</v>
      </c>
      <c r="CD514" s="132">
        <f t="shared" ref="CD514" si="9329">V514/V529</f>
        <v>4.6043656207366987E-2</v>
      </c>
      <c r="CE514" s="133">
        <f t="shared" ref="CE514" si="9330">W514/W529</f>
        <v>7.2992700729927001E-2</v>
      </c>
      <c r="CF514" s="130">
        <f t="shared" ref="CF514" si="9331">X514/X529</f>
        <v>4.5055349046199095E-2</v>
      </c>
      <c r="CG514" s="131">
        <f t="shared" ref="CG514" si="9332">Y514/Y529</f>
        <v>4.9980034606681753E-2</v>
      </c>
      <c r="CH514" s="132">
        <f t="shared" ref="CH514" si="9333">Z514/Z529</f>
        <v>6.0448312669348879E-2</v>
      </c>
      <c r="CI514" s="130">
        <f t="shared" ref="CI514" si="9334">AA514/AA529</f>
        <v>5.2631578947368418E-2</v>
      </c>
      <c r="CJ514" s="136">
        <f t="shared" ref="CJ514" si="9335">AB514/AB529</f>
        <v>5.7263710888244196E-2</v>
      </c>
      <c r="CK514" s="137">
        <f t="shared" ref="CK514" si="9336">AC514/AC529</f>
        <v>5.3838524592696502E-2</v>
      </c>
    </row>
    <row r="515" spans="1:89" ht="14" thickBot="1">
      <c r="A515" s="147" t="s">
        <v>26</v>
      </c>
      <c r="B515" s="196">
        <v>3860</v>
      </c>
      <c r="C515" s="190">
        <v>1733</v>
      </c>
      <c r="D515" s="191">
        <v>1432</v>
      </c>
      <c r="E515" s="192">
        <v>861</v>
      </c>
      <c r="F515" s="189">
        <v>731</v>
      </c>
      <c r="G515" s="193">
        <v>465</v>
      </c>
      <c r="H515" s="191">
        <v>2052</v>
      </c>
      <c r="I515" s="192">
        <v>2215</v>
      </c>
      <c r="J515" s="189">
        <v>390</v>
      </c>
      <c r="K515" s="190">
        <v>554</v>
      </c>
      <c r="L515" s="191">
        <v>554</v>
      </c>
      <c r="M515" s="189">
        <v>1616</v>
      </c>
      <c r="N515" s="194">
        <v>1563</v>
      </c>
      <c r="O515" s="197">
        <v>2570</v>
      </c>
      <c r="P515" s="189">
        <v>924</v>
      </c>
      <c r="Q515" s="190">
        <v>1271</v>
      </c>
      <c r="R515" s="191">
        <v>1281</v>
      </c>
      <c r="S515" s="192">
        <v>1438</v>
      </c>
      <c r="T515" s="189">
        <v>489</v>
      </c>
      <c r="U515" s="193">
        <v>627</v>
      </c>
      <c r="V515" s="191">
        <v>1187</v>
      </c>
      <c r="W515" s="198">
        <v>2133</v>
      </c>
      <c r="X515" s="189">
        <v>1097</v>
      </c>
      <c r="Y515" s="193">
        <v>861</v>
      </c>
      <c r="Z515" s="191">
        <v>3741</v>
      </c>
      <c r="AA515" s="189">
        <v>3185</v>
      </c>
      <c r="AB515" s="165">
        <f t="shared" si="9172"/>
        <v>19301</v>
      </c>
      <c r="AC515" s="166">
        <f t="shared" si="9089"/>
        <v>19529</v>
      </c>
      <c r="AE515" s="241" t="str">
        <f>$AE$19</f>
        <v>19:00 - 19:59</v>
      </c>
      <c r="AF515" s="242">
        <f t="shared" si="9281"/>
        <v>2564</v>
      </c>
      <c r="AG515" s="262">
        <f t="shared" si="9281"/>
        <v>4667</v>
      </c>
      <c r="AH515" s="263">
        <f t="shared" si="9281"/>
        <v>1278</v>
      </c>
      <c r="AI515" s="264">
        <f t="shared" si="9281"/>
        <v>2121</v>
      </c>
      <c r="AJ515" s="265">
        <f t="shared" si="9281"/>
        <v>668</v>
      </c>
      <c r="AK515" s="266">
        <f t="shared" si="9281"/>
        <v>671</v>
      </c>
      <c r="AL515" s="263">
        <f t="shared" si="9281"/>
        <v>1915</v>
      </c>
      <c r="AM515" s="264">
        <f t="shared" si="9281"/>
        <v>4232</v>
      </c>
      <c r="AN515" s="265">
        <f t="shared" si="9281"/>
        <v>533</v>
      </c>
      <c r="AO515" s="266">
        <f t="shared" si="9281"/>
        <v>304</v>
      </c>
      <c r="AP515" s="263">
        <f t="shared" si="9282"/>
        <v>1361</v>
      </c>
      <c r="AQ515" s="265">
        <f t="shared" si="9282"/>
        <v>971</v>
      </c>
      <c r="AR515" s="267">
        <f t="shared" si="9282"/>
        <v>1967</v>
      </c>
      <c r="AS515" s="268">
        <f t="shared" si="9282"/>
        <v>2123</v>
      </c>
      <c r="AT515" s="265">
        <f t="shared" si="9282"/>
        <v>1225</v>
      </c>
      <c r="AU515" s="266">
        <f t="shared" si="9282"/>
        <v>1570</v>
      </c>
      <c r="AV515" s="263">
        <f t="shared" si="9282"/>
        <v>1323</v>
      </c>
      <c r="AW515" s="264">
        <f t="shared" si="9282"/>
        <v>1707</v>
      </c>
      <c r="AX515" s="265">
        <f t="shared" si="9282"/>
        <v>890</v>
      </c>
      <c r="AY515" s="266">
        <f t="shared" si="9282"/>
        <v>339</v>
      </c>
      <c r="AZ515" s="263">
        <f t="shared" si="9282"/>
        <v>2238</v>
      </c>
      <c r="BA515" s="264">
        <f t="shared" si="9282"/>
        <v>1543</v>
      </c>
      <c r="BB515" s="265">
        <f t="shared" si="9282"/>
        <v>2389</v>
      </c>
      <c r="BC515" s="266">
        <f t="shared" si="9282"/>
        <v>746</v>
      </c>
      <c r="BD515" s="263">
        <f t="shared" si="9282"/>
        <v>3922</v>
      </c>
      <c r="BE515" s="265">
        <f t="shared" si="9282"/>
        <v>4557</v>
      </c>
      <c r="BF515" s="261">
        <f>SUM(AF515,AH515,AJ515,AL515,AN515,AP515,AR515,AT515,AV515,AX515,AZ515,BB515,BD515)</f>
        <v>22273</v>
      </c>
      <c r="BG515" s="19">
        <f>SUM(AG515,AI515,AK515,AM515,AO515,AQ515,AS515,AU515,AW515,AY515,BA515,BC515,BE515)</f>
        <v>25551</v>
      </c>
      <c r="BI515" s="147" t="s">
        <v>26</v>
      </c>
      <c r="BJ515" s="130">
        <f>B515/B529</f>
        <v>6.405682138767653E-2</v>
      </c>
      <c r="BK515" s="131">
        <f t="shared" ref="BK515" si="9337">C515/C529</f>
        <v>4.9797419614378897E-2</v>
      </c>
      <c r="BL515" s="132">
        <f t="shared" ref="BL515" si="9338">D515/D529</f>
        <v>5.9679099812460931E-2</v>
      </c>
      <c r="BM515" s="133">
        <f t="shared" ref="BM515" si="9339">E515/E529</f>
        <v>4.4897533503676278E-2</v>
      </c>
      <c r="BN515" s="130">
        <f t="shared" ref="BN515" si="9340">F515/F529</f>
        <v>6.3943317004898526E-2</v>
      </c>
      <c r="BO515" s="131">
        <f t="shared" ref="BO515" si="9341">G515/G529</f>
        <v>5.8241482965931866E-2</v>
      </c>
      <c r="BP515" s="132">
        <f t="shared" ref="BP515" si="9342">H515/H529</f>
        <v>7.2632026051253004E-2</v>
      </c>
      <c r="BQ515" s="133">
        <f t="shared" ref="BQ515" si="9343">I515/I529</f>
        <v>5.5254820764836482E-2</v>
      </c>
      <c r="BR515" s="130">
        <f t="shared" ref="BR515" si="9344">J515/J529</f>
        <v>5.8252427184466021E-2</v>
      </c>
      <c r="BS515" s="131">
        <f t="shared" ref="BS515" si="9345">K515/K529</f>
        <v>6.5376445598300678E-2</v>
      </c>
      <c r="BT515" s="132">
        <f t="shared" ref="BT515" si="9346">L515/L529</f>
        <v>4.7217250490070743E-2</v>
      </c>
      <c r="BU515" s="130">
        <f t="shared" ref="BU515" si="9347">M515/M529</f>
        <v>6.7827911857292755E-2</v>
      </c>
      <c r="BV515" s="134">
        <f t="shared" ref="BV515" si="9348">N515/N529</f>
        <v>5.9094861809520206E-2</v>
      </c>
      <c r="BW515" s="135">
        <f t="shared" ref="BW515" si="9349">O515/O529</f>
        <v>6.7815394358392483E-2</v>
      </c>
      <c r="BX515" s="130">
        <f t="shared" ref="BX515" si="9350">P515/P529</f>
        <v>5.4301833568406205E-2</v>
      </c>
      <c r="BY515" s="131">
        <f t="shared" ref="BY515" si="9351">Q515/Q529</f>
        <v>6.0795943748206259E-2</v>
      </c>
      <c r="BZ515" s="132">
        <f t="shared" ref="BZ515" si="9352">R515/R529</f>
        <v>6.0696517412935323E-2</v>
      </c>
      <c r="CA515" s="133">
        <f t="shared" ref="CA515" si="9353">S515/S529</f>
        <v>6.0323852672204047E-2</v>
      </c>
      <c r="CB515" s="130">
        <f t="shared" ref="CB515" si="9354">T515/T529</f>
        <v>5.6920032592247698E-2</v>
      </c>
      <c r="CC515" s="131">
        <f t="shared" ref="CC515" si="9355">U515/U529</f>
        <v>5.6172728901630532E-2</v>
      </c>
      <c r="CD515" s="132">
        <f t="shared" ref="CD515" si="9356">V515/V529</f>
        <v>5.0605388813096862E-2</v>
      </c>
      <c r="CE515" s="133">
        <f t="shared" ref="CE515" si="9357">W515/W529</f>
        <v>6.8890898520767394E-2</v>
      </c>
      <c r="CF515" s="130">
        <f t="shared" ref="CF515" si="9358">X515/X529</f>
        <v>4.4810261018749235E-2</v>
      </c>
      <c r="CG515" s="131">
        <f t="shared" ref="CG515" si="9359">Y515/Y529</f>
        <v>5.7300678823372822E-2</v>
      </c>
      <c r="CH515" s="132">
        <f t="shared" ref="CH515" si="9360">Z515/Z529</f>
        <v>6.1433615239346415E-2</v>
      </c>
      <c r="CI515" s="130">
        <f t="shared" ref="CI515" si="9361">AA515/AA529</f>
        <v>6.4325241345881967E-2</v>
      </c>
      <c r="CJ515" s="136">
        <f t="shared" ref="CJ515" si="9362">AB515/AB529</f>
        <v>5.9505054584580663E-2</v>
      </c>
      <c r="CK515" s="137">
        <f t="shared" ref="CK515" si="9363">AC515/AC529</f>
        <v>6.0339314018408606E-2</v>
      </c>
    </row>
    <row r="516" spans="1:89" ht="15" thickTop="1" thickBot="1">
      <c r="A516" s="138" t="s">
        <v>27</v>
      </c>
      <c r="B516" s="199">
        <v>3141</v>
      </c>
      <c r="C516" s="183">
        <v>1927</v>
      </c>
      <c r="D516" s="184">
        <v>1302</v>
      </c>
      <c r="E516" s="185">
        <v>1157</v>
      </c>
      <c r="F516" s="182">
        <v>677</v>
      </c>
      <c r="G516" s="186">
        <v>621</v>
      </c>
      <c r="H516" s="184">
        <v>2266</v>
      </c>
      <c r="I516" s="185">
        <v>2626</v>
      </c>
      <c r="J516" s="182">
        <v>488</v>
      </c>
      <c r="K516" s="183">
        <v>448</v>
      </c>
      <c r="L516" s="184">
        <v>676</v>
      </c>
      <c r="M516" s="182">
        <v>1511</v>
      </c>
      <c r="N516" s="187">
        <v>1589</v>
      </c>
      <c r="O516" s="200">
        <v>2442</v>
      </c>
      <c r="P516" s="182">
        <v>920</v>
      </c>
      <c r="Q516" s="183">
        <v>1158</v>
      </c>
      <c r="R516" s="184">
        <v>1322</v>
      </c>
      <c r="S516" s="185">
        <v>1483</v>
      </c>
      <c r="T516" s="182">
        <v>591</v>
      </c>
      <c r="U516" s="186">
        <v>525</v>
      </c>
      <c r="V516" s="184">
        <v>1461</v>
      </c>
      <c r="W516" s="201">
        <v>2295</v>
      </c>
      <c r="X516" s="182">
        <v>1399</v>
      </c>
      <c r="Y516" s="186">
        <v>835</v>
      </c>
      <c r="Z516" s="184">
        <v>3616</v>
      </c>
      <c r="AA516" s="182">
        <v>3153</v>
      </c>
      <c r="AB516" s="165">
        <f t="shared" si="9172"/>
        <v>19448</v>
      </c>
      <c r="AC516" s="166">
        <f t="shared" si="9089"/>
        <v>20181</v>
      </c>
      <c r="AE516" s="269" t="s">
        <v>13</v>
      </c>
      <c r="AF516" s="14">
        <f t="shared" ref="AF516:BG516" si="9364">SUM(AF513:AF515)</f>
        <v>7813</v>
      </c>
      <c r="AG516" s="1">
        <f t="shared" si="9364"/>
        <v>11590</v>
      </c>
      <c r="AH516" s="14">
        <f t="shared" si="9364"/>
        <v>5107</v>
      </c>
      <c r="AI516" s="1">
        <f t="shared" si="9364"/>
        <v>4833</v>
      </c>
      <c r="AJ516" s="14">
        <f t="shared" si="9364"/>
        <v>2770</v>
      </c>
      <c r="AK516" s="1">
        <f t="shared" si="9364"/>
        <v>1531</v>
      </c>
      <c r="AL516" s="14">
        <f t="shared" si="9364"/>
        <v>6708</v>
      </c>
      <c r="AM516" s="1">
        <f t="shared" si="9364"/>
        <v>9984</v>
      </c>
      <c r="AN516" s="14">
        <f t="shared" si="9364"/>
        <v>1940</v>
      </c>
      <c r="AO516" s="1">
        <f t="shared" si="9364"/>
        <v>872</v>
      </c>
      <c r="AP516" s="14">
        <f t="shared" si="9364"/>
        <v>4271</v>
      </c>
      <c r="AQ516" s="1">
        <f t="shared" si="9364"/>
        <v>3170</v>
      </c>
      <c r="AR516" s="14">
        <f t="shared" si="9364"/>
        <v>6302</v>
      </c>
      <c r="AS516" s="1">
        <f t="shared" si="9364"/>
        <v>5894</v>
      </c>
      <c r="AT516" s="14">
        <f t="shared" si="9364"/>
        <v>3675</v>
      </c>
      <c r="AU516" s="1">
        <f t="shared" si="9364"/>
        <v>4090</v>
      </c>
      <c r="AV516" s="14">
        <f t="shared" si="9364"/>
        <v>3837</v>
      </c>
      <c r="AW516" s="1">
        <f t="shared" si="9364"/>
        <v>5414</v>
      </c>
      <c r="AX516" s="14">
        <f t="shared" si="9364"/>
        <v>2397</v>
      </c>
      <c r="AY516" s="1">
        <f t="shared" si="9364"/>
        <v>1177</v>
      </c>
      <c r="AZ516" s="14">
        <f t="shared" si="9364"/>
        <v>5033</v>
      </c>
      <c r="BA516" s="1">
        <f t="shared" si="9364"/>
        <v>4670</v>
      </c>
      <c r="BB516" s="14">
        <f t="shared" si="9364"/>
        <v>6959</v>
      </c>
      <c r="BC516" s="1">
        <f t="shared" si="9364"/>
        <v>2143</v>
      </c>
      <c r="BD516" s="14">
        <f t="shared" si="9364"/>
        <v>12336</v>
      </c>
      <c r="BE516" s="1">
        <f t="shared" si="9364"/>
        <v>11835</v>
      </c>
      <c r="BF516" s="54">
        <f t="shared" si="9364"/>
        <v>69148</v>
      </c>
      <c r="BG516" s="50">
        <f t="shared" si="9364"/>
        <v>67203</v>
      </c>
      <c r="BI516" s="138" t="s">
        <v>27</v>
      </c>
      <c r="BJ516" s="130">
        <f>B516/B529</f>
        <v>5.2124993776863207E-2</v>
      </c>
      <c r="BK516" s="131">
        <f t="shared" ref="BK516" si="9365">C516/C529</f>
        <v>5.5371972069768113E-2</v>
      </c>
      <c r="BL516" s="132">
        <f t="shared" ref="BL516" si="9366">D516/D529</f>
        <v>5.4261304438424675E-2</v>
      </c>
      <c r="BM516" s="133">
        <f t="shared" ref="BM516" si="9367">E516/E529</f>
        <v>6.0332690201804241E-2</v>
      </c>
      <c r="BN516" s="130">
        <f t="shared" ref="BN516" si="9368">F516/F529</f>
        <v>5.9219734079776064E-2</v>
      </c>
      <c r="BO516" s="131">
        <f t="shared" ref="BO516" si="9369">G516/G529</f>
        <v>7.778056112224449E-2</v>
      </c>
      <c r="BP516" s="132">
        <f t="shared" ref="BP516" si="9370">H516/H529</f>
        <v>8.0206711029307654E-2</v>
      </c>
      <c r="BQ516" s="133">
        <f t="shared" ref="BQ516" si="9371">I516/I529</f>
        <v>6.55075211415172E-2</v>
      </c>
      <c r="BR516" s="130">
        <f t="shared" ref="BR516" si="9372">J516/J529</f>
        <v>7.2890216579536968E-2</v>
      </c>
      <c r="BS516" s="131">
        <f t="shared" ref="BS516" si="9373">K516/K529</f>
        <v>5.2867594996459759E-2</v>
      </c>
      <c r="BT516" s="132">
        <f t="shared" ref="BT516" si="9374">L516/L529</f>
        <v>5.761527316116935E-2</v>
      </c>
      <c r="BU516" s="130">
        <f t="shared" ref="BU516" si="9375">M516/M529</f>
        <v>6.3420776495278067E-2</v>
      </c>
      <c r="BV516" s="134">
        <f t="shared" ref="BV516" si="9376">N516/N529</f>
        <v>6.0077885742372113E-2</v>
      </c>
      <c r="BW516" s="135">
        <f t="shared" ref="BW516" si="9377">O516/O529</f>
        <v>6.4437818296962823E-2</v>
      </c>
      <c r="BX516" s="130">
        <f t="shared" ref="BX516" si="9378">P516/P529</f>
        <v>5.4066760695815702E-2</v>
      </c>
      <c r="BY516" s="131">
        <f t="shared" ref="BY516" si="9379">Q516/Q529</f>
        <v>5.5390796900411363E-2</v>
      </c>
      <c r="BZ516" s="132">
        <f t="shared" ref="BZ516" si="9380">R516/R529</f>
        <v>6.2639185027244734E-2</v>
      </c>
      <c r="CA516" s="133">
        <f t="shared" ref="CA516" si="9381">S516/S529</f>
        <v>6.2211594932460777E-2</v>
      </c>
      <c r="CB516" s="130">
        <f t="shared" ref="CB516" si="9382">T516/T529</f>
        <v>6.8792922826213479E-2</v>
      </c>
      <c r="CC516" s="131">
        <f t="shared" ref="CC516" si="9383">U516/U529</f>
        <v>4.7034581616197814E-2</v>
      </c>
      <c r="CD516" s="132">
        <f t="shared" ref="CD516" si="9384">V516/V529</f>
        <v>6.2286834924965895E-2</v>
      </c>
      <c r="CE516" s="133">
        <f t="shared" ref="CE516" si="9385">W516/W529</f>
        <v>7.4123118661585163E-2</v>
      </c>
      <c r="CF516" s="130">
        <f t="shared" ref="CF516" si="9386">X516/X529</f>
        <v>5.7146358400392137E-2</v>
      </c>
      <c r="CG516" s="131">
        <f t="shared" ref="CG516" si="9387">Y516/Y529</f>
        <v>5.5570344735791297E-2</v>
      </c>
      <c r="CH516" s="132">
        <f t="shared" ref="CH516" si="9388">Z516/Z529</f>
        <v>5.938090155185155E-2</v>
      </c>
      <c r="CI516" s="130">
        <f t="shared" ref="CI516" si="9389">AA516/AA529</f>
        <v>6.3678959486205916E-2</v>
      </c>
      <c r="CJ516" s="136">
        <f t="shared" ref="CJ516" si="9390">AB516/AB529</f>
        <v>5.9958256129782124E-2</v>
      </c>
      <c r="CK516" s="137">
        <f t="shared" ref="CK516" si="9391">AC516/AC529</f>
        <v>6.2353817205463874E-2</v>
      </c>
    </row>
    <row r="517" spans="1:89" ht="14" thickTop="1">
      <c r="A517" s="147" t="s">
        <v>28</v>
      </c>
      <c r="B517" s="196">
        <v>2440</v>
      </c>
      <c r="C517" s="190">
        <v>2038</v>
      </c>
      <c r="D517" s="191">
        <v>1333</v>
      </c>
      <c r="E517" s="192">
        <v>1022</v>
      </c>
      <c r="F517" s="189">
        <v>674</v>
      </c>
      <c r="G517" s="193">
        <v>461</v>
      </c>
      <c r="H517" s="191">
        <v>2196</v>
      </c>
      <c r="I517" s="192">
        <v>2655</v>
      </c>
      <c r="J517" s="189">
        <v>460</v>
      </c>
      <c r="K517" s="190">
        <v>388</v>
      </c>
      <c r="L517" s="191">
        <v>920</v>
      </c>
      <c r="M517" s="189">
        <v>1311</v>
      </c>
      <c r="N517" s="194">
        <v>1868</v>
      </c>
      <c r="O517" s="197">
        <v>2025</v>
      </c>
      <c r="P517" s="189">
        <v>981</v>
      </c>
      <c r="Q517" s="190">
        <v>1208</v>
      </c>
      <c r="R517" s="191">
        <v>1125</v>
      </c>
      <c r="S517" s="192">
        <v>1388</v>
      </c>
      <c r="T517" s="189">
        <v>677</v>
      </c>
      <c r="U517" s="193">
        <v>441</v>
      </c>
      <c r="V517" s="191">
        <v>1905</v>
      </c>
      <c r="W517" s="198">
        <v>1607</v>
      </c>
      <c r="X517" s="189">
        <v>1662</v>
      </c>
      <c r="Y517" s="193">
        <v>616</v>
      </c>
      <c r="Z517" s="191">
        <v>3630</v>
      </c>
      <c r="AA517" s="189">
        <v>2852</v>
      </c>
      <c r="AB517" s="165">
        <f t="shared" si="9172"/>
        <v>19871</v>
      </c>
      <c r="AC517" s="166">
        <f t="shared" si="9089"/>
        <v>18012</v>
      </c>
      <c r="BI517" s="147" t="s">
        <v>28</v>
      </c>
      <c r="BJ517" s="130">
        <f>B517/B529</f>
        <v>4.0491876732106406E-2</v>
      </c>
      <c r="BK517" s="131">
        <f t="shared" ref="BK517" si="9392">C517/C529</f>
        <v>5.8561535588057816E-2</v>
      </c>
      <c r="BL517" s="132">
        <f t="shared" ref="BL517" si="9393">D517/D529</f>
        <v>5.5553240258387163E-2</v>
      </c>
      <c r="BM517" s="133">
        <f t="shared" ref="BM517" si="9394">E517/E529</f>
        <v>5.3293007248266154E-2</v>
      </c>
      <c r="BN517" s="130">
        <f t="shared" ref="BN517" si="9395">F517/F529</f>
        <v>5.8957312806158152E-2</v>
      </c>
      <c r="BO517" s="131">
        <f t="shared" ref="BO517" si="9396">G517/G529</f>
        <v>5.774048096192385E-2</v>
      </c>
      <c r="BP517" s="132">
        <f t="shared" ref="BP517" si="9397">H517/H529</f>
        <v>7.7729010335551463E-2</v>
      </c>
      <c r="BQ517" s="133">
        <f t="shared" ref="BQ517" si="9398">I517/I529</f>
        <v>6.6230947688776909E-2</v>
      </c>
      <c r="BR517" s="130">
        <f t="shared" ref="BR517" si="9399">J517/J529</f>
        <v>6.8707991038088126E-2</v>
      </c>
      <c r="BS517" s="131">
        <f t="shared" ref="BS517" si="9400">K517/K529</f>
        <v>4.5787113523719614E-2</v>
      </c>
      <c r="BT517" s="132">
        <f t="shared" ref="BT517" si="9401">L517/L529</f>
        <v>7.8411318503366578E-2</v>
      </c>
      <c r="BU517" s="130">
        <f t="shared" ref="BU517" si="9402">M517/M529</f>
        <v>5.5026232948583421E-2</v>
      </c>
      <c r="BV517" s="134">
        <f t="shared" ref="BV517" si="9403">N517/N529</f>
        <v>7.0626488714129076E-2</v>
      </c>
      <c r="BW517" s="135">
        <f t="shared" ref="BW517" si="9404">O517/O529</f>
        <v>5.3434308784336491E-2</v>
      </c>
      <c r="BX517" s="130">
        <f t="shared" ref="BX517" si="9405">P517/P529</f>
        <v>5.7651622002820875E-2</v>
      </c>
      <c r="BY517" s="131">
        <f t="shared" ref="BY517" si="9406">Q517/Q529</f>
        <v>5.7782454797665743E-2</v>
      </c>
      <c r="BZ517" s="132">
        <f t="shared" ref="BZ517" si="9407">R517/R529</f>
        <v>5.3304904051172705E-2</v>
      </c>
      <c r="CA517" s="133">
        <f t="shared" ref="CA517" si="9408">S517/S529</f>
        <v>5.8226361271918783E-2</v>
      </c>
      <c r="CB517" s="130">
        <f t="shared" ref="CB517" si="9409">T517/T529</f>
        <v>7.8803398905831684E-2</v>
      </c>
      <c r="CC517" s="131">
        <f t="shared" ref="CC517" si="9410">U517/U529</f>
        <v>3.9509048557606161E-2</v>
      </c>
      <c r="CD517" s="132">
        <f t="shared" ref="CD517" si="9411">V517/V529</f>
        <v>8.1215893587994539E-2</v>
      </c>
      <c r="CE517" s="133">
        <f t="shared" ref="CE517" si="9412">W517/W529</f>
        <v>5.1902331890704735E-2</v>
      </c>
      <c r="CF517" s="130">
        <f t="shared" ref="CF517" si="9413">X517/X529</f>
        <v>6.7889383603610964E-2</v>
      </c>
      <c r="CG517" s="131">
        <f t="shared" ref="CG517" si="9414">Y517/Y529</f>
        <v>4.0995607613469986E-2</v>
      </c>
      <c r="CH517" s="132">
        <f t="shared" ref="CH517" si="9415">Z517/Z529</f>
        <v>5.9610805484850975E-2</v>
      </c>
      <c r="CI517" s="130">
        <f t="shared" ref="CI517" si="9416">AA517/AA529</f>
        <v>5.7599870743628066E-2</v>
      </c>
      <c r="CJ517" s="136">
        <f t="shared" ref="CJ517" si="9417">AB517/AB529</f>
        <v>6.1262366698627141E-2</v>
      </c>
      <c r="CK517" s="137">
        <f t="shared" ref="CK517" si="9418">AC517/AC529</f>
        <v>5.5652195406809143E-2</v>
      </c>
    </row>
    <row r="518" spans="1:89">
      <c r="A518" s="138" t="s">
        <v>29</v>
      </c>
      <c r="B518" s="199">
        <v>2454</v>
      </c>
      <c r="C518" s="183">
        <v>2440</v>
      </c>
      <c r="D518" s="184">
        <v>1488</v>
      </c>
      <c r="E518" s="185">
        <v>1190</v>
      </c>
      <c r="F518" s="182">
        <v>926</v>
      </c>
      <c r="G518" s="186">
        <v>430</v>
      </c>
      <c r="H518" s="184">
        <v>1920</v>
      </c>
      <c r="I518" s="185">
        <v>3197</v>
      </c>
      <c r="J518" s="182">
        <v>460</v>
      </c>
      <c r="K518" s="183">
        <v>384</v>
      </c>
      <c r="L518" s="184">
        <v>1040</v>
      </c>
      <c r="M518" s="182">
        <v>1246</v>
      </c>
      <c r="N518" s="187">
        <v>1909</v>
      </c>
      <c r="O518" s="200">
        <v>2430</v>
      </c>
      <c r="P518" s="182">
        <v>1080</v>
      </c>
      <c r="Q518" s="183">
        <v>1207</v>
      </c>
      <c r="R518" s="184">
        <v>1441</v>
      </c>
      <c r="S518" s="185">
        <v>1523</v>
      </c>
      <c r="T518" s="182">
        <v>793</v>
      </c>
      <c r="U518" s="186">
        <v>374</v>
      </c>
      <c r="V518" s="184">
        <v>2505</v>
      </c>
      <c r="W518" s="201">
        <v>1447</v>
      </c>
      <c r="X518" s="182">
        <v>2093</v>
      </c>
      <c r="Y518" s="186">
        <v>604</v>
      </c>
      <c r="Z518" s="184">
        <v>4411</v>
      </c>
      <c r="AA518" s="182">
        <v>3844</v>
      </c>
      <c r="AB518" s="165">
        <f t="shared" si="9172"/>
        <v>22520</v>
      </c>
      <c r="AC518" s="166">
        <f t="shared" si="9089"/>
        <v>20316</v>
      </c>
      <c r="BI518" s="138" t="s">
        <v>29</v>
      </c>
      <c r="BJ518" s="130">
        <f>B518/B529</f>
        <v>4.0724207172372594E-2</v>
      </c>
      <c r="BK518" s="131">
        <f t="shared" ref="BK518" si="9419">C518/C529</f>
        <v>7.0112927789431331E-2</v>
      </c>
      <c r="BL518" s="132">
        <f t="shared" ref="BL518" si="9420">D518/D529</f>
        <v>6.2012919358199622E-2</v>
      </c>
      <c r="BM518" s="133">
        <f t="shared" ref="BM518" si="9421">E518/E529</f>
        <v>6.205350159044689E-2</v>
      </c>
      <c r="BN518" s="130">
        <f t="shared" ref="BN518" si="9422">F518/F529</f>
        <v>8.1000699790062983E-2</v>
      </c>
      <c r="BO518" s="131">
        <f t="shared" ref="BO518" si="9423">G518/G529</f>
        <v>5.3857715430861722E-2</v>
      </c>
      <c r="BP518" s="132">
        <f t="shared" ref="BP518" si="9424">H518/H529</f>
        <v>6.7959790457312763E-2</v>
      </c>
      <c r="BQ518" s="133">
        <f t="shared" ref="BQ518" si="9425">I518/I529</f>
        <v>7.9751540399630796E-2</v>
      </c>
      <c r="BR518" s="130">
        <f t="shared" ref="BR518" si="9426">J518/J529</f>
        <v>6.8707991038088126E-2</v>
      </c>
      <c r="BS518" s="131">
        <f t="shared" ref="BS518" si="9427">K518/K529</f>
        <v>4.5315081425536939E-2</v>
      </c>
      <c r="BT518" s="132">
        <f t="shared" ref="BT518" si="9428">L518/L529</f>
        <v>8.8638881786414381E-2</v>
      </c>
      <c r="BU518" s="130">
        <f t="shared" ref="BU518" si="9429">M518/M529</f>
        <v>5.2298006295907661E-2</v>
      </c>
      <c r="BV518" s="134">
        <f t="shared" ref="BV518" si="9430">N518/N529</f>
        <v>7.217664183901093E-2</v>
      </c>
      <c r="BW518" s="135">
        <f t="shared" ref="BW518" si="9431">O518/O529</f>
        <v>6.4121170541203795E-2</v>
      </c>
      <c r="BX518" s="130">
        <f t="shared" ref="BX518" si="9432">P518/P529</f>
        <v>6.3469675599435824E-2</v>
      </c>
      <c r="BY518" s="131">
        <f t="shared" ref="BY518" si="9433">Q518/Q529</f>
        <v>5.7734621639720651E-2</v>
      </c>
      <c r="BZ518" s="132">
        <f t="shared" ref="BZ518" si="9434">R518/R529</f>
        <v>6.8277659322435444E-2</v>
      </c>
      <c r="CA518" s="133">
        <f t="shared" ref="CA518" si="9435">S518/S529</f>
        <v>6.3889588052688989E-2</v>
      </c>
      <c r="CB518" s="130">
        <f t="shared" ref="CB518" si="9436">T518/T529</f>
        <v>9.2305901524851589E-2</v>
      </c>
      <c r="CC518" s="131">
        <f t="shared" ref="CC518" si="9437">U518/U529</f>
        <v>3.3506540046586632E-2</v>
      </c>
      <c r="CD518" s="132">
        <f t="shared" ref="CD518" si="9438">V518/V529</f>
        <v>0.10679570259208732</v>
      </c>
      <c r="CE518" s="133">
        <f t="shared" ref="CE518" si="9439">W518/W529</f>
        <v>4.6734707060267423E-2</v>
      </c>
      <c r="CF518" s="130">
        <f t="shared" ref="CF518" si="9440">X518/X529</f>
        <v>8.5494873575425845E-2</v>
      </c>
      <c r="CG518" s="131">
        <f t="shared" ref="CG518" si="9441">Y518/Y529</f>
        <v>4.0196991880740052E-2</v>
      </c>
      <c r="CH518" s="132">
        <f t="shared" ref="CH518" si="9442">Z518/Z529</f>
        <v>7.2436160604318914E-2</v>
      </c>
      <c r="CI518" s="130">
        <f t="shared" ref="CI518" si="9443">AA518/AA529</f>
        <v>7.7634608393585658E-2</v>
      </c>
      <c r="CJ518" s="136">
        <f t="shared" ref="CJ518" si="9444">AB518/AB529</f>
        <v>6.9429243523379952E-2</v>
      </c>
      <c r="CK518" s="137">
        <f t="shared" ref="CK518" si="9445">AC518/AC529</f>
        <v>6.2770930595421645E-2</v>
      </c>
    </row>
    <row r="519" spans="1:89">
      <c r="A519" s="147" t="s">
        <v>30</v>
      </c>
      <c r="B519" s="196">
        <v>2678</v>
      </c>
      <c r="C519" s="190">
        <v>3179</v>
      </c>
      <c r="D519" s="191">
        <v>1965</v>
      </c>
      <c r="E519" s="192">
        <v>1489</v>
      </c>
      <c r="F519" s="189">
        <v>1175</v>
      </c>
      <c r="G519" s="193">
        <v>482</v>
      </c>
      <c r="H519" s="191">
        <v>2400</v>
      </c>
      <c r="I519" s="192">
        <v>2979</v>
      </c>
      <c r="J519" s="189">
        <v>706</v>
      </c>
      <c r="K519" s="190">
        <v>309</v>
      </c>
      <c r="L519" s="191">
        <v>1355</v>
      </c>
      <c r="M519" s="189">
        <v>1037</v>
      </c>
      <c r="N519" s="194">
        <v>2090</v>
      </c>
      <c r="O519" s="197">
        <v>1722</v>
      </c>
      <c r="P519" s="189">
        <v>1257</v>
      </c>
      <c r="Q519" s="190">
        <v>1225</v>
      </c>
      <c r="R519" s="191">
        <v>1176</v>
      </c>
      <c r="S519" s="192">
        <v>1978</v>
      </c>
      <c r="T519" s="189">
        <v>823</v>
      </c>
      <c r="U519" s="193">
        <v>461</v>
      </c>
      <c r="V519" s="191">
        <v>1086</v>
      </c>
      <c r="W519" s="198">
        <v>1561</v>
      </c>
      <c r="X519" s="189">
        <v>1763</v>
      </c>
      <c r="Y519" s="193">
        <v>601</v>
      </c>
      <c r="Z519" s="191">
        <v>3836</v>
      </c>
      <c r="AA519" s="189">
        <v>2948</v>
      </c>
      <c r="AB519" s="165">
        <f t="shared" si="9172"/>
        <v>22310</v>
      </c>
      <c r="AC519" s="166">
        <f t="shared" si="9089"/>
        <v>19971</v>
      </c>
      <c r="BI519" s="147" t="s">
        <v>30</v>
      </c>
      <c r="BJ519" s="130">
        <f>B519/B529</f>
        <v>4.4441494216631537E-2</v>
      </c>
      <c r="BK519" s="131">
        <f t="shared" ref="BK519" si="9446">C519/C529</f>
        <v>9.1347949771558287E-2</v>
      </c>
      <c r="BL519" s="132">
        <f t="shared" ref="BL519" si="9447">D519/D529</f>
        <v>8.1892060846009584E-2</v>
      </c>
      <c r="BM519" s="133">
        <f t="shared" ref="BM519" si="9448">E519/E529</f>
        <v>7.7645095687542368E-2</v>
      </c>
      <c r="BN519" s="130">
        <f t="shared" ref="BN519" si="9449">F519/F529</f>
        <v>0.10278166550034989</v>
      </c>
      <c r="BO519" s="131">
        <f t="shared" ref="BO519" si="9450">G519/G529</f>
        <v>6.037074148296593E-2</v>
      </c>
      <c r="BP519" s="132">
        <f t="shared" ref="BP519" si="9451">H519/H529</f>
        <v>8.494973807164094E-2</v>
      </c>
      <c r="BQ519" s="133">
        <f t="shared" ref="BQ519" si="9452">I519/I529</f>
        <v>7.43133684236785E-2</v>
      </c>
      <c r="BR519" s="130">
        <f t="shared" ref="BR519" si="9453">J519/J529</f>
        <v>0.10545182972367438</v>
      </c>
      <c r="BS519" s="131">
        <f t="shared" ref="BS519" si="9454">K519/K529</f>
        <v>3.6464479584611756E-2</v>
      </c>
      <c r="BT519" s="132">
        <f t="shared" ref="BT519" si="9455">L519/L529</f>
        <v>0.1154862354044149</v>
      </c>
      <c r="BU519" s="130">
        <f t="shared" ref="BU519" si="9456">M519/M529</f>
        <v>4.3525708289611754E-2</v>
      </c>
      <c r="BV519" s="134">
        <f t="shared" ref="BV519" si="9457">N519/N529</f>
        <v>7.9020000756172257E-2</v>
      </c>
      <c r="BW519" s="135">
        <f t="shared" ref="BW519" si="9458">O519/O529</f>
        <v>4.5438952951420954E-2</v>
      </c>
      <c r="BX519" s="130">
        <f t="shared" ref="BX519" si="9459">P519/P529</f>
        <v>7.3871650211565582E-2</v>
      </c>
      <c r="BY519" s="131">
        <f t="shared" ref="BY519" si="9460">Q519/Q529</f>
        <v>5.8595618482732231E-2</v>
      </c>
      <c r="BZ519" s="132">
        <f t="shared" ref="BZ519" si="9461">R519/R529</f>
        <v>5.5721393034825872E-2</v>
      </c>
      <c r="CA519" s="133">
        <f t="shared" ref="CA519" si="9462">S519/S529</f>
        <v>8.2976759795284835E-2</v>
      </c>
      <c r="CB519" s="130">
        <f t="shared" ref="CB519" si="9463">T519/T529</f>
        <v>9.5797928064253288E-2</v>
      </c>
      <c r="CC519" s="131">
        <f t="shared" ref="CC519" si="9464">U519/U529</f>
        <v>4.1300842142985128E-2</v>
      </c>
      <c r="CD519" s="132">
        <f t="shared" ref="CD519" si="9465">V519/V529</f>
        <v>4.6299454297407915E-2</v>
      </c>
      <c r="CE519" s="133">
        <f t="shared" ref="CE519" si="9466">W519/W529</f>
        <v>5.0416639751954005E-2</v>
      </c>
      <c r="CF519" s="130">
        <f t="shared" ref="CF519" si="9467">X519/X529</f>
        <v>7.201503206568359E-2</v>
      </c>
      <c r="CG519" s="131">
        <f t="shared" ref="CG519" si="9468">Y519/Y529</f>
        <v>3.9997337947557568E-2</v>
      </c>
      <c r="CH519" s="132">
        <f t="shared" ref="CH519" si="9469">Z519/Z529</f>
        <v>6.2993677641842521E-2</v>
      </c>
      <c r="CI519" s="130">
        <f t="shared" ref="CI519" si="9470">AA519/AA529</f>
        <v>5.953871632265622E-2</v>
      </c>
      <c r="CJ519" s="136">
        <f t="shared" ref="CJ519" si="9471">AB519/AB529</f>
        <v>6.8781812744520734E-2</v>
      </c>
      <c r="CK519" s="137">
        <f t="shared" ref="CK519" si="9472">AC519/AC529</f>
        <v>6.1704974154418467E-2</v>
      </c>
    </row>
    <row r="520" spans="1:89">
      <c r="A520" s="138" t="s">
        <v>31</v>
      </c>
      <c r="B520" s="199">
        <v>2571</v>
      </c>
      <c r="C520" s="183">
        <v>3744</v>
      </c>
      <c r="D520" s="184">
        <v>1864</v>
      </c>
      <c r="E520" s="185">
        <v>1223</v>
      </c>
      <c r="F520" s="182">
        <v>927</v>
      </c>
      <c r="G520" s="186">
        <v>378</v>
      </c>
      <c r="H520" s="184">
        <v>2393</v>
      </c>
      <c r="I520" s="185">
        <v>2773</v>
      </c>
      <c r="J520" s="182">
        <v>701</v>
      </c>
      <c r="K520" s="183">
        <v>259</v>
      </c>
      <c r="L520" s="184">
        <v>1555</v>
      </c>
      <c r="M520" s="182">
        <v>1162</v>
      </c>
      <c r="N520" s="187">
        <v>2245</v>
      </c>
      <c r="O520" s="200">
        <v>2049</v>
      </c>
      <c r="P520" s="182">
        <v>1193</v>
      </c>
      <c r="Q520" s="183">
        <v>1295</v>
      </c>
      <c r="R520" s="184">
        <v>1338</v>
      </c>
      <c r="S520" s="185">
        <v>1729</v>
      </c>
      <c r="T520" s="182">
        <v>684</v>
      </c>
      <c r="U520" s="186">
        <v>377</v>
      </c>
      <c r="V520" s="184">
        <v>1709</v>
      </c>
      <c r="W520" s="201">
        <v>1566</v>
      </c>
      <c r="X520" s="182">
        <v>2807</v>
      </c>
      <c r="Y520" s="186">
        <v>796</v>
      </c>
      <c r="Z520" s="184">
        <v>4578</v>
      </c>
      <c r="AA520" s="182">
        <v>4330</v>
      </c>
      <c r="AB520" s="165">
        <f t="shared" si="9172"/>
        <v>24565</v>
      </c>
      <c r="AC520" s="166">
        <f t="shared" si="9089"/>
        <v>21681</v>
      </c>
      <c r="BI520" s="138" t="s">
        <v>31</v>
      </c>
      <c r="BJ520" s="130">
        <f>B520/B529</f>
        <v>4.2665825851739989E-2</v>
      </c>
      <c r="BK520" s="131">
        <f t="shared" ref="BK520" si="9473">C520/C529</f>
        <v>0.10758311542771759</v>
      </c>
      <c r="BL520" s="132">
        <f t="shared" ref="BL520" si="9474">D520/D529</f>
        <v>7.7682850593873726E-2</v>
      </c>
      <c r="BM520" s="133">
        <f t="shared" ref="BM520" si="9475">E520/E529</f>
        <v>6.3774312979089531E-2</v>
      </c>
      <c r="BN520" s="130">
        <f t="shared" ref="BN520" si="9476">F520/F529</f>
        <v>8.1088173547935613E-2</v>
      </c>
      <c r="BO520" s="131">
        <f t="shared" ref="BO520" si="9477">G520/G529</f>
        <v>4.7344689378757514E-2</v>
      </c>
      <c r="BP520" s="132">
        <f t="shared" ref="BP520" si="9478">H520/H529</f>
        <v>8.4701968002265329E-2</v>
      </c>
      <c r="BQ520" s="133">
        <f t="shared" ref="BQ520" si="9479">I520/I529</f>
        <v>6.9174545363833662E-2</v>
      </c>
      <c r="BR520" s="130">
        <f t="shared" ref="BR520" si="9480">J520/J529</f>
        <v>0.10470500373412994</v>
      </c>
      <c r="BS520" s="131">
        <f t="shared" ref="BS520" si="9481">K520/K529</f>
        <v>3.0564078357328297E-2</v>
      </c>
      <c r="BT520" s="132">
        <f t="shared" ref="BT520" si="9482">L520/L529</f>
        <v>0.13253217420949459</v>
      </c>
      <c r="BU520" s="130">
        <f t="shared" ref="BU520" si="9483">M520/M529</f>
        <v>4.8772298006295907E-2</v>
      </c>
      <c r="BV520" s="134">
        <f t="shared" ref="BV520" si="9484">N520/N529</f>
        <v>8.4880335740481677E-2</v>
      </c>
      <c r="BW520" s="135">
        <f t="shared" ref="BW520" si="9485">O520/O529</f>
        <v>5.4067604295854554E-2</v>
      </c>
      <c r="BX520" s="130">
        <f t="shared" ref="BX520" si="9486">P520/P529</f>
        <v>7.0110484250117538E-2</v>
      </c>
      <c r="BY520" s="131">
        <f t="shared" ref="BY520" si="9487">Q520/Q529</f>
        <v>6.1943939538888354E-2</v>
      </c>
      <c r="BZ520" s="132">
        <f t="shared" ref="BZ520" si="9488">R520/R529</f>
        <v>6.3397299218194744E-2</v>
      </c>
      <c r="CA520" s="133">
        <f t="shared" ref="CA520" si="9489">S520/S529</f>
        <v>7.2531252621864245E-2</v>
      </c>
      <c r="CB520" s="130">
        <f t="shared" ref="CB520" si="9490">T520/T529</f>
        <v>7.9618205098358749E-2</v>
      </c>
      <c r="CC520" s="131">
        <f t="shared" ref="CC520" si="9491">U520/U529</f>
        <v>3.3775309084393475E-2</v>
      </c>
      <c r="CD520" s="132">
        <f t="shared" ref="CD520" si="9492">V520/V529</f>
        <v>7.2859822646657565E-2</v>
      </c>
      <c r="CE520" s="133">
        <f t="shared" ref="CE520" si="9493">W520/W529</f>
        <v>5.0578128027905171E-2</v>
      </c>
      <c r="CF520" s="130">
        <f t="shared" ref="CF520" si="9494">X520/X529</f>
        <v>0.11466034884195907</v>
      </c>
      <c r="CG520" s="131">
        <f t="shared" ref="CG520" si="9495">Y520/Y529</f>
        <v>5.2974843604419009E-2</v>
      </c>
      <c r="CH520" s="132">
        <f t="shared" ref="CH520" si="9496">Z520/Z529</f>
        <v>7.5178586090812058E-2</v>
      </c>
      <c r="CI520" s="130">
        <f t="shared" ref="CI520" si="9497">AA520/AA529</f>
        <v>8.7450014137415683E-2</v>
      </c>
      <c r="CJ520" s="136">
        <f t="shared" ref="CJ520" si="9498">AB520/AB529</f>
        <v>7.5733986107985291E-2</v>
      </c>
      <c r="CK520" s="137">
        <f t="shared" ref="CK520" si="9499">AC520/AC529</f>
        <v>6.6988410427216802E-2</v>
      </c>
    </row>
    <row r="521" spans="1:89">
      <c r="A521" s="147" t="s">
        <v>32</v>
      </c>
      <c r="B521" s="196">
        <v>2564</v>
      </c>
      <c r="C521" s="190">
        <v>4667</v>
      </c>
      <c r="D521" s="191">
        <v>1278</v>
      </c>
      <c r="E521" s="192">
        <v>2121</v>
      </c>
      <c r="F521" s="189">
        <v>668</v>
      </c>
      <c r="G521" s="193">
        <v>671</v>
      </c>
      <c r="H521" s="191">
        <v>1915</v>
      </c>
      <c r="I521" s="192">
        <v>4232</v>
      </c>
      <c r="J521" s="189">
        <v>533</v>
      </c>
      <c r="K521" s="190">
        <v>304</v>
      </c>
      <c r="L521" s="191">
        <v>1361</v>
      </c>
      <c r="M521" s="189">
        <v>971</v>
      </c>
      <c r="N521" s="194">
        <v>1967</v>
      </c>
      <c r="O521" s="197">
        <v>2123</v>
      </c>
      <c r="P521" s="189">
        <v>1225</v>
      </c>
      <c r="Q521" s="190">
        <v>1570</v>
      </c>
      <c r="R521" s="191">
        <v>1323</v>
      </c>
      <c r="S521" s="192">
        <v>1707</v>
      </c>
      <c r="T521" s="189">
        <v>890</v>
      </c>
      <c r="U521" s="193">
        <v>339</v>
      </c>
      <c r="V521" s="191">
        <v>2238</v>
      </c>
      <c r="W521" s="198">
        <v>1543</v>
      </c>
      <c r="X521" s="189">
        <v>2389</v>
      </c>
      <c r="Y521" s="193">
        <v>746</v>
      </c>
      <c r="Z521" s="191">
        <v>3922</v>
      </c>
      <c r="AA521" s="189">
        <v>4557</v>
      </c>
      <c r="AB521" s="165">
        <f t="shared" si="9172"/>
        <v>22273</v>
      </c>
      <c r="AC521" s="166">
        <f t="shared" si="9089"/>
        <v>25551</v>
      </c>
      <c r="BI521" s="147" t="s">
        <v>32</v>
      </c>
      <c r="BJ521" s="130">
        <f>B521/B529</f>
        <v>4.2549660631606895E-2</v>
      </c>
      <c r="BK521" s="131">
        <f t="shared" ref="BK521" si="9500">C521/C529</f>
        <v>0.13410534180052297</v>
      </c>
      <c r="BL521" s="132">
        <f t="shared" ref="BL521" si="9501">D521/D529</f>
        <v>5.3261096061679516E-2</v>
      </c>
      <c r="BM521" s="133">
        <f t="shared" ref="BM521" si="9502">E521/E529</f>
        <v>0.1106012410700318</v>
      </c>
      <c r="BN521" s="130">
        <f t="shared" ref="BN521" si="9503">F521/F529</f>
        <v>5.8432470258922321E-2</v>
      </c>
      <c r="BO521" s="131">
        <f t="shared" ref="BO521" si="9504">G521/G529</f>
        <v>8.4043086172344683E-2</v>
      </c>
      <c r="BP521" s="132">
        <f t="shared" ref="BP521" si="9505">H521/H529</f>
        <v>6.778281183633017E-2</v>
      </c>
      <c r="BQ521" s="133">
        <f t="shared" ref="BQ521" si="9506">I521/I529</f>
        <v>0.10557038441389976</v>
      </c>
      <c r="BR521" s="130">
        <f t="shared" ref="BR521" si="9507">J521/J529</f>
        <v>7.9611650485436891E-2</v>
      </c>
      <c r="BS521" s="131">
        <f t="shared" ref="BS521" si="9508">K521/K529</f>
        <v>3.5874439461883408E-2</v>
      </c>
      <c r="BT521" s="132">
        <f t="shared" ref="BT521" si="9509">L521/L529</f>
        <v>0.11599761356856729</v>
      </c>
      <c r="BU521" s="130">
        <f t="shared" ref="BU521" si="9510">M521/M529</f>
        <v>4.0755508919202516E-2</v>
      </c>
      <c r="BV521" s="134">
        <f t="shared" ref="BV521" si="9511">N521/N529</f>
        <v>7.436954138152671E-2</v>
      </c>
      <c r="BW521" s="135">
        <f t="shared" ref="BW521" si="9512">O521/O529</f>
        <v>5.6020265456368581E-2</v>
      </c>
      <c r="BX521" s="130">
        <f t="shared" ref="BX521" si="9513">P521/P529</f>
        <v>7.199106723084156E-2</v>
      </c>
      <c r="BY521" s="131">
        <f t="shared" ref="BY521" si="9514">Q521/Q529</f>
        <v>7.5098057973787435E-2</v>
      </c>
      <c r="BZ521" s="132">
        <f t="shared" ref="BZ521" si="9515">R521/R529</f>
        <v>6.2686567164179099E-2</v>
      </c>
      <c r="CA521" s="133">
        <f t="shared" ref="CA521" si="9516">S521/S529</f>
        <v>7.1608356405738732E-2</v>
      </c>
      <c r="CB521" s="130">
        <f t="shared" ref="CB521" si="9517">T521/T529</f>
        <v>0.10359678733558375</v>
      </c>
      <c r="CC521" s="131">
        <f t="shared" ref="CC521" si="9518">U521/U529</f>
        <v>3.0370901272173446E-2</v>
      </c>
      <c r="CD521" s="132">
        <f t="shared" ref="CD521" si="9519">V521/V529</f>
        <v>9.5412687585266026E-2</v>
      </c>
      <c r="CE521" s="133">
        <f t="shared" ref="CE521" si="9520">W521/W529</f>
        <v>4.9835281958529813E-2</v>
      </c>
      <c r="CF521" s="130">
        <f t="shared" ref="CF521" si="9521">X521/X529</f>
        <v>9.7585882929618895E-2</v>
      </c>
      <c r="CG521" s="131">
        <f t="shared" ref="CG521" si="9522">Y521/Y529</f>
        <v>4.9647278051377614E-2</v>
      </c>
      <c r="CH521" s="132">
        <f t="shared" ref="CH521" si="9523">Z521/Z529</f>
        <v>6.440594465883899E-2</v>
      </c>
      <c r="CI521" s="130">
        <f t="shared" ref="CI521" si="9524">AA521/AA529</f>
        <v>9.2034576079492669E-2</v>
      </c>
      <c r="CJ521" s="136">
        <f t="shared" ref="CJ521" si="9525">AB521/AB529</f>
        <v>6.8667741607293151E-2</v>
      </c>
      <c r="CK521" s="137">
        <f t="shared" ref="CK521" si="9526">AC521/AC529</f>
        <v>7.8945660939339357E-2</v>
      </c>
    </row>
    <row r="522" spans="1:89">
      <c r="A522" s="138" t="s">
        <v>33</v>
      </c>
      <c r="B522" s="199">
        <v>2751</v>
      </c>
      <c r="C522" s="183">
        <v>3209</v>
      </c>
      <c r="D522" s="184">
        <v>986</v>
      </c>
      <c r="E522" s="185">
        <v>1313</v>
      </c>
      <c r="F522" s="182">
        <v>420</v>
      </c>
      <c r="G522" s="186">
        <v>398</v>
      </c>
      <c r="H522" s="184">
        <v>1730</v>
      </c>
      <c r="I522" s="185">
        <v>2651</v>
      </c>
      <c r="J522" s="182">
        <v>269</v>
      </c>
      <c r="K522" s="183">
        <v>187</v>
      </c>
      <c r="L522" s="184">
        <v>821</v>
      </c>
      <c r="M522" s="182">
        <v>920</v>
      </c>
      <c r="N522" s="187">
        <v>1666</v>
      </c>
      <c r="O522" s="200">
        <v>2090</v>
      </c>
      <c r="P522" s="182">
        <v>884</v>
      </c>
      <c r="Q522" s="183">
        <v>1500</v>
      </c>
      <c r="R522" s="184">
        <v>881</v>
      </c>
      <c r="S522" s="185">
        <v>1881</v>
      </c>
      <c r="T522" s="182">
        <v>513</v>
      </c>
      <c r="U522" s="186">
        <v>467</v>
      </c>
      <c r="V522" s="184">
        <v>1847</v>
      </c>
      <c r="W522" s="201">
        <v>1469</v>
      </c>
      <c r="X522" s="182">
        <v>1429</v>
      </c>
      <c r="Y522" s="186">
        <v>731</v>
      </c>
      <c r="Z522" s="184">
        <v>3177</v>
      </c>
      <c r="AA522" s="182">
        <v>3708</v>
      </c>
      <c r="AB522" s="165">
        <f t="shared" si="9172"/>
        <v>17374</v>
      </c>
      <c r="AC522" s="166">
        <f t="shared" si="9089"/>
        <v>20524</v>
      </c>
      <c r="BI522" s="138" t="s">
        <v>33</v>
      </c>
      <c r="BJ522" s="130">
        <f>B522/B529</f>
        <v>4.5652931512305213E-2</v>
      </c>
      <c r="BK522" s="131">
        <f t="shared" ref="BK522" si="9527">C522/C529</f>
        <v>9.2209993965690643E-2</v>
      </c>
      <c r="BL522" s="132">
        <f t="shared" ref="BL522" si="9528">D522/D529</f>
        <v>4.1091894144613464E-2</v>
      </c>
      <c r="BM522" s="133">
        <f t="shared" ref="BM522" si="9529">E522/E529</f>
        <v>6.8467434948114927E-2</v>
      </c>
      <c r="BN522" s="130">
        <f t="shared" ref="BN522" si="9530">F522/F529</f>
        <v>3.6738978306508047E-2</v>
      </c>
      <c r="BO522" s="131">
        <f t="shared" ref="BO522" si="9531">G522/G529</f>
        <v>4.9849699398797596E-2</v>
      </c>
      <c r="BP522" s="132">
        <f t="shared" ref="BP522" si="9532">H522/H529</f>
        <v>6.1234602859974514E-2</v>
      </c>
      <c r="BQ522" s="133">
        <f t="shared" ref="BQ522" si="9533">I522/I529</f>
        <v>6.6131164716741089E-2</v>
      </c>
      <c r="BR522" s="130">
        <f t="shared" ref="BR522" si="9534">J522/J529</f>
        <v>4.0179238237490665E-2</v>
      </c>
      <c r="BS522" s="131">
        <f t="shared" ref="BS522" si="9535">K522/K529</f>
        <v>2.2067500590040121E-2</v>
      </c>
      <c r="BT522" s="132">
        <f t="shared" ref="BT522" si="9536">L522/L529</f>
        <v>6.9973578794852123E-2</v>
      </c>
      <c r="BU522" s="130">
        <f t="shared" ref="BU522" si="9537">M522/M529</f>
        <v>3.8614900314795385E-2</v>
      </c>
      <c r="BV522" s="134">
        <f t="shared" ref="BV522" si="9538">N522/N529</f>
        <v>6.2989148928125821E-2</v>
      </c>
      <c r="BW522" s="135">
        <f t="shared" ref="BW522" si="9539">O522/O529</f>
        <v>5.5149484128031244E-2</v>
      </c>
      <c r="BX522" s="130">
        <f t="shared" ref="BX522" si="9540">P522/P529</f>
        <v>5.1951104842501178E-2</v>
      </c>
      <c r="BY522" s="131">
        <f t="shared" ref="BY522" si="9541">Q522/Q529</f>
        <v>7.1749736917631299E-2</v>
      </c>
      <c r="BZ522" s="132">
        <f t="shared" ref="BZ522" si="9542">R522/R529</f>
        <v>4.1743662639185025E-2</v>
      </c>
      <c r="CA522" s="133">
        <f t="shared" ref="CA522" si="9543">S522/S529</f>
        <v>7.8907626478731438E-2</v>
      </c>
      <c r="CB522" s="130">
        <f t="shared" ref="CB522" si="9544">T522/T529</f>
        <v>5.9713653823769058E-2</v>
      </c>
      <c r="CC522" s="131">
        <f t="shared" ref="CC522" si="9545">U522/U529</f>
        <v>4.1838380218598814E-2</v>
      </c>
      <c r="CD522" s="132">
        <f t="shared" ref="CD522" si="9546">V522/V529</f>
        <v>7.8743178717598908E-2</v>
      </c>
      <c r="CE522" s="133">
        <f t="shared" ref="CE522" si="9547">W522/W529</f>
        <v>4.7445255474452552E-2</v>
      </c>
      <c r="CF522" s="130">
        <f t="shared" ref="CF522" si="9548">X522/X529</f>
        <v>5.8371798537641434E-2</v>
      </c>
      <c r="CG522" s="131">
        <f t="shared" ref="CG522" si="9549">Y522/Y529</f>
        <v>4.8649008385465195E-2</v>
      </c>
      <c r="CH522" s="132">
        <f t="shared" ref="CH522" si="9550">Z522/Z529</f>
        <v>5.217177108136957E-2</v>
      </c>
      <c r="CI522" s="130">
        <f t="shared" ref="CI522" si="9551">AA522/AA529</f>
        <v>7.4887910489962434E-2</v>
      </c>
      <c r="CJ522" s="136">
        <f t="shared" ref="CJ522" si="9552">AB522/AB529</f>
        <v>5.3564106437620045E-2</v>
      </c>
      <c r="CK522" s="137">
        <f t="shared" ref="CK522" si="9553">AC522/AC529</f>
        <v>6.3413594188838046E-2</v>
      </c>
    </row>
    <row r="523" spans="1:89">
      <c r="A523" s="147" t="s">
        <v>34</v>
      </c>
      <c r="B523" s="196">
        <v>440</v>
      </c>
      <c r="C523" s="190">
        <v>2715</v>
      </c>
      <c r="D523" s="191">
        <v>246</v>
      </c>
      <c r="E523" s="192">
        <v>1373</v>
      </c>
      <c r="F523" s="189">
        <v>120</v>
      </c>
      <c r="G523" s="193">
        <v>421</v>
      </c>
      <c r="H523" s="191">
        <v>666</v>
      </c>
      <c r="I523" s="192">
        <v>2564</v>
      </c>
      <c r="J523" s="189">
        <v>189</v>
      </c>
      <c r="K523" s="190">
        <v>210</v>
      </c>
      <c r="L523" s="191">
        <v>429</v>
      </c>
      <c r="M523" s="189">
        <v>754</v>
      </c>
      <c r="N523" s="194">
        <v>1006</v>
      </c>
      <c r="O523" s="197">
        <v>1698</v>
      </c>
      <c r="P523" s="189">
        <v>599</v>
      </c>
      <c r="Q523" s="190">
        <v>1420</v>
      </c>
      <c r="R523" s="191">
        <v>725</v>
      </c>
      <c r="S523" s="192">
        <v>1291</v>
      </c>
      <c r="T523" s="189">
        <v>630</v>
      </c>
      <c r="U523" s="193">
        <v>420</v>
      </c>
      <c r="V523" s="191">
        <v>2812</v>
      </c>
      <c r="W523" s="198">
        <v>1374</v>
      </c>
      <c r="X523" s="189">
        <v>1352</v>
      </c>
      <c r="Y523" s="193">
        <v>680</v>
      </c>
      <c r="Z523" s="191">
        <v>2333</v>
      </c>
      <c r="AA523" s="189">
        <v>2131</v>
      </c>
      <c r="AB523" s="165">
        <f t="shared" si="9172"/>
        <v>11547</v>
      </c>
      <c r="AC523" s="166">
        <f t="shared" si="9089"/>
        <v>17051</v>
      </c>
      <c r="BI523" s="147" t="s">
        <v>34</v>
      </c>
      <c r="BJ523" s="130">
        <f>B523/B529</f>
        <v>7.3018138369372208E-3</v>
      </c>
      <c r="BK523" s="131">
        <f t="shared" ref="BK523" si="9554">C523/C529</f>
        <v>7.8014999568977908E-2</v>
      </c>
      <c r="BL523" s="132">
        <f t="shared" ref="BL523" si="9555">D523/D529</f>
        <v>1.0252135861637842E-2</v>
      </c>
      <c r="BM523" s="133">
        <f t="shared" ref="BM523" si="9556">E523/E529</f>
        <v>7.1596182927465196E-2</v>
      </c>
      <c r="BN523" s="130">
        <f t="shared" ref="BN523" si="9557">F523/F529</f>
        <v>1.0496850944716585E-2</v>
      </c>
      <c r="BO523" s="131">
        <f t="shared" ref="BO523" si="9558">G523/G529</f>
        <v>5.2730460921843685E-2</v>
      </c>
      <c r="BP523" s="132">
        <f t="shared" ref="BP523" si="9559">H523/H529</f>
        <v>2.3573552314880362E-2</v>
      </c>
      <c r="BQ523" s="133">
        <f t="shared" ref="BQ523" si="9560">I523/I529</f>
        <v>6.3960885074961962E-2</v>
      </c>
      <c r="BR523" s="130">
        <f t="shared" ref="BR523" si="9561">J523/J529</f>
        <v>2.8230022404779686E-2</v>
      </c>
      <c r="BS523" s="131">
        <f t="shared" ref="BS523" si="9562">K523/K529</f>
        <v>2.4781685154590512E-2</v>
      </c>
      <c r="BT523" s="132">
        <f t="shared" ref="BT523" si="9563">L523/L529</f>
        <v>3.6563538736895933E-2</v>
      </c>
      <c r="BU523" s="130">
        <f t="shared" ref="BU523" si="9564">M523/M529</f>
        <v>3.1647429171038827E-2</v>
      </c>
      <c r="BV523" s="134">
        <f t="shared" ref="BV523" si="9565">N523/N529</f>
        <v>3.8035464478808276E-2</v>
      </c>
      <c r="BW523" s="135">
        <f t="shared" ref="BW523" si="9566">O523/O529</f>
        <v>4.4805657439902898E-2</v>
      </c>
      <c r="BX523" s="130">
        <f t="shared" ref="BX523" si="9567">P523/P529</f>
        <v>3.5202162670427833E-2</v>
      </c>
      <c r="BY523" s="131">
        <f t="shared" ref="BY523" si="9568">Q523/Q529</f>
        <v>6.7923084282024301E-2</v>
      </c>
      <c r="BZ523" s="132">
        <f t="shared" ref="BZ523" si="9569">R523/R529</f>
        <v>3.4352049277422414E-2</v>
      </c>
      <c r="CA523" s="133">
        <f t="shared" ref="CA523" si="9570">S523/S529</f>
        <v>5.4157227955365386E-2</v>
      </c>
      <c r="CB523" s="130">
        <f t="shared" ref="CB523" si="9571">T523/T529</f>
        <v>7.3332557327435682E-2</v>
      </c>
      <c r="CC523" s="131">
        <f t="shared" ref="CC523" si="9572">U523/U529</f>
        <v>3.7627665292958253E-2</v>
      </c>
      <c r="CD523" s="132">
        <f t="shared" ref="CD523" si="9573">V523/V529</f>
        <v>0.11988403819918145</v>
      </c>
      <c r="CE523" s="133">
        <f t="shared" ref="CE523" si="9574">W523/W529</f>
        <v>4.4376978231380398E-2</v>
      </c>
      <c r="CF523" s="130">
        <f t="shared" ref="CF523" si="9575">X523/X529</f>
        <v>5.5226502185368245E-2</v>
      </c>
      <c r="CG523" s="131">
        <f t="shared" ref="CG523" si="9576">Y523/Y529</f>
        <v>4.5254891521362972E-2</v>
      </c>
      <c r="CH523" s="132">
        <f t="shared" ref="CH523" si="9577">Z523/Z529</f>
        <v>3.8311848263404218E-2</v>
      </c>
      <c r="CI523" s="130">
        <f t="shared" ref="CI523" si="9578">AA523/AA529</f>
        <v>4.3038332592802035E-2</v>
      </c>
      <c r="CJ523" s="136">
        <f t="shared" ref="CJ523" si="9579">AB523/AB529</f>
        <v>3.5599443826130922E-2</v>
      </c>
      <c r="CK523" s="137">
        <f t="shared" ref="CK523" si="9580">AC523/AC529</f>
        <v>5.2682966016072766E-2</v>
      </c>
    </row>
    <row r="524" spans="1:89">
      <c r="A524" s="138" t="s">
        <v>35</v>
      </c>
      <c r="B524" s="199">
        <v>0</v>
      </c>
      <c r="C524" s="183">
        <v>1466</v>
      </c>
      <c r="D524" s="184">
        <v>12</v>
      </c>
      <c r="E524" s="185">
        <v>879</v>
      </c>
      <c r="F524" s="182">
        <v>7</v>
      </c>
      <c r="G524" s="186">
        <v>348</v>
      </c>
      <c r="H524" s="184">
        <v>49</v>
      </c>
      <c r="I524" s="185">
        <v>1856</v>
      </c>
      <c r="J524" s="182">
        <v>66</v>
      </c>
      <c r="K524" s="183">
        <v>122</v>
      </c>
      <c r="L524" s="184">
        <v>112</v>
      </c>
      <c r="M524" s="182">
        <v>216</v>
      </c>
      <c r="N524" s="187">
        <v>199</v>
      </c>
      <c r="O524" s="200">
        <v>690</v>
      </c>
      <c r="P524" s="182">
        <v>236</v>
      </c>
      <c r="Q524" s="183">
        <v>536</v>
      </c>
      <c r="R524" s="184">
        <v>239</v>
      </c>
      <c r="S524" s="185">
        <v>256</v>
      </c>
      <c r="T524" s="182">
        <v>96</v>
      </c>
      <c r="U524" s="186">
        <v>31</v>
      </c>
      <c r="V524" s="184">
        <v>706</v>
      </c>
      <c r="W524" s="201">
        <v>220</v>
      </c>
      <c r="X524" s="182">
        <v>277</v>
      </c>
      <c r="Y524" s="186">
        <v>283</v>
      </c>
      <c r="Z524" s="184">
        <v>296</v>
      </c>
      <c r="AA524" s="182">
        <v>1485</v>
      </c>
      <c r="AB524" s="165">
        <f t="shared" si="9172"/>
        <v>2295</v>
      </c>
      <c r="AC524" s="166">
        <f t="shared" si="9089"/>
        <v>8388</v>
      </c>
      <c r="BI524" s="138" t="s">
        <v>35</v>
      </c>
      <c r="BJ524" s="130">
        <f>B524/B529</f>
        <v>0</v>
      </c>
      <c r="BK524" s="131">
        <f t="shared" ref="BK524" si="9581">C524/C529</f>
        <v>4.212522628660096E-2</v>
      </c>
      <c r="BL524" s="132">
        <f t="shared" ref="BL524" si="9582">D524/D529</f>
        <v>5.0010418837257765E-4</v>
      </c>
      <c r="BM524" s="133">
        <f t="shared" ref="BM524" si="9583">E524/E529</f>
        <v>4.5836157897481355E-2</v>
      </c>
      <c r="BN524" s="130">
        <f t="shared" ref="BN524" si="9584">F524/F529</f>
        <v>6.1231630510846747E-4</v>
      </c>
      <c r="BO524" s="131">
        <f t="shared" ref="BO524" si="9585">G524/G529</f>
        <v>4.3587174348697397E-2</v>
      </c>
      <c r="BP524" s="132">
        <f t="shared" ref="BP524" si="9586">H524/H529</f>
        <v>1.7343904856293359E-3</v>
      </c>
      <c r="BQ524" s="133">
        <f t="shared" ref="BQ524" si="9587">I524/I529</f>
        <v>4.6299299024621446E-2</v>
      </c>
      <c r="BR524" s="130">
        <f t="shared" ref="BR524" si="9588">J524/J529</f>
        <v>9.8581030619865565E-3</v>
      </c>
      <c r="BS524" s="131">
        <f t="shared" ref="BS524" si="9589">K524/K529</f>
        <v>1.4396978994571631E-2</v>
      </c>
      <c r="BT524" s="132">
        <f t="shared" ref="BT524" si="9590">L524/L529</f>
        <v>9.5457257308446258E-3</v>
      </c>
      <c r="BU524" s="130">
        <f t="shared" ref="BU524" si="9591">M524/M529</f>
        <v>9.0661070304302212E-3</v>
      </c>
      <c r="BV524" s="134">
        <f t="shared" ref="BV524" si="9592">N524/N529</f>
        <v>7.5239139475972629E-3</v>
      </c>
      <c r="BW524" s="135">
        <f t="shared" ref="BW524" si="9593">O524/O529</f>
        <v>1.8207245956144286E-2</v>
      </c>
      <c r="BX524" s="130">
        <f t="shared" ref="BX524" si="9594">P524/P529</f>
        <v>1.386929948283968E-2</v>
      </c>
      <c r="BY524" s="131">
        <f t="shared" ref="BY524" si="9595">Q524/Q529</f>
        <v>2.5638572658566918E-2</v>
      </c>
      <c r="BZ524" s="132">
        <f t="shared" ref="BZ524" si="9596">R524/R529</f>
        <v>1.1324330727315802E-2</v>
      </c>
      <c r="CA524" s="133">
        <f t="shared" ref="CA524" si="9597">S524/S529</f>
        <v>1.0739155969460526E-2</v>
      </c>
      <c r="CB524" s="130">
        <f t="shared" ref="CB524" si="9598">T524/T529</f>
        <v>1.1174484926085438E-2</v>
      </c>
      <c r="CC524" s="131">
        <f t="shared" ref="CC524" si="9599">U524/U529</f>
        <v>2.7772800573373948E-3</v>
      </c>
      <c r="CD524" s="132">
        <f t="shared" ref="CD524" si="9600">V524/V529</f>
        <v>3.0098908594815826E-2</v>
      </c>
      <c r="CE524" s="133">
        <f t="shared" ref="CE524" si="9601">W524/W529</f>
        <v>7.105484141851302E-3</v>
      </c>
      <c r="CF524" s="130">
        <f t="shared" ref="CF524" si="9602">X524/X529</f>
        <v>1.1314897267268495E-2</v>
      </c>
      <c r="CG524" s="131">
        <f t="shared" ref="CG524" si="9603">Y524/Y529</f>
        <v>1.8834021030214296E-2</v>
      </c>
      <c r="CH524" s="132">
        <f t="shared" ref="CH524" si="9604">Z524/Z529</f>
        <v>4.8608260119878477E-3</v>
      </c>
      <c r="CI524" s="130">
        <f t="shared" ref="CI524" si="9605">AA524/AA529</f>
        <v>2.9991517550591752E-2</v>
      </c>
      <c r="CJ524" s="136">
        <f t="shared" ref="CJ524" si="9606">AB524/AB529</f>
        <v>7.0754935118186946E-3</v>
      </c>
      <c r="CK524" s="137">
        <f t="shared" ref="CK524" si="9607">AC524/AC529</f>
        <v>2.5916645296042366E-2</v>
      </c>
    </row>
    <row r="525" spans="1:89">
      <c r="A525" s="147" t="s">
        <v>36</v>
      </c>
      <c r="B525" s="196">
        <v>0</v>
      </c>
      <c r="C525" s="190">
        <v>759</v>
      </c>
      <c r="D525" s="191">
        <v>0</v>
      </c>
      <c r="E525" s="192">
        <v>217</v>
      </c>
      <c r="F525" s="189">
        <v>0</v>
      </c>
      <c r="G525" s="193">
        <v>24</v>
      </c>
      <c r="H525" s="191">
        <v>0</v>
      </c>
      <c r="I525" s="192">
        <v>20</v>
      </c>
      <c r="J525" s="189">
        <v>0</v>
      </c>
      <c r="K525" s="193">
        <v>0</v>
      </c>
      <c r="L525" s="191">
        <v>0</v>
      </c>
      <c r="M525" s="189">
        <v>0</v>
      </c>
      <c r="N525" s="194">
        <v>0</v>
      </c>
      <c r="O525" s="197">
        <v>0</v>
      </c>
      <c r="P525" s="189">
        <v>0</v>
      </c>
      <c r="Q525" s="193">
        <v>0</v>
      </c>
      <c r="R525" s="191">
        <v>0</v>
      </c>
      <c r="S525" s="192">
        <v>0</v>
      </c>
      <c r="T525" s="189">
        <v>0</v>
      </c>
      <c r="U525" s="193">
        <v>0</v>
      </c>
      <c r="V525" s="191">
        <v>0</v>
      </c>
      <c r="W525" s="192">
        <v>0</v>
      </c>
      <c r="X525" s="189">
        <v>0</v>
      </c>
      <c r="Y525" s="193">
        <v>0</v>
      </c>
      <c r="Z525" s="191">
        <v>0</v>
      </c>
      <c r="AA525" s="189">
        <v>0</v>
      </c>
      <c r="AB525" s="165">
        <f t="shared" si="9172"/>
        <v>0</v>
      </c>
      <c r="AC525" s="166">
        <f t="shared" si="9089"/>
        <v>1020</v>
      </c>
      <c r="BI525" s="147" t="s">
        <v>36</v>
      </c>
      <c r="BJ525" s="130">
        <f>B525/B529</f>
        <v>0</v>
      </c>
      <c r="BK525" s="131">
        <f t="shared" ref="BK525" si="9608">C525/C529</f>
        <v>2.1809718111548519E-2</v>
      </c>
      <c r="BL525" s="132">
        <f t="shared" ref="BL525" si="9609">D525/D529</f>
        <v>0</v>
      </c>
      <c r="BM525" s="133">
        <f t="shared" ref="BM525" si="9610">E525/E529</f>
        <v>1.1315638525316786E-2</v>
      </c>
      <c r="BN525" s="130">
        <f t="shared" ref="BN525" si="9611">F525/F529</f>
        <v>0</v>
      </c>
      <c r="BO525" s="131">
        <f t="shared" ref="BO525" si="9612">G525/G529</f>
        <v>3.0060120240480962E-3</v>
      </c>
      <c r="BP525" s="132">
        <f t="shared" ref="BP525" si="9613">H525/H529</f>
        <v>0</v>
      </c>
      <c r="BQ525" s="133">
        <f t="shared" ref="BQ525" si="9614">I525/I529</f>
        <v>4.9891486017911038E-4</v>
      </c>
      <c r="BR525" s="130">
        <f t="shared" ref="BR525" si="9615">J525/J529</f>
        <v>0</v>
      </c>
      <c r="BS525" s="131">
        <f t="shared" ref="BS525" si="9616">K525/K529</f>
        <v>0</v>
      </c>
      <c r="BT525" s="132">
        <f t="shared" ref="BT525" si="9617">L525/L529</f>
        <v>0</v>
      </c>
      <c r="BU525" s="130">
        <f t="shared" ref="BU525" si="9618">M525/M529</f>
        <v>0</v>
      </c>
      <c r="BV525" s="134">
        <f t="shared" ref="BV525" si="9619">N525/N529</f>
        <v>0</v>
      </c>
      <c r="BW525" s="135">
        <f t="shared" ref="BW525" si="9620">O525/O529</f>
        <v>0</v>
      </c>
      <c r="BX525" s="130">
        <f t="shared" ref="BX525" si="9621">P525/P529</f>
        <v>0</v>
      </c>
      <c r="BY525" s="131">
        <f t="shared" ref="BY525" si="9622">Q525/Q529</f>
        <v>0</v>
      </c>
      <c r="BZ525" s="132">
        <f t="shared" ref="BZ525" si="9623">R525/R529</f>
        <v>0</v>
      </c>
      <c r="CA525" s="133">
        <f t="shared" ref="CA525" si="9624">S525/S529</f>
        <v>0</v>
      </c>
      <c r="CB525" s="130">
        <f t="shared" ref="CB525" si="9625">T525/T529</f>
        <v>0</v>
      </c>
      <c r="CC525" s="131">
        <f t="shared" ref="CC525" si="9626">U525/U529</f>
        <v>0</v>
      </c>
      <c r="CD525" s="132">
        <f t="shared" ref="CD525" si="9627">V525/V529</f>
        <v>0</v>
      </c>
      <c r="CE525" s="133">
        <f t="shared" ref="CE525" si="9628">W525/W529</f>
        <v>0</v>
      </c>
      <c r="CF525" s="130">
        <f t="shared" ref="CF525" si="9629">X525/X529</f>
        <v>0</v>
      </c>
      <c r="CG525" s="131">
        <f t="shared" ref="CG525" si="9630">Y525/Y529</f>
        <v>0</v>
      </c>
      <c r="CH525" s="132">
        <f t="shared" ref="CH525" si="9631">Z525/Z529</f>
        <v>0</v>
      </c>
      <c r="CI525" s="130">
        <f t="shared" ref="CI525" si="9632">AA525/AA529</f>
        <v>0</v>
      </c>
      <c r="CJ525" s="136">
        <f t="shared" ref="CJ525" si="9633">AB525/AB529</f>
        <v>0</v>
      </c>
      <c r="CK525" s="137">
        <f t="shared" ref="CK525" si="9634">AC525/AC529</f>
        <v>3.1515233907919902E-3</v>
      </c>
    </row>
    <row r="526" spans="1:89">
      <c r="A526" s="138" t="s">
        <v>37</v>
      </c>
      <c r="B526" s="60">
        <v>0</v>
      </c>
      <c r="C526" s="61">
        <v>0</v>
      </c>
      <c r="D526" s="140">
        <v>0</v>
      </c>
      <c r="E526" s="141">
        <v>0</v>
      </c>
      <c r="F526" s="139">
        <v>0</v>
      </c>
      <c r="G526" s="142">
        <v>0</v>
      </c>
      <c r="H526" s="140">
        <v>0</v>
      </c>
      <c r="I526" s="141">
        <v>0</v>
      </c>
      <c r="J526" s="139">
        <v>0</v>
      </c>
      <c r="K526" s="142">
        <v>0</v>
      </c>
      <c r="L526" s="140">
        <v>0</v>
      </c>
      <c r="M526" s="139">
        <v>0</v>
      </c>
      <c r="N526" s="143">
        <v>0</v>
      </c>
      <c r="O526" s="144">
        <v>0</v>
      </c>
      <c r="P526" s="139">
        <v>0</v>
      </c>
      <c r="Q526" s="142">
        <v>0</v>
      </c>
      <c r="R526" s="140">
        <v>0</v>
      </c>
      <c r="S526" s="141">
        <v>0</v>
      </c>
      <c r="T526" s="139">
        <v>0</v>
      </c>
      <c r="U526" s="142">
        <v>0</v>
      </c>
      <c r="V526" s="140">
        <v>0</v>
      </c>
      <c r="W526" s="141">
        <v>0</v>
      </c>
      <c r="X526" s="139">
        <v>0</v>
      </c>
      <c r="Y526" s="142">
        <v>0</v>
      </c>
      <c r="Z526" s="145">
        <v>0</v>
      </c>
      <c r="AA526" s="146">
        <v>0</v>
      </c>
      <c r="AB526" s="165">
        <f t="shared" si="9172"/>
        <v>0</v>
      </c>
      <c r="AC526" s="166">
        <f t="shared" si="9089"/>
        <v>0</v>
      </c>
      <c r="BI526" s="138" t="s">
        <v>37</v>
      </c>
      <c r="BJ526" s="130">
        <f>B526/B529</f>
        <v>0</v>
      </c>
      <c r="BK526" s="131">
        <f t="shared" ref="BK526" si="9635">C526/C529</f>
        <v>0</v>
      </c>
      <c r="BL526" s="132">
        <f t="shared" ref="BL526" si="9636">D526/D529</f>
        <v>0</v>
      </c>
      <c r="BM526" s="133">
        <f t="shared" ref="BM526" si="9637">E526/E529</f>
        <v>0</v>
      </c>
      <c r="BN526" s="130">
        <f t="shared" ref="BN526" si="9638">F526/F529</f>
        <v>0</v>
      </c>
      <c r="BO526" s="131">
        <f t="shared" ref="BO526" si="9639">G526/G529</f>
        <v>0</v>
      </c>
      <c r="BP526" s="132">
        <f t="shared" ref="BP526" si="9640">H526/H529</f>
        <v>0</v>
      </c>
      <c r="BQ526" s="133">
        <f t="shared" ref="BQ526" si="9641">I526/I529</f>
        <v>0</v>
      </c>
      <c r="BR526" s="130">
        <f t="shared" ref="BR526" si="9642">J526/J529</f>
        <v>0</v>
      </c>
      <c r="BS526" s="131">
        <f t="shared" ref="BS526" si="9643">K526/K529</f>
        <v>0</v>
      </c>
      <c r="BT526" s="132">
        <f t="shared" ref="BT526" si="9644">L526/L529</f>
        <v>0</v>
      </c>
      <c r="BU526" s="130">
        <f t="shared" ref="BU526" si="9645">M526/M529</f>
        <v>0</v>
      </c>
      <c r="BV526" s="134">
        <f t="shared" ref="BV526" si="9646">N526/N529</f>
        <v>0</v>
      </c>
      <c r="BW526" s="135">
        <f t="shared" ref="BW526" si="9647">O526/O529</f>
        <v>0</v>
      </c>
      <c r="BX526" s="130">
        <f t="shared" ref="BX526" si="9648">P526/P529</f>
        <v>0</v>
      </c>
      <c r="BY526" s="131">
        <f t="shared" ref="BY526" si="9649">Q526/Q529</f>
        <v>0</v>
      </c>
      <c r="BZ526" s="132">
        <f t="shared" ref="BZ526" si="9650">R526/R529</f>
        <v>0</v>
      </c>
      <c r="CA526" s="133">
        <f t="shared" ref="CA526" si="9651">S526/S529</f>
        <v>0</v>
      </c>
      <c r="CB526" s="130">
        <f t="shared" ref="CB526" si="9652">T526/T529</f>
        <v>0</v>
      </c>
      <c r="CC526" s="131">
        <f t="shared" ref="CC526" si="9653">U526/U529</f>
        <v>0</v>
      </c>
      <c r="CD526" s="132">
        <f t="shared" ref="CD526" si="9654">V526/V529</f>
        <v>0</v>
      </c>
      <c r="CE526" s="133">
        <f t="shared" ref="CE526" si="9655">W526/W529</f>
        <v>0</v>
      </c>
      <c r="CF526" s="130">
        <f t="shared" ref="CF526" si="9656">X526/X529</f>
        <v>0</v>
      </c>
      <c r="CG526" s="131">
        <f t="shared" ref="CG526" si="9657">Y526/Y529</f>
        <v>0</v>
      </c>
      <c r="CH526" s="132">
        <f t="shared" ref="CH526" si="9658">Z526/Z529</f>
        <v>0</v>
      </c>
      <c r="CI526" s="130">
        <f t="shared" ref="CI526" si="9659">AA526/AA529</f>
        <v>0</v>
      </c>
      <c r="CJ526" s="136">
        <f t="shared" ref="CJ526" si="9660">AB526/AB529</f>
        <v>0</v>
      </c>
      <c r="CK526" s="137">
        <f t="shared" ref="CK526" si="9661">AC526/AC529</f>
        <v>0</v>
      </c>
    </row>
    <row r="527" spans="1:89">
      <c r="A527" s="147" t="s">
        <v>38</v>
      </c>
      <c r="B527" s="58"/>
      <c r="C527" s="59"/>
      <c r="D527" s="153"/>
      <c r="E527" s="150"/>
      <c r="F527" s="151"/>
      <c r="G527" s="152"/>
      <c r="H527" s="153"/>
      <c r="I527" s="150"/>
      <c r="J527" s="151"/>
      <c r="K527" s="152"/>
      <c r="L527" s="153"/>
      <c r="M527" s="151"/>
      <c r="N527" s="155"/>
      <c r="O527" s="154"/>
      <c r="P527" s="151"/>
      <c r="Q527" s="152"/>
      <c r="R527" s="153"/>
      <c r="S527" s="150"/>
      <c r="T527" s="151"/>
      <c r="U527" s="152"/>
      <c r="V527" s="153"/>
      <c r="W527" s="150"/>
      <c r="X527" s="151"/>
      <c r="Y527" s="152"/>
      <c r="Z527" s="149"/>
      <c r="AA527" s="148"/>
      <c r="AB527" s="165"/>
      <c r="AC527" s="166">
        <f t="shared" si="9089"/>
        <v>0</v>
      </c>
      <c r="BI527" s="147" t="s">
        <v>38</v>
      </c>
      <c r="BJ527" s="130">
        <f>B527/B529</f>
        <v>0</v>
      </c>
      <c r="BK527" s="131">
        <f t="shared" ref="BK527" si="9662">C527/C529</f>
        <v>0</v>
      </c>
      <c r="BL527" s="132">
        <f t="shared" ref="BL527" si="9663">D527/D529</f>
        <v>0</v>
      </c>
      <c r="BM527" s="133">
        <f t="shared" ref="BM527" si="9664">E527/E529</f>
        <v>0</v>
      </c>
      <c r="BN527" s="130">
        <f t="shared" ref="BN527" si="9665">F527/F529</f>
        <v>0</v>
      </c>
      <c r="BO527" s="131">
        <f t="shared" ref="BO527" si="9666">G527/G529</f>
        <v>0</v>
      </c>
      <c r="BP527" s="132">
        <f t="shared" ref="BP527" si="9667">H527/H529</f>
        <v>0</v>
      </c>
      <c r="BQ527" s="133">
        <f t="shared" ref="BQ527" si="9668">I527/I529</f>
        <v>0</v>
      </c>
      <c r="BR527" s="130">
        <f t="shared" ref="BR527" si="9669">J527/J529</f>
        <v>0</v>
      </c>
      <c r="BS527" s="131">
        <f t="shared" ref="BS527" si="9670">K527/K529</f>
        <v>0</v>
      </c>
      <c r="BT527" s="132">
        <f t="shared" ref="BT527" si="9671">L527/L529</f>
        <v>0</v>
      </c>
      <c r="BU527" s="130">
        <f t="shared" ref="BU527" si="9672">M527/M529</f>
        <v>0</v>
      </c>
      <c r="BV527" s="134">
        <f t="shared" ref="BV527" si="9673">N527/N529</f>
        <v>0</v>
      </c>
      <c r="BW527" s="135">
        <f t="shared" ref="BW527" si="9674">O527/O529</f>
        <v>0</v>
      </c>
      <c r="BX527" s="130">
        <f t="shared" ref="BX527" si="9675">P527/P529</f>
        <v>0</v>
      </c>
      <c r="BY527" s="131">
        <f t="shared" ref="BY527" si="9676">Q527/Q529</f>
        <v>0</v>
      </c>
      <c r="BZ527" s="132">
        <f t="shared" ref="BZ527" si="9677">R527/R529</f>
        <v>0</v>
      </c>
      <c r="CA527" s="133">
        <f t="shared" ref="CA527" si="9678">S527/S529</f>
        <v>0</v>
      </c>
      <c r="CB527" s="130">
        <f t="shared" ref="CB527" si="9679">T527/T529</f>
        <v>0</v>
      </c>
      <c r="CC527" s="131">
        <f t="shared" ref="CC527" si="9680">U527/U529</f>
        <v>0</v>
      </c>
      <c r="CD527" s="132">
        <f t="shared" ref="CD527" si="9681">V527/V529</f>
        <v>0</v>
      </c>
      <c r="CE527" s="133">
        <f t="shared" ref="CE527" si="9682">W527/W529</f>
        <v>0</v>
      </c>
      <c r="CF527" s="130">
        <f t="shared" ref="CF527" si="9683">X527/X529</f>
        <v>0</v>
      </c>
      <c r="CG527" s="131">
        <f t="shared" ref="CG527" si="9684">Y527/Y529</f>
        <v>0</v>
      </c>
      <c r="CH527" s="132">
        <f t="shared" ref="CH527" si="9685">Z527/Z529</f>
        <v>0</v>
      </c>
      <c r="CI527" s="130">
        <f t="shared" ref="CI527" si="9686">AA527/AA529</f>
        <v>0</v>
      </c>
      <c r="CJ527" s="136">
        <f t="shared" ref="CJ527" si="9687">AB527/AB529</f>
        <v>0</v>
      </c>
      <c r="CK527" s="137">
        <f t="shared" ref="CK527" si="9688">AC527/AC529</f>
        <v>0</v>
      </c>
    </row>
    <row r="528" spans="1:89" ht="14" thickBot="1">
      <c r="A528" s="138" t="s">
        <v>39</v>
      </c>
      <c r="B528" s="60"/>
      <c r="C528" s="61"/>
      <c r="D528" s="140"/>
      <c r="E528" s="141"/>
      <c r="F528" s="139"/>
      <c r="G528" s="142"/>
      <c r="H528" s="140"/>
      <c r="I528" s="141"/>
      <c r="J528" s="139"/>
      <c r="K528" s="142"/>
      <c r="L528" s="140"/>
      <c r="M528" s="139"/>
      <c r="N528" s="143"/>
      <c r="O528" s="144"/>
      <c r="P528" s="139"/>
      <c r="Q528" s="142"/>
      <c r="R528" s="140"/>
      <c r="S528" s="141"/>
      <c r="T528" s="139"/>
      <c r="U528" s="142"/>
      <c r="V528" s="140"/>
      <c r="W528" s="141"/>
      <c r="X528" s="139"/>
      <c r="Y528" s="142"/>
      <c r="Z528" s="145"/>
      <c r="AA528" s="146"/>
      <c r="AB528" s="165"/>
      <c r="AC528" s="166"/>
      <c r="BI528" s="138" t="s">
        <v>39</v>
      </c>
      <c r="BJ528" s="130">
        <f>B528/B529</f>
        <v>0</v>
      </c>
      <c r="BK528" s="131">
        <f t="shared" ref="BK528" si="9689">C528/C529</f>
        <v>0</v>
      </c>
      <c r="BL528" s="132">
        <f t="shared" ref="BL528" si="9690">D528/D529</f>
        <v>0</v>
      </c>
      <c r="BM528" s="133">
        <f t="shared" ref="BM528" si="9691">E528/E529</f>
        <v>0</v>
      </c>
      <c r="BN528" s="130">
        <f t="shared" ref="BN528" si="9692">F528/F529</f>
        <v>0</v>
      </c>
      <c r="BO528" s="131">
        <f t="shared" ref="BO528" si="9693">G528/G529</f>
        <v>0</v>
      </c>
      <c r="BP528" s="132">
        <f t="shared" ref="BP528" si="9694">H528/H529</f>
        <v>0</v>
      </c>
      <c r="BQ528" s="133">
        <f t="shared" ref="BQ528" si="9695">I528/I529</f>
        <v>0</v>
      </c>
      <c r="BR528" s="130">
        <f t="shared" ref="BR528" si="9696">J528/J529</f>
        <v>0</v>
      </c>
      <c r="BS528" s="131">
        <f t="shared" ref="BS528" si="9697">K528/K529</f>
        <v>0</v>
      </c>
      <c r="BT528" s="132">
        <f t="shared" ref="BT528" si="9698">L528/L529</f>
        <v>0</v>
      </c>
      <c r="BU528" s="130">
        <f t="shared" ref="BU528" si="9699">M528/M529</f>
        <v>0</v>
      </c>
      <c r="BV528" s="134">
        <f t="shared" ref="BV528" si="9700">N528/N529</f>
        <v>0</v>
      </c>
      <c r="BW528" s="135">
        <f t="shared" ref="BW528" si="9701">O528/O529</f>
        <v>0</v>
      </c>
      <c r="BX528" s="130">
        <f t="shared" ref="BX528" si="9702">P528/P529</f>
        <v>0</v>
      </c>
      <c r="BY528" s="131">
        <f t="shared" ref="BY528" si="9703">Q528/Q529</f>
        <v>0</v>
      </c>
      <c r="BZ528" s="132">
        <f t="shared" ref="BZ528" si="9704">R528/R529</f>
        <v>0</v>
      </c>
      <c r="CA528" s="133">
        <f t="shared" ref="CA528" si="9705">S528/S529</f>
        <v>0</v>
      </c>
      <c r="CB528" s="130">
        <f t="shared" ref="CB528" si="9706">T528/T529</f>
        <v>0</v>
      </c>
      <c r="CC528" s="131">
        <f t="shared" ref="CC528" si="9707">U528/U529</f>
        <v>0</v>
      </c>
      <c r="CD528" s="132">
        <f t="shared" ref="CD528" si="9708">V528/V529</f>
        <v>0</v>
      </c>
      <c r="CE528" s="133">
        <f t="shared" ref="CE528" si="9709">W528/W529</f>
        <v>0</v>
      </c>
      <c r="CF528" s="130">
        <f t="shared" ref="CF528" si="9710">X528/X529</f>
        <v>0</v>
      </c>
      <c r="CG528" s="131">
        <f t="shared" ref="CG528" si="9711">Y528/Y529</f>
        <v>0</v>
      </c>
      <c r="CH528" s="132">
        <f t="shared" ref="CH528" si="9712">Z528/Z529</f>
        <v>0</v>
      </c>
      <c r="CI528" s="130">
        <f t="shared" ref="CI528" si="9713">AA528/AA529</f>
        <v>0</v>
      </c>
      <c r="CJ528" s="136">
        <f t="shared" ref="CJ528" si="9714">AB528/AB529</f>
        <v>0</v>
      </c>
      <c r="CK528" s="137">
        <f t="shared" ref="CK528" si="9715">AC528/AC529</f>
        <v>0</v>
      </c>
    </row>
    <row r="529" spans="1:89" ht="15" thickTop="1" thickBot="1">
      <c r="A529" s="226" t="s">
        <v>13</v>
      </c>
      <c r="B529" s="20">
        <f t="shared" ref="B529:AA529" si="9716">SUM(B506:B528)</f>
        <v>60259</v>
      </c>
      <c r="C529" s="21">
        <f t="shared" si="9716"/>
        <v>34801</v>
      </c>
      <c r="D529" s="20">
        <f t="shared" si="9716"/>
        <v>23995</v>
      </c>
      <c r="E529" s="21">
        <f t="shared" si="9716"/>
        <v>19177</v>
      </c>
      <c r="F529" s="20">
        <f t="shared" si="9716"/>
        <v>11432</v>
      </c>
      <c r="G529" s="21">
        <f t="shared" si="9716"/>
        <v>7984</v>
      </c>
      <c r="H529" s="20">
        <f t="shared" si="9716"/>
        <v>28252</v>
      </c>
      <c r="I529" s="21">
        <f t="shared" si="9716"/>
        <v>40087</v>
      </c>
      <c r="J529" s="20">
        <f t="shared" si="9716"/>
        <v>6695</v>
      </c>
      <c r="K529" s="21">
        <f t="shared" si="9716"/>
        <v>8474</v>
      </c>
      <c r="L529" s="20">
        <f t="shared" si="9716"/>
        <v>11733</v>
      </c>
      <c r="M529" s="21">
        <f t="shared" si="9716"/>
        <v>23825</v>
      </c>
      <c r="N529" s="20">
        <f t="shared" si="9716"/>
        <v>26449</v>
      </c>
      <c r="O529" s="21">
        <f t="shared" si="9716"/>
        <v>37897</v>
      </c>
      <c r="P529" s="20">
        <f t="shared" si="9716"/>
        <v>17016</v>
      </c>
      <c r="Q529" s="21">
        <f t="shared" si="9716"/>
        <v>20906</v>
      </c>
      <c r="R529" s="20">
        <f t="shared" si="9716"/>
        <v>21105</v>
      </c>
      <c r="S529" s="21">
        <f t="shared" si="9716"/>
        <v>23838</v>
      </c>
      <c r="T529" s="20">
        <f t="shared" si="9716"/>
        <v>8591</v>
      </c>
      <c r="U529" s="21">
        <f t="shared" si="9716"/>
        <v>11162</v>
      </c>
      <c r="V529" s="20">
        <f t="shared" si="9716"/>
        <v>23456</v>
      </c>
      <c r="W529" s="21">
        <f t="shared" si="9716"/>
        <v>30962</v>
      </c>
      <c r="X529" s="20">
        <f t="shared" si="9716"/>
        <v>24481</v>
      </c>
      <c r="Y529" s="21">
        <f t="shared" si="9716"/>
        <v>15026</v>
      </c>
      <c r="Z529" s="20">
        <f t="shared" si="9716"/>
        <v>60895</v>
      </c>
      <c r="AA529" s="21">
        <f t="shared" si="9716"/>
        <v>49514</v>
      </c>
      <c r="AB529" s="167">
        <f t="shared" ref="AB529:AC529" si="9717">SUM(AB505:AB528)</f>
        <v>324359</v>
      </c>
      <c r="AC529" s="168">
        <f t="shared" si="9717"/>
        <v>323653</v>
      </c>
      <c r="BI529" s="227" t="s">
        <v>13</v>
      </c>
      <c r="BJ529" s="156">
        <f>SUM(BJ505:BJ528)</f>
        <v>1</v>
      </c>
      <c r="BK529" s="157">
        <f t="shared" ref="BK529:CK529" si="9718">SUM(BK505:BK528)</f>
        <v>1</v>
      </c>
      <c r="BL529" s="156">
        <f t="shared" si="9718"/>
        <v>0.99999999999999989</v>
      </c>
      <c r="BM529" s="157">
        <f t="shared" si="9718"/>
        <v>1</v>
      </c>
      <c r="BN529" s="156">
        <f t="shared" si="9718"/>
        <v>1</v>
      </c>
      <c r="BO529" s="157">
        <f t="shared" si="9718"/>
        <v>0.99999999999999989</v>
      </c>
      <c r="BP529" s="156">
        <f t="shared" si="9718"/>
        <v>1</v>
      </c>
      <c r="BQ529" s="157">
        <f t="shared" si="9718"/>
        <v>1.0000000000000002</v>
      </c>
      <c r="BR529" s="156">
        <f t="shared" si="9718"/>
        <v>0.99999999999999989</v>
      </c>
      <c r="BS529" s="157">
        <f t="shared" si="9718"/>
        <v>1</v>
      </c>
      <c r="BT529" s="156">
        <f t="shared" si="9718"/>
        <v>1</v>
      </c>
      <c r="BU529" s="157">
        <f t="shared" si="9718"/>
        <v>1</v>
      </c>
      <c r="BV529" s="156">
        <f t="shared" si="9718"/>
        <v>0.99999999999999989</v>
      </c>
      <c r="BW529" s="157">
        <f t="shared" si="9718"/>
        <v>1.0000000000000002</v>
      </c>
      <c r="BX529" s="156">
        <f t="shared" si="9718"/>
        <v>1.0000000000000002</v>
      </c>
      <c r="BY529" s="157">
        <f t="shared" si="9718"/>
        <v>1</v>
      </c>
      <c r="BZ529" s="156">
        <f t="shared" si="9718"/>
        <v>1.0000000000000002</v>
      </c>
      <c r="CA529" s="157">
        <f t="shared" si="9718"/>
        <v>0.99999999999999989</v>
      </c>
      <c r="CB529" s="156">
        <f t="shared" si="9718"/>
        <v>0.99999999999999989</v>
      </c>
      <c r="CC529" s="157">
        <f t="shared" si="9718"/>
        <v>0.99999999999999989</v>
      </c>
      <c r="CD529" s="156">
        <f t="shared" si="9718"/>
        <v>0.99999999999999989</v>
      </c>
      <c r="CE529" s="157">
        <f t="shared" si="9718"/>
        <v>0.99999999999999989</v>
      </c>
      <c r="CF529" s="156">
        <f t="shared" si="9718"/>
        <v>1</v>
      </c>
      <c r="CG529" s="157">
        <f t="shared" si="9718"/>
        <v>1</v>
      </c>
      <c r="CH529" s="156">
        <f t="shared" si="9718"/>
        <v>1</v>
      </c>
      <c r="CI529" s="157">
        <f t="shared" si="9718"/>
        <v>1</v>
      </c>
      <c r="CJ529" s="156">
        <f t="shared" si="9718"/>
        <v>1.0000000000000002</v>
      </c>
      <c r="CK529" s="157">
        <f t="shared" si="9718"/>
        <v>0.99999999999999989</v>
      </c>
    </row>
    <row r="530" spans="1:89" ht="14" thickTop="1">
      <c r="A530" s="180"/>
    </row>
    <row r="532" spans="1:89">
      <c r="A532" s="325">
        <f>+A501+1</f>
        <v>43817</v>
      </c>
      <c r="B532" s="325"/>
      <c r="C532" s="325"/>
      <c r="D532" s="325"/>
      <c r="BI532" s="320">
        <f>+BI470+2</f>
        <v>43817</v>
      </c>
      <c r="BJ532" s="320"/>
      <c r="BK532" s="320"/>
      <c r="BL532" s="320"/>
    </row>
    <row r="533" spans="1:89" ht="14" thickBot="1">
      <c r="AE533" t="s">
        <v>87</v>
      </c>
    </row>
    <row r="534" spans="1:89" ht="15" thickTop="1" thickBot="1">
      <c r="A534" s="321" t="s">
        <v>0</v>
      </c>
      <c r="B534" s="316" t="s">
        <v>1</v>
      </c>
      <c r="C534" s="317"/>
      <c r="D534" s="316" t="s">
        <v>2</v>
      </c>
      <c r="E534" s="317"/>
      <c r="F534" s="316" t="s">
        <v>3</v>
      </c>
      <c r="G534" s="317"/>
      <c r="H534" s="316" t="s">
        <v>4</v>
      </c>
      <c r="I534" s="317"/>
      <c r="J534" s="316" t="s">
        <v>5</v>
      </c>
      <c r="K534" s="317"/>
      <c r="L534" s="316" t="s">
        <v>6</v>
      </c>
      <c r="M534" s="317"/>
      <c r="N534" s="316" t="s">
        <v>7</v>
      </c>
      <c r="O534" s="317"/>
      <c r="P534" s="316" t="s">
        <v>8</v>
      </c>
      <c r="Q534" s="317"/>
      <c r="R534" s="316" t="s">
        <v>9</v>
      </c>
      <c r="S534" s="317"/>
      <c r="T534" s="316" t="s">
        <v>10</v>
      </c>
      <c r="U534" s="317"/>
      <c r="V534" s="316" t="s">
        <v>11</v>
      </c>
      <c r="W534" s="317"/>
      <c r="X534" s="316" t="s">
        <v>12</v>
      </c>
      <c r="Y534" s="317"/>
      <c r="Z534" s="318" t="s">
        <v>40</v>
      </c>
      <c r="AA534" s="319"/>
      <c r="AB534" s="323" t="s">
        <v>41</v>
      </c>
      <c r="AC534" s="324"/>
      <c r="AE534" s="314" t="s">
        <v>0</v>
      </c>
      <c r="AF534" s="308" t="s">
        <v>1</v>
      </c>
      <c r="AG534" s="309"/>
      <c r="AH534" s="308" t="s">
        <v>2</v>
      </c>
      <c r="AI534" s="309"/>
      <c r="AJ534" s="308" t="s">
        <v>3</v>
      </c>
      <c r="AK534" s="309"/>
      <c r="AL534" s="308" t="s">
        <v>4</v>
      </c>
      <c r="AM534" s="309"/>
      <c r="AN534" s="308" t="s">
        <v>5</v>
      </c>
      <c r="AO534" s="309"/>
      <c r="AP534" s="308" t="s">
        <v>6</v>
      </c>
      <c r="AQ534" s="309"/>
      <c r="AR534" s="308" t="s">
        <v>7</v>
      </c>
      <c r="AS534" s="309"/>
      <c r="AT534" s="308" t="s">
        <v>8</v>
      </c>
      <c r="AU534" s="309"/>
      <c r="AV534" s="308" t="s">
        <v>9</v>
      </c>
      <c r="AW534" s="309"/>
      <c r="AX534" s="308" t="s">
        <v>10</v>
      </c>
      <c r="AY534" s="309"/>
      <c r="AZ534" s="308" t="s">
        <v>11</v>
      </c>
      <c r="BA534" s="309"/>
      <c r="BB534" s="308" t="s">
        <v>12</v>
      </c>
      <c r="BC534" s="309"/>
      <c r="BD534" s="310" t="s">
        <v>40</v>
      </c>
      <c r="BE534" s="311"/>
      <c r="BF534" s="312" t="s">
        <v>41</v>
      </c>
      <c r="BG534" s="313"/>
      <c r="BI534" s="321" t="s">
        <v>0</v>
      </c>
      <c r="BJ534" s="316" t="s">
        <v>1</v>
      </c>
      <c r="BK534" s="317"/>
      <c r="BL534" s="316" t="s">
        <v>2</v>
      </c>
      <c r="BM534" s="317"/>
      <c r="BN534" s="316" t="s">
        <v>3</v>
      </c>
      <c r="BO534" s="317"/>
      <c r="BP534" s="316" t="s">
        <v>4</v>
      </c>
      <c r="BQ534" s="317"/>
      <c r="BR534" s="316" t="s">
        <v>5</v>
      </c>
      <c r="BS534" s="317"/>
      <c r="BT534" s="316" t="s">
        <v>6</v>
      </c>
      <c r="BU534" s="317"/>
      <c r="BV534" s="316" t="s">
        <v>7</v>
      </c>
      <c r="BW534" s="317"/>
      <c r="BX534" s="316" t="s">
        <v>8</v>
      </c>
      <c r="BY534" s="317"/>
      <c r="BZ534" s="316" t="s">
        <v>9</v>
      </c>
      <c r="CA534" s="317"/>
      <c r="CB534" s="316" t="s">
        <v>10</v>
      </c>
      <c r="CC534" s="317"/>
      <c r="CD534" s="316" t="s">
        <v>11</v>
      </c>
      <c r="CE534" s="317"/>
      <c r="CF534" s="316" t="s">
        <v>12</v>
      </c>
      <c r="CG534" s="317"/>
      <c r="CH534" s="318" t="s">
        <v>40</v>
      </c>
      <c r="CI534" s="319"/>
      <c r="CJ534" s="316" t="s">
        <v>41</v>
      </c>
      <c r="CK534" s="317"/>
    </row>
    <row r="535" spans="1:89" ht="15" thickTop="1" thickBot="1">
      <c r="A535" s="322"/>
      <c r="B535" s="117" t="s">
        <v>14</v>
      </c>
      <c r="C535" s="118" t="s">
        <v>15</v>
      </c>
      <c r="D535" s="119" t="s">
        <v>14</v>
      </c>
      <c r="E535" s="120" t="s">
        <v>15</v>
      </c>
      <c r="F535" s="117" t="s">
        <v>14</v>
      </c>
      <c r="G535" s="118" t="s">
        <v>15</v>
      </c>
      <c r="H535" s="119" t="s">
        <v>14</v>
      </c>
      <c r="I535" s="120" t="s">
        <v>15</v>
      </c>
      <c r="J535" s="117" t="s">
        <v>14</v>
      </c>
      <c r="K535" s="118" t="s">
        <v>15</v>
      </c>
      <c r="L535" s="119" t="s">
        <v>14</v>
      </c>
      <c r="M535" s="117" t="s">
        <v>15</v>
      </c>
      <c r="N535" s="121" t="s">
        <v>14</v>
      </c>
      <c r="O535" s="122" t="s">
        <v>15</v>
      </c>
      <c r="P535" s="117" t="s">
        <v>14</v>
      </c>
      <c r="Q535" s="118" t="s">
        <v>15</v>
      </c>
      <c r="R535" s="119" t="s">
        <v>14</v>
      </c>
      <c r="S535" s="120" t="s">
        <v>15</v>
      </c>
      <c r="T535" s="117" t="s">
        <v>14</v>
      </c>
      <c r="U535" s="118" t="s">
        <v>15</v>
      </c>
      <c r="V535" s="119" t="s">
        <v>14</v>
      </c>
      <c r="W535" s="120" t="s">
        <v>15</v>
      </c>
      <c r="X535" s="117" t="s">
        <v>14</v>
      </c>
      <c r="Y535" s="118" t="s">
        <v>15</v>
      </c>
      <c r="Z535" s="28" t="s">
        <v>14</v>
      </c>
      <c r="AA535" s="123" t="s">
        <v>15</v>
      </c>
      <c r="AB535" s="169" t="s">
        <v>14</v>
      </c>
      <c r="AC535" s="170" t="s">
        <v>15</v>
      </c>
      <c r="AE535" s="315"/>
      <c r="AF535" s="230" t="s">
        <v>14</v>
      </c>
      <c r="AG535" s="231" t="s">
        <v>15</v>
      </c>
      <c r="AH535" s="232" t="s">
        <v>14</v>
      </c>
      <c r="AI535" s="233" t="s">
        <v>15</v>
      </c>
      <c r="AJ535" s="230" t="s">
        <v>14</v>
      </c>
      <c r="AK535" s="231" t="s">
        <v>15</v>
      </c>
      <c r="AL535" s="232" t="s">
        <v>14</v>
      </c>
      <c r="AM535" s="233" t="s">
        <v>15</v>
      </c>
      <c r="AN535" s="230" t="s">
        <v>14</v>
      </c>
      <c r="AO535" s="231" t="s">
        <v>15</v>
      </c>
      <c r="AP535" s="232" t="s">
        <v>14</v>
      </c>
      <c r="AQ535" s="230" t="s">
        <v>15</v>
      </c>
      <c r="AR535" s="234" t="s">
        <v>14</v>
      </c>
      <c r="AS535" s="235" t="s">
        <v>15</v>
      </c>
      <c r="AT535" s="230" t="s">
        <v>14</v>
      </c>
      <c r="AU535" s="231" t="s">
        <v>15</v>
      </c>
      <c r="AV535" s="232" t="s">
        <v>14</v>
      </c>
      <c r="AW535" s="233" t="s">
        <v>15</v>
      </c>
      <c r="AX535" s="230" t="s">
        <v>14</v>
      </c>
      <c r="AY535" s="231" t="s">
        <v>15</v>
      </c>
      <c r="AZ535" s="232" t="s">
        <v>14</v>
      </c>
      <c r="BA535" s="233" t="s">
        <v>15</v>
      </c>
      <c r="BB535" s="230" t="s">
        <v>14</v>
      </c>
      <c r="BC535" s="231" t="s">
        <v>15</v>
      </c>
      <c r="BD535" s="236" t="s">
        <v>14</v>
      </c>
      <c r="BE535" s="237" t="s">
        <v>15</v>
      </c>
      <c r="BF535" s="238" t="s">
        <v>14</v>
      </c>
      <c r="BG535" s="239" t="s">
        <v>15</v>
      </c>
      <c r="BI535" s="322"/>
      <c r="BJ535" s="117" t="s">
        <v>14</v>
      </c>
      <c r="BK535" s="118" t="s">
        <v>15</v>
      </c>
      <c r="BL535" s="119" t="s">
        <v>14</v>
      </c>
      <c r="BM535" s="120" t="s">
        <v>15</v>
      </c>
      <c r="BN535" s="117" t="s">
        <v>14</v>
      </c>
      <c r="BO535" s="118" t="s">
        <v>15</v>
      </c>
      <c r="BP535" s="119" t="s">
        <v>14</v>
      </c>
      <c r="BQ535" s="120" t="s">
        <v>15</v>
      </c>
      <c r="BR535" s="117" t="s">
        <v>14</v>
      </c>
      <c r="BS535" s="118" t="s">
        <v>15</v>
      </c>
      <c r="BT535" s="119" t="s">
        <v>14</v>
      </c>
      <c r="BU535" s="117" t="s">
        <v>15</v>
      </c>
      <c r="BV535" s="121" t="s">
        <v>14</v>
      </c>
      <c r="BW535" s="122" t="s">
        <v>15</v>
      </c>
      <c r="BX535" s="117" t="s">
        <v>14</v>
      </c>
      <c r="BY535" s="118" t="s">
        <v>15</v>
      </c>
      <c r="BZ535" s="119" t="s">
        <v>14</v>
      </c>
      <c r="CA535" s="120" t="s">
        <v>15</v>
      </c>
      <c r="CB535" s="117" t="s">
        <v>14</v>
      </c>
      <c r="CC535" s="118" t="s">
        <v>15</v>
      </c>
      <c r="CD535" s="119" t="s">
        <v>14</v>
      </c>
      <c r="CE535" s="120" t="s">
        <v>15</v>
      </c>
      <c r="CF535" s="117" t="s">
        <v>14</v>
      </c>
      <c r="CG535" s="118" t="s">
        <v>15</v>
      </c>
      <c r="CH535" s="28" t="s">
        <v>14</v>
      </c>
      <c r="CI535" s="123" t="s">
        <v>15</v>
      </c>
      <c r="CJ535" s="121" t="s">
        <v>14</v>
      </c>
      <c r="CK535" s="122" t="s">
        <v>15</v>
      </c>
    </row>
    <row r="536" spans="1:89" ht="14" thickTop="1">
      <c r="A536" s="126" t="s">
        <v>16</v>
      </c>
      <c r="B536" s="127"/>
      <c r="C536" s="179"/>
      <c r="D536" s="128"/>
      <c r="E536" s="173"/>
      <c r="F536" s="127"/>
      <c r="G536" s="129"/>
      <c r="H536" s="128"/>
      <c r="I536" s="173"/>
      <c r="J536" s="127"/>
      <c r="K536" s="129"/>
      <c r="L536" s="128"/>
      <c r="M536" s="127"/>
      <c r="N536" s="172"/>
      <c r="O536" s="174"/>
      <c r="P536" s="127"/>
      <c r="Q536" s="129"/>
      <c r="R536" s="128"/>
      <c r="S536" s="173"/>
      <c r="T536" s="127"/>
      <c r="U536" s="129"/>
      <c r="V536" s="128"/>
      <c r="W536" s="173"/>
      <c r="X536" s="127"/>
      <c r="Y536" s="129"/>
      <c r="Z536" s="177"/>
      <c r="AA536" s="178"/>
      <c r="AB536" s="163">
        <f>B536+D536+F536+H536+J536+L536+N536+P536+R536+T536+V536+X536+Z536</f>
        <v>0</v>
      </c>
      <c r="AC536" s="164">
        <f>C536+E536+G536+I536+K536+M536+O536+Q536+S536+U536+W536+Y536+AA536</f>
        <v>0</v>
      </c>
      <c r="AD536" s="221"/>
      <c r="AE536" s="241" t="str">
        <f>$AE$9</f>
        <v>07:00 - 07:59</v>
      </c>
      <c r="AF536" s="242">
        <f>SUMIF($A$9:$A$32,$AE536,B$536:B$559)</f>
        <v>5863</v>
      </c>
      <c r="AG536" s="243">
        <f t="shared" ref="AG536:AV538" si="9719">SUMIF($A$9:$A$32,$AE536,C$536:C$559)</f>
        <v>943</v>
      </c>
      <c r="AH536" s="244">
        <f t="shared" si="9719"/>
        <v>1581</v>
      </c>
      <c r="AI536" s="245">
        <f t="shared" si="9719"/>
        <v>1212</v>
      </c>
      <c r="AJ536" s="242">
        <f t="shared" si="9719"/>
        <v>629</v>
      </c>
      <c r="AK536" s="246">
        <f t="shared" si="9719"/>
        <v>554</v>
      </c>
      <c r="AL536" s="244">
        <f t="shared" si="9719"/>
        <v>1125</v>
      </c>
      <c r="AM536" s="245">
        <f t="shared" si="9719"/>
        <v>1576</v>
      </c>
      <c r="AN536" s="242">
        <f t="shared" si="9719"/>
        <v>373</v>
      </c>
      <c r="AO536" s="246">
        <f t="shared" si="9719"/>
        <v>803</v>
      </c>
      <c r="AP536" s="244">
        <f t="shared" si="9719"/>
        <v>384</v>
      </c>
      <c r="AQ536" s="242">
        <f t="shared" si="9719"/>
        <v>1989</v>
      </c>
      <c r="AR536" s="247">
        <f t="shared" si="9719"/>
        <v>1739</v>
      </c>
      <c r="AS536" s="248">
        <f t="shared" si="9719"/>
        <v>2926</v>
      </c>
      <c r="AT536" s="242">
        <f t="shared" si="9719"/>
        <v>1401</v>
      </c>
      <c r="AU536" s="246">
        <f t="shared" si="9719"/>
        <v>1441</v>
      </c>
      <c r="AV536" s="244">
        <f t="shared" si="9719"/>
        <v>1666</v>
      </c>
      <c r="AW536" s="245">
        <f t="shared" ref="AW536:BE538" si="9720">SUMIF($A$9:$A$32,$AE536,S$536:S$559)</f>
        <v>1456</v>
      </c>
      <c r="AX536" s="242">
        <f t="shared" si="9720"/>
        <v>272</v>
      </c>
      <c r="AY536" s="246">
        <f t="shared" si="9720"/>
        <v>1663</v>
      </c>
      <c r="AZ536" s="244">
        <f t="shared" si="9720"/>
        <v>989</v>
      </c>
      <c r="BA536" s="245">
        <f t="shared" si="9720"/>
        <v>2387</v>
      </c>
      <c r="BB536" s="242">
        <f t="shared" si="9720"/>
        <v>1252</v>
      </c>
      <c r="BC536" s="246">
        <f t="shared" si="9720"/>
        <v>1470</v>
      </c>
      <c r="BD536" s="23">
        <f t="shared" si="9720"/>
        <v>4463</v>
      </c>
      <c r="BE536" s="249">
        <f t="shared" si="9720"/>
        <v>2500</v>
      </c>
      <c r="BF536" s="250">
        <f>AF536+AH536+AJ536+AL536+AN536+AP536+AR536+AT536+AV536+AX536+AZ536+BB536+BD536</f>
        <v>21737</v>
      </c>
      <c r="BG536" s="251">
        <f>AG536+AI536+AK536+AM536+AO536+AQ536+AS536+AU536+AW536+AY536+BA536+BC536+BE536</f>
        <v>20920</v>
      </c>
      <c r="BH536" s="271"/>
      <c r="BI536" s="126" t="s">
        <v>16</v>
      </c>
      <c r="BJ536" s="130">
        <f>B536/B560</f>
        <v>0</v>
      </c>
      <c r="BK536" s="131">
        <f t="shared" ref="BK536" si="9721">C536/C560</f>
        <v>0</v>
      </c>
      <c r="BL536" s="132">
        <f t="shared" ref="BL536" si="9722">D536/D560</f>
        <v>0</v>
      </c>
      <c r="BM536" s="133">
        <f t="shared" ref="BM536" si="9723">E536/E560</f>
        <v>0</v>
      </c>
      <c r="BN536" s="130">
        <f t="shared" ref="BN536" si="9724">F536/F560</f>
        <v>0</v>
      </c>
      <c r="BO536" s="131">
        <f t="shared" ref="BO536" si="9725">G536/G560</f>
        <v>0</v>
      </c>
      <c r="BP536" s="132">
        <f t="shared" ref="BP536" si="9726">H536/H560</f>
        <v>0</v>
      </c>
      <c r="BQ536" s="133">
        <f t="shared" ref="BQ536" si="9727">I536/I560</f>
        <v>0</v>
      </c>
      <c r="BR536" s="130">
        <f t="shared" ref="BR536" si="9728">J536/J560</f>
        <v>0</v>
      </c>
      <c r="BS536" s="131">
        <f t="shared" ref="BS536" si="9729">K536/K560</f>
        <v>0</v>
      </c>
      <c r="BT536" s="132">
        <f t="shared" ref="BT536" si="9730">L536/L560</f>
        <v>0</v>
      </c>
      <c r="BU536" s="130">
        <f t="shared" ref="BU536" si="9731">M536/M560</f>
        <v>0</v>
      </c>
      <c r="BV536" s="134">
        <f t="shared" ref="BV536" si="9732">N536/N560</f>
        <v>0</v>
      </c>
      <c r="BW536" s="135">
        <f t="shared" ref="BW536" si="9733">O536/O560</f>
        <v>0</v>
      </c>
      <c r="BX536" s="130">
        <f t="shared" ref="BX536" si="9734">P536/P560</f>
        <v>0</v>
      </c>
      <c r="BY536" s="131">
        <f t="shared" ref="BY536" si="9735">Q536/Q560</f>
        <v>0</v>
      </c>
      <c r="BZ536" s="132">
        <f t="shared" ref="BZ536" si="9736">R536/R560</f>
        <v>0</v>
      </c>
      <c r="CA536" s="133">
        <f t="shared" ref="CA536" si="9737">S536/S560</f>
        <v>0</v>
      </c>
      <c r="CB536" s="130">
        <f t="shared" ref="CB536" si="9738">T536/T560</f>
        <v>0</v>
      </c>
      <c r="CC536" s="131">
        <f t="shared" ref="CC536" si="9739">U536/U560</f>
        <v>0</v>
      </c>
      <c r="CD536" s="132">
        <f t="shared" ref="CD536" si="9740">V536/V560</f>
        <v>0</v>
      </c>
      <c r="CE536" s="133">
        <f t="shared" ref="CE536" si="9741">W536/W560</f>
        <v>0</v>
      </c>
      <c r="CF536" s="130">
        <f t="shared" ref="CF536" si="9742">X536/X560</f>
        <v>0</v>
      </c>
      <c r="CG536" s="131">
        <f t="shared" ref="CG536" si="9743">Y536/Y560</f>
        <v>0</v>
      </c>
      <c r="CH536" s="132">
        <f t="shared" ref="CH536" si="9744">Z536/Z560</f>
        <v>0</v>
      </c>
      <c r="CI536" s="130">
        <f t="shared" ref="CI536" si="9745">AA536/AA560</f>
        <v>0</v>
      </c>
      <c r="CJ536" s="136">
        <f t="shared" ref="CJ536" si="9746">AB536/AB560</f>
        <v>0</v>
      </c>
      <c r="CK536" s="137">
        <f t="shared" ref="CK536" si="9747">AC536/AC560</f>
        <v>0</v>
      </c>
    </row>
    <row r="537" spans="1:89">
      <c r="A537" s="138" t="s">
        <v>17</v>
      </c>
      <c r="B537" s="182">
        <v>485</v>
      </c>
      <c r="C537" s="183">
        <v>0</v>
      </c>
      <c r="D537" s="184">
        <v>167</v>
      </c>
      <c r="E537" s="185">
        <v>0</v>
      </c>
      <c r="F537" s="182">
        <v>37</v>
      </c>
      <c r="G537" s="186">
        <v>0</v>
      </c>
      <c r="H537" s="184">
        <v>236</v>
      </c>
      <c r="I537" s="185">
        <v>5</v>
      </c>
      <c r="J537" s="182">
        <v>5</v>
      </c>
      <c r="K537" s="186">
        <v>1</v>
      </c>
      <c r="L537" s="184">
        <v>2</v>
      </c>
      <c r="M537" s="182">
        <v>0</v>
      </c>
      <c r="N537" s="187">
        <v>48</v>
      </c>
      <c r="O537" s="188">
        <v>0</v>
      </c>
      <c r="P537" s="182">
        <v>0</v>
      </c>
      <c r="Q537" s="186">
        <v>0</v>
      </c>
      <c r="R537" s="184">
        <v>0</v>
      </c>
      <c r="S537" s="185">
        <v>0</v>
      </c>
      <c r="T537" s="182">
        <v>0</v>
      </c>
      <c r="U537" s="186">
        <v>0</v>
      </c>
      <c r="V537" s="184">
        <v>0</v>
      </c>
      <c r="W537" s="185">
        <v>0</v>
      </c>
      <c r="X537" s="182">
        <v>0</v>
      </c>
      <c r="Y537" s="186">
        <v>0</v>
      </c>
      <c r="Z537" s="184">
        <v>0</v>
      </c>
      <c r="AA537" s="182">
        <v>0</v>
      </c>
      <c r="AB537" s="165">
        <f t="shared" ref="AB537:AB538" si="9748">B537+D537+F537+H537+J537+L537+N537+P537+R537+T537+V537+X537+Z537</f>
        <v>980</v>
      </c>
      <c r="AC537" s="166">
        <f t="shared" ref="AC537:AC556" si="9749">C537+E537+G537+I537+K537+M537+O537+Q537+S537+U537+W537+Y537+AA537</f>
        <v>6</v>
      </c>
      <c r="AD537" s="222"/>
      <c r="AE537" s="253" t="str">
        <f>$AE$10</f>
        <v>08:00 - 08:59</v>
      </c>
      <c r="AF537" s="242">
        <f>SUMIF($A$9:$A$32,$AE537,B$536:B$559)</f>
        <v>5473</v>
      </c>
      <c r="AG537" s="254">
        <f t="shared" si="9719"/>
        <v>1007</v>
      </c>
      <c r="AH537" s="255">
        <f t="shared" si="9719"/>
        <v>1256</v>
      </c>
      <c r="AI537" s="256">
        <f t="shared" si="9719"/>
        <v>1301</v>
      </c>
      <c r="AJ537" s="257">
        <f t="shared" si="9719"/>
        <v>564</v>
      </c>
      <c r="AK537" s="258">
        <f t="shared" si="9719"/>
        <v>576</v>
      </c>
      <c r="AL537" s="255">
        <f t="shared" si="9719"/>
        <v>1053</v>
      </c>
      <c r="AM537" s="256">
        <f t="shared" si="9719"/>
        <v>1882</v>
      </c>
      <c r="AN537" s="257">
        <f t="shared" si="9719"/>
        <v>399</v>
      </c>
      <c r="AO537" s="258">
        <f t="shared" si="9719"/>
        <v>1012</v>
      </c>
      <c r="AP537" s="255">
        <f t="shared" si="9719"/>
        <v>433</v>
      </c>
      <c r="AQ537" s="257">
        <f t="shared" si="9719"/>
        <v>2545</v>
      </c>
      <c r="AR537" s="259">
        <f t="shared" si="9719"/>
        <v>1697</v>
      </c>
      <c r="AS537" s="260">
        <f t="shared" si="9719"/>
        <v>2871</v>
      </c>
      <c r="AT537" s="257">
        <f t="shared" si="9719"/>
        <v>1107</v>
      </c>
      <c r="AU537" s="258">
        <f t="shared" si="9719"/>
        <v>1381</v>
      </c>
      <c r="AV537" s="255">
        <f t="shared" si="9719"/>
        <v>1525</v>
      </c>
      <c r="AW537" s="256">
        <f t="shared" si="9720"/>
        <v>1397</v>
      </c>
      <c r="AX537" s="257">
        <f t="shared" si="9720"/>
        <v>307</v>
      </c>
      <c r="AY537" s="258">
        <f t="shared" si="9720"/>
        <v>1479</v>
      </c>
      <c r="AZ537" s="255">
        <f t="shared" si="9720"/>
        <v>927</v>
      </c>
      <c r="BA537" s="256">
        <f t="shared" si="9720"/>
        <v>2422</v>
      </c>
      <c r="BB537" s="257">
        <f t="shared" si="9720"/>
        <v>1291</v>
      </c>
      <c r="BC537" s="258">
        <f t="shared" si="9720"/>
        <v>1694</v>
      </c>
      <c r="BD537" s="255">
        <f t="shared" si="9720"/>
        <v>4400</v>
      </c>
      <c r="BE537" s="257">
        <f t="shared" si="9720"/>
        <v>2837</v>
      </c>
      <c r="BF537" s="261">
        <f>SUM(AF537,AH537,AJ537,AL537,AN537,AP537,AR537,AT537,AV537,AX537,AZ537,BB537,BD537)</f>
        <v>20432</v>
      </c>
      <c r="BG537" s="19">
        <f>SUM(AG537,AI537,AK537,AM537,AO537,AQ537,AS537,AU537,AW537,AY537,BA537,BC537,BE537)</f>
        <v>22404</v>
      </c>
      <c r="BH537" s="272"/>
      <c r="BI537" s="138" t="s">
        <v>17</v>
      </c>
      <c r="BJ537" s="130">
        <f>B537/B560</f>
        <v>8.0558093181629428E-3</v>
      </c>
      <c r="BK537" s="131">
        <f t="shared" ref="BK537" si="9750">C537/C560</f>
        <v>0</v>
      </c>
      <c r="BL537" s="132">
        <f t="shared" ref="BL537" si="9751">D537/D560</f>
        <v>6.8681883610939749E-3</v>
      </c>
      <c r="BM537" s="133">
        <f t="shared" ref="BM537" si="9752">E537/E560</f>
        <v>0</v>
      </c>
      <c r="BN537" s="130">
        <f t="shared" ref="BN537" si="9753">F537/F560</f>
        <v>3.2976827094474154E-3</v>
      </c>
      <c r="BO537" s="131">
        <f t="shared" ref="BO537" si="9754">G537/G560</f>
        <v>0</v>
      </c>
      <c r="BP537" s="132">
        <f t="shared" ref="BP537" si="9755">H537/H560</f>
        <v>8.0974438154057301E-3</v>
      </c>
      <c r="BQ537" s="133">
        <f t="shared" ref="BQ537" si="9756">I537/I560</f>
        <v>1.2124739318104661E-4</v>
      </c>
      <c r="BR537" s="130">
        <f t="shared" ref="BR537" si="9757">J537/J560</f>
        <v>7.3056691992986556E-4</v>
      </c>
      <c r="BS537" s="131">
        <f t="shared" ref="BS537" si="9758">K537/K560</f>
        <v>1.1802195208308746E-4</v>
      </c>
      <c r="BT537" s="132">
        <f t="shared" ref="BT537" si="9759">L537/L560</f>
        <v>1.7111567419575633E-4</v>
      </c>
      <c r="BU537" s="130">
        <f t="shared" ref="BU537" si="9760">M537/M560</f>
        <v>0</v>
      </c>
      <c r="BV537" s="134">
        <f t="shared" ref="BV537" si="9761">N537/N560</f>
        <v>1.7495899398578458E-3</v>
      </c>
      <c r="BW537" s="135">
        <f t="shared" ref="BW537" si="9762">O537/O560</f>
        <v>0</v>
      </c>
      <c r="BX537" s="130">
        <f t="shared" ref="BX537" si="9763">P537/P560</f>
        <v>0</v>
      </c>
      <c r="BY537" s="131">
        <f t="shared" ref="BY537" si="9764">Q537/Q560</f>
        <v>0</v>
      </c>
      <c r="BZ537" s="132">
        <f t="shared" ref="BZ537" si="9765">R537/R560</f>
        <v>0</v>
      </c>
      <c r="CA537" s="133">
        <f t="shared" ref="CA537" si="9766">S537/S560</f>
        <v>0</v>
      </c>
      <c r="CB537" s="130">
        <f t="shared" ref="CB537" si="9767">T537/T560</f>
        <v>0</v>
      </c>
      <c r="CC537" s="131">
        <f t="shared" ref="CC537" si="9768">U537/U560</f>
        <v>0</v>
      </c>
      <c r="CD537" s="132">
        <f t="shared" ref="CD537" si="9769">V537/V560</f>
        <v>0</v>
      </c>
      <c r="CE537" s="133">
        <f t="shared" ref="CE537" si="9770">W537/W560</f>
        <v>0</v>
      </c>
      <c r="CF537" s="130">
        <f t="shared" ref="CF537" si="9771">X537/X560</f>
        <v>0</v>
      </c>
      <c r="CG537" s="131">
        <f t="shared" ref="CG537" si="9772">Y537/Y560</f>
        <v>0</v>
      </c>
      <c r="CH537" s="132">
        <f t="shared" ref="CH537" si="9773">Z537/Z560</f>
        <v>0</v>
      </c>
      <c r="CI537" s="130">
        <f t="shared" ref="CI537" si="9774">AA537/AA560</f>
        <v>0</v>
      </c>
      <c r="CJ537" s="136">
        <f t="shared" ref="CJ537" si="9775">AB537/AB560</f>
        <v>2.9614676792065683E-3</v>
      </c>
      <c r="CK537" s="137">
        <f t="shared" ref="CK537" si="9776">AC537/AC560</f>
        <v>1.8169484955666457E-5</v>
      </c>
    </row>
    <row r="538" spans="1:89" ht="14" thickBot="1">
      <c r="A538" s="147" t="s">
        <v>18</v>
      </c>
      <c r="B538" s="189">
        <v>3094</v>
      </c>
      <c r="C538" s="190">
        <v>0</v>
      </c>
      <c r="D538" s="191">
        <v>941</v>
      </c>
      <c r="E538" s="192">
        <v>0</v>
      </c>
      <c r="F538" s="189">
        <v>329</v>
      </c>
      <c r="G538" s="193">
        <v>3</v>
      </c>
      <c r="H538" s="191">
        <v>1090</v>
      </c>
      <c r="I538" s="192">
        <v>103</v>
      </c>
      <c r="J538" s="189">
        <v>68</v>
      </c>
      <c r="K538" s="193">
        <v>29</v>
      </c>
      <c r="L538" s="191">
        <v>64</v>
      </c>
      <c r="M538" s="189">
        <v>392</v>
      </c>
      <c r="N538" s="194">
        <v>432</v>
      </c>
      <c r="O538" s="195">
        <v>489</v>
      </c>
      <c r="P538" s="189">
        <v>225</v>
      </c>
      <c r="Q538" s="193">
        <v>259</v>
      </c>
      <c r="R538" s="191">
        <v>325</v>
      </c>
      <c r="S538" s="192">
        <v>285</v>
      </c>
      <c r="T538" s="189">
        <v>44</v>
      </c>
      <c r="U538" s="193">
        <v>191</v>
      </c>
      <c r="V538" s="191">
        <v>136</v>
      </c>
      <c r="W538" s="192">
        <v>418</v>
      </c>
      <c r="X538" s="189">
        <v>302</v>
      </c>
      <c r="Y538" s="193">
        <v>360</v>
      </c>
      <c r="Z538" s="191">
        <v>927</v>
      </c>
      <c r="AA538" s="189">
        <v>497</v>
      </c>
      <c r="AB538" s="165">
        <f t="shared" si="9748"/>
        <v>7977</v>
      </c>
      <c r="AC538" s="166">
        <f t="shared" si="9749"/>
        <v>3026</v>
      </c>
      <c r="AE538" s="241" t="str">
        <f>$AE$11</f>
        <v>09:00 - 09:59</v>
      </c>
      <c r="AF538" s="242">
        <f>SUMIF($A$9:$A$32,$AE538,B$536:B$559)</f>
        <v>4580</v>
      </c>
      <c r="AG538" s="262">
        <f t="shared" si="9719"/>
        <v>989</v>
      </c>
      <c r="AH538" s="263">
        <f t="shared" si="9719"/>
        <v>1417</v>
      </c>
      <c r="AI538" s="264">
        <f t="shared" si="9719"/>
        <v>1000</v>
      </c>
      <c r="AJ538" s="265">
        <f t="shared" si="9719"/>
        <v>606</v>
      </c>
      <c r="AK538" s="266">
        <f t="shared" si="9719"/>
        <v>537</v>
      </c>
      <c r="AL538" s="263">
        <f t="shared" si="9719"/>
        <v>1415</v>
      </c>
      <c r="AM538" s="264">
        <f t="shared" si="9719"/>
        <v>1747</v>
      </c>
      <c r="AN538" s="265">
        <f t="shared" si="9719"/>
        <v>349</v>
      </c>
      <c r="AO538" s="266">
        <f t="shared" si="9719"/>
        <v>971</v>
      </c>
      <c r="AP538" s="263">
        <f t="shared" si="9719"/>
        <v>415</v>
      </c>
      <c r="AQ538" s="265">
        <f t="shared" si="9719"/>
        <v>2042</v>
      </c>
      <c r="AR538" s="267">
        <f t="shared" si="9719"/>
        <v>1453</v>
      </c>
      <c r="AS538" s="268">
        <f t="shared" si="9719"/>
        <v>2766</v>
      </c>
      <c r="AT538" s="265">
        <f t="shared" si="9719"/>
        <v>1090</v>
      </c>
      <c r="AU538" s="266">
        <f t="shared" si="9719"/>
        <v>1279</v>
      </c>
      <c r="AV538" s="263">
        <f t="shared" si="9719"/>
        <v>1517</v>
      </c>
      <c r="AW538" s="264">
        <f t="shared" si="9720"/>
        <v>1246</v>
      </c>
      <c r="AX538" s="265">
        <f t="shared" si="9720"/>
        <v>312</v>
      </c>
      <c r="AY538" s="266">
        <f t="shared" si="9720"/>
        <v>869</v>
      </c>
      <c r="AZ538" s="263">
        <f t="shared" si="9720"/>
        <v>750</v>
      </c>
      <c r="BA538" s="264">
        <f t="shared" si="9720"/>
        <v>2079</v>
      </c>
      <c r="BB538" s="265">
        <f t="shared" si="9720"/>
        <v>1086</v>
      </c>
      <c r="BC538" s="266">
        <f t="shared" si="9720"/>
        <v>1209</v>
      </c>
      <c r="BD538" s="263">
        <f t="shared" si="9720"/>
        <v>4033</v>
      </c>
      <c r="BE538" s="265">
        <f t="shared" si="9720"/>
        <v>2384</v>
      </c>
      <c r="BF538" s="261">
        <f>SUM(AF538,AH538,AJ538,AL538,AN538,AP538,AR538,AT538,AV538,AX538,AZ538,BB538,BD538)</f>
        <v>19023</v>
      </c>
      <c r="BG538" s="19">
        <f>SUM(AG538,AI538,AK538,AM538,AO538,AQ538,AS538,AU538,AW538,AY538,BA538,BC538,BE538)</f>
        <v>19118</v>
      </c>
      <c r="BI538" s="147" t="s">
        <v>18</v>
      </c>
      <c r="BJ538" s="130">
        <f>B538/B560</f>
        <v>5.13910804750436E-2</v>
      </c>
      <c r="BK538" s="131">
        <f t="shared" ref="BK538" si="9777">C538/C560</f>
        <v>0</v>
      </c>
      <c r="BL538" s="132">
        <f t="shared" ref="BL538" si="9778">D538/D560</f>
        <v>3.8700390705325931E-2</v>
      </c>
      <c r="BM538" s="133">
        <f t="shared" ref="BM538" si="9779">E538/E560</f>
        <v>0</v>
      </c>
      <c r="BN538" s="130">
        <f t="shared" ref="BN538" si="9780">F538/F560</f>
        <v>2.9322638146167559E-2</v>
      </c>
      <c r="BO538" s="131">
        <f t="shared" ref="BO538" si="9781">G538/G560</f>
        <v>3.7845338715781509E-4</v>
      </c>
      <c r="BP538" s="132">
        <f t="shared" ref="BP538" si="9782">H538/H560</f>
        <v>3.7399210842340026E-2</v>
      </c>
      <c r="BQ538" s="133">
        <f t="shared" ref="BQ538" si="9783">I538/I560</f>
        <v>2.4976962995295602E-3</v>
      </c>
      <c r="BR538" s="130">
        <f t="shared" ref="BR538" si="9784">J538/J560</f>
        <v>9.9357101110461726E-3</v>
      </c>
      <c r="BS538" s="131">
        <f t="shared" ref="BS538" si="9785">K538/K560</f>
        <v>3.422636610409536E-3</v>
      </c>
      <c r="BT538" s="132">
        <f t="shared" ref="BT538" si="9786">L538/L560</f>
        <v>5.4757015742642025E-3</v>
      </c>
      <c r="BU538" s="130">
        <f t="shared" ref="BU538" si="9787">M538/M560</f>
        <v>1.6236590316033632E-2</v>
      </c>
      <c r="BV538" s="134">
        <f t="shared" ref="BV538" si="9788">N538/N560</f>
        <v>1.5746309458720614E-2</v>
      </c>
      <c r="BW538" s="135">
        <f t="shared" ref="BW538" si="9789">O538/O560</f>
        <v>1.2690750545001557E-2</v>
      </c>
      <c r="BX538" s="130">
        <f t="shared" ref="BX538" si="9790">P538/P560</f>
        <v>1.2977275348944516E-2</v>
      </c>
      <c r="BY538" s="131">
        <f t="shared" ref="BY538" si="9791">Q538/Q560</f>
        <v>1.237221744530429E-2</v>
      </c>
      <c r="BZ538" s="132">
        <f t="shared" ref="BZ538" si="9792">R538/R560</f>
        <v>1.4830701834443735E-2</v>
      </c>
      <c r="CA538" s="133">
        <f t="shared" ref="CA538" si="9793">S538/S560</f>
        <v>1.1554834786134198E-2</v>
      </c>
      <c r="CB538" s="130">
        <f t="shared" ref="CB538" si="9794">T538/T560</f>
        <v>5.1905155125634072E-3</v>
      </c>
      <c r="CC538" s="131">
        <f t="shared" ref="CC538" si="9795">U538/U560</f>
        <v>1.7401603498542275E-2</v>
      </c>
      <c r="CD538" s="132">
        <f t="shared" ref="CD538" si="9796">V538/V560</f>
        <v>5.322479649342517E-3</v>
      </c>
      <c r="CE538" s="133">
        <f t="shared" ref="CE538" si="9797">W538/W560</f>
        <v>1.3257215350459879E-2</v>
      </c>
      <c r="CF538" s="130">
        <f t="shared" ref="CF538" si="9798">X538/X560</f>
        <v>1.2165646148888173E-2</v>
      </c>
      <c r="CG538" s="131">
        <f t="shared" ref="CG538" si="9799">Y538/Y560</f>
        <v>2.3617398149970478E-2</v>
      </c>
      <c r="CH538" s="132">
        <f t="shared" ref="CH538" si="9800">Z538/Z560</f>
        <v>1.4961265332472563E-2</v>
      </c>
      <c r="CI538" s="130">
        <f t="shared" ref="CI538" si="9801">AA538/AA560</f>
        <v>9.6135247011489809E-3</v>
      </c>
      <c r="CJ538" s="136">
        <f t="shared" ref="CJ538" si="9802">AB538/AB560</f>
        <v>2.4105742527582446E-2</v>
      </c>
      <c r="CK538" s="137">
        <f t="shared" ref="CK538" si="9803">AC538/AC560</f>
        <v>9.1634769126411157E-3</v>
      </c>
    </row>
    <row r="539" spans="1:89" ht="15" thickTop="1" thickBot="1">
      <c r="A539" s="138" t="s">
        <v>19</v>
      </c>
      <c r="B539" s="182">
        <v>5984</v>
      </c>
      <c r="C539" s="183">
        <v>374</v>
      </c>
      <c r="D539" s="184">
        <v>2045</v>
      </c>
      <c r="E539" s="185">
        <v>413</v>
      </c>
      <c r="F539" s="182">
        <v>681</v>
      </c>
      <c r="G539" s="186">
        <v>252</v>
      </c>
      <c r="H539" s="184">
        <v>1127</v>
      </c>
      <c r="I539" s="185">
        <v>870</v>
      </c>
      <c r="J539" s="182">
        <v>220</v>
      </c>
      <c r="K539" s="186">
        <v>331</v>
      </c>
      <c r="L539" s="184">
        <v>261</v>
      </c>
      <c r="M539" s="182">
        <v>1152</v>
      </c>
      <c r="N539" s="187">
        <v>1110</v>
      </c>
      <c r="O539" s="188">
        <v>1778</v>
      </c>
      <c r="P539" s="182">
        <v>966</v>
      </c>
      <c r="Q539" s="186">
        <v>892</v>
      </c>
      <c r="R539" s="184">
        <v>1063</v>
      </c>
      <c r="S539" s="185">
        <v>1066</v>
      </c>
      <c r="T539" s="182">
        <v>236</v>
      </c>
      <c r="U539" s="186">
        <v>814</v>
      </c>
      <c r="V539" s="184">
        <v>687</v>
      </c>
      <c r="W539" s="185">
        <v>1818</v>
      </c>
      <c r="X539" s="182">
        <v>1060</v>
      </c>
      <c r="Y539" s="186">
        <v>1110</v>
      </c>
      <c r="Z539" s="184">
        <v>2966</v>
      </c>
      <c r="AA539" s="182">
        <v>1378</v>
      </c>
      <c r="AB539" s="165">
        <f>B539+D539+F539+H539+J539+L539+N539+P539+R539+T539+V539+X539+Z539</f>
        <v>18406</v>
      </c>
      <c r="AC539" s="166">
        <f t="shared" si="9749"/>
        <v>12248</v>
      </c>
      <c r="AE539" s="269" t="s">
        <v>13</v>
      </c>
      <c r="AF539" s="14">
        <f t="shared" ref="AF539:BG539" si="9804">SUM(AF536:AF538)</f>
        <v>15916</v>
      </c>
      <c r="AG539" s="1">
        <f t="shared" si="9804"/>
        <v>2939</v>
      </c>
      <c r="AH539" s="14">
        <f t="shared" si="9804"/>
        <v>4254</v>
      </c>
      <c r="AI539" s="1">
        <f t="shared" si="9804"/>
        <v>3513</v>
      </c>
      <c r="AJ539" s="14">
        <f t="shared" si="9804"/>
        <v>1799</v>
      </c>
      <c r="AK539" s="1">
        <f t="shared" si="9804"/>
        <v>1667</v>
      </c>
      <c r="AL539" s="14">
        <f t="shared" si="9804"/>
        <v>3593</v>
      </c>
      <c r="AM539" s="1">
        <f t="shared" si="9804"/>
        <v>5205</v>
      </c>
      <c r="AN539" s="14">
        <f t="shared" si="9804"/>
        <v>1121</v>
      </c>
      <c r="AO539" s="1">
        <f t="shared" si="9804"/>
        <v>2786</v>
      </c>
      <c r="AP539" s="14">
        <f t="shared" si="9804"/>
        <v>1232</v>
      </c>
      <c r="AQ539" s="1">
        <f t="shared" si="9804"/>
        <v>6576</v>
      </c>
      <c r="AR539" s="14">
        <f t="shared" si="9804"/>
        <v>4889</v>
      </c>
      <c r="AS539" s="1">
        <f t="shared" si="9804"/>
        <v>8563</v>
      </c>
      <c r="AT539" s="14">
        <f t="shared" si="9804"/>
        <v>3598</v>
      </c>
      <c r="AU539" s="1">
        <f t="shared" si="9804"/>
        <v>4101</v>
      </c>
      <c r="AV539" s="14">
        <f t="shared" si="9804"/>
        <v>4708</v>
      </c>
      <c r="AW539" s="1">
        <f t="shared" si="9804"/>
        <v>4099</v>
      </c>
      <c r="AX539" s="14">
        <f t="shared" si="9804"/>
        <v>891</v>
      </c>
      <c r="AY539" s="1">
        <f t="shared" si="9804"/>
        <v>4011</v>
      </c>
      <c r="AZ539" s="14">
        <f t="shared" si="9804"/>
        <v>2666</v>
      </c>
      <c r="BA539" s="1">
        <f t="shared" si="9804"/>
        <v>6888</v>
      </c>
      <c r="BB539" s="14">
        <f t="shared" si="9804"/>
        <v>3629</v>
      </c>
      <c r="BC539" s="1">
        <f t="shared" si="9804"/>
        <v>4373</v>
      </c>
      <c r="BD539" s="14">
        <f t="shared" si="9804"/>
        <v>12896</v>
      </c>
      <c r="BE539" s="1">
        <f t="shared" si="9804"/>
        <v>7721</v>
      </c>
      <c r="BF539" s="54">
        <f t="shared" si="9804"/>
        <v>61192</v>
      </c>
      <c r="BG539" s="50">
        <f t="shared" si="9804"/>
        <v>62442</v>
      </c>
      <c r="BI539" s="138" t="s">
        <v>19</v>
      </c>
      <c r="BJ539" s="130">
        <f>B539/B560</f>
        <v>9.9393738061622786E-2</v>
      </c>
      <c r="BK539" s="131">
        <f t="shared" ref="BK539" si="9805">C539/C560</f>
        <v>1.0567061283304608E-2</v>
      </c>
      <c r="BL539" s="132">
        <f t="shared" ref="BL539" si="9806">D539/D560</f>
        <v>8.410446226609089E-2</v>
      </c>
      <c r="BM539" s="133">
        <f t="shared" ref="BM539" si="9807">E539/E560</f>
        <v>2.1209942481511916E-2</v>
      </c>
      <c r="BN539" s="130">
        <f t="shared" ref="BN539" si="9808">F539/F560</f>
        <v>6.0695187165775398E-2</v>
      </c>
      <c r="BO539" s="131">
        <f t="shared" ref="BO539" si="9809">G539/G560</f>
        <v>3.1790084521256465E-2</v>
      </c>
      <c r="BP539" s="132">
        <f t="shared" ref="BP539" si="9810">H539/H560</f>
        <v>3.8668725338823123E-2</v>
      </c>
      <c r="BQ539" s="133">
        <f t="shared" ref="BQ539" si="9811">I539/I560</f>
        <v>2.1097046413502109E-2</v>
      </c>
      <c r="BR539" s="130">
        <f t="shared" ref="BR539" si="9812">J539/J560</f>
        <v>3.2144944476914086E-2</v>
      </c>
      <c r="BS539" s="131">
        <f t="shared" ref="BS539" si="9813">K539/K560</f>
        <v>3.9065266139501946E-2</v>
      </c>
      <c r="BT539" s="132">
        <f t="shared" ref="BT539" si="9814">L539/L560</f>
        <v>2.2330595482546203E-2</v>
      </c>
      <c r="BU539" s="130">
        <f t="shared" ref="BU539" si="9815">M539/M560</f>
        <v>4.7715693989976389E-2</v>
      </c>
      <c r="BV539" s="134">
        <f t="shared" ref="BV539" si="9816">N539/N560</f>
        <v>4.0459267359212688E-2</v>
      </c>
      <c r="BW539" s="135">
        <f t="shared" ref="BW539" si="9817">O539/O560</f>
        <v>4.6143465171805252E-2</v>
      </c>
      <c r="BX539" s="130">
        <f t="shared" ref="BX539" si="9818">P539/P560</f>
        <v>5.5715768831468448E-2</v>
      </c>
      <c r="BY539" s="131">
        <f t="shared" ref="BY539" si="9819">Q539/Q560</f>
        <v>4.2610107958345272E-2</v>
      </c>
      <c r="BZ539" s="132">
        <f t="shared" ref="BZ539" si="9820">R539/R560</f>
        <v>4.8507803230811351E-2</v>
      </c>
      <c r="CA539" s="133">
        <f t="shared" ref="CA539" si="9821">S539/S560</f>
        <v>4.3219136428137038E-2</v>
      </c>
      <c r="CB539" s="130">
        <f t="shared" ref="CB539" si="9822">T539/T560</f>
        <v>2.7840037749203728E-2</v>
      </c>
      <c r="CC539" s="131">
        <f t="shared" ref="CC539" si="9823">U539/U560</f>
        <v>7.4161807580174932E-2</v>
      </c>
      <c r="CD539" s="132">
        <f t="shared" ref="CD539" si="9824">V539/V560</f>
        <v>2.6886349405134628E-2</v>
      </c>
      <c r="CE539" s="133">
        <f t="shared" ref="CE539" si="9825">W539/W560</f>
        <v>5.7659372026641294E-2</v>
      </c>
      <c r="CF539" s="130">
        <f t="shared" ref="CF539" si="9826">X539/X560</f>
        <v>4.2700612310667095E-2</v>
      </c>
      <c r="CG539" s="131">
        <f t="shared" ref="CG539" si="9827">Y539/Y560</f>
        <v>7.2820310962408971E-2</v>
      </c>
      <c r="CH539" s="132">
        <f t="shared" ref="CH539" si="9828">Z539/Z560</f>
        <v>4.7869593285990962E-2</v>
      </c>
      <c r="CI539" s="130">
        <f t="shared" ref="CI539" si="9829">AA539/AA560</f>
        <v>2.6654802893728964E-2</v>
      </c>
      <c r="CJ539" s="136">
        <f t="shared" ref="CJ539" si="9830">AB539/AB560</f>
        <v>5.5621198064771532E-2</v>
      </c>
      <c r="CK539" s="137">
        <f t="shared" ref="CK539" si="9831">AC539/AC560</f>
        <v>3.7089975289500463E-2</v>
      </c>
    </row>
    <row r="540" spans="1:89" ht="14" thickTop="1">
      <c r="A540" s="147" t="s">
        <v>20</v>
      </c>
      <c r="B540" s="189">
        <v>5863</v>
      </c>
      <c r="C540" s="190">
        <v>943</v>
      </c>
      <c r="D540" s="191">
        <v>1581</v>
      </c>
      <c r="E540" s="192">
        <v>1212</v>
      </c>
      <c r="F540" s="189">
        <v>629</v>
      </c>
      <c r="G540" s="193">
        <v>554</v>
      </c>
      <c r="H540" s="191">
        <v>1125</v>
      </c>
      <c r="I540" s="192">
        <v>1576</v>
      </c>
      <c r="J540" s="189">
        <v>373</v>
      </c>
      <c r="K540" s="193">
        <v>803</v>
      </c>
      <c r="L540" s="191">
        <v>384</v>
      </c>
      <c r="M540" s="189">
        <v>1989</v>
      </c>
      <c r="N540" s="194">
        <v>1739</v>
      </c>
      <c r="O540" s="195">
        <v>2926</v>
      </c>
      <c r="P540" s="189">
        <v>1401</v>
      </c>
      <c r="Q540" s="193">
        <v>1441</v>
      </c>
      <c r="R540" s="191">
        <v>1666</v>
      </c>
      <c r="S540" s="192">
        <v>1456</v>
      </c>
      <c r="T540" s="189">
        <v>272</v>
      </c>
      <c r="U540" s="193">
        <v>1663</v>
      </c>
      <c r="V540" s="191">
        <v>989</v>
      </c>
      <c r="W540" s="192">
        <v>2387</v>
      </c>
      <c r="X540" s="189">
        <v>1252</v>
      </c>
      <c r="Y540" s="193">
        <v>1470</v>
      </c>
      <c r="Z540" s="191">
        <v>4463</v>
      </c>
      <c r="AA540" s="189">
        <v>2500</v>
      </c>
      <c r="AB540" s="165">
        <f t="shared" ref="AB540:AB556" si="9832">B540+D540+F540+H540+J540+L540+N540+P540+R540+T540+V540+X540+Z540</f>
        <v>21737</v>
      </c>
      <c r="AC540" s="166">
        <f t="shared" si="9749"/>
        <v>20920</v>
      </c>
      <c r="BI540" s="147" t="s">
        <v>20</v>
      </c>
      <c r="BJ540" s="130">
        <f>B540/B560</f>
        <v>9.7383938211112034E-2</v>
      </c>
      <c r="BK540" s="131">
        <f t="shared" ref="BK540" si="9833">C540/C560</f>
        <v>2.6643686604695845E-2</v>
      </c>
      <c r="BL540" s="132">
        <f t="shared" ref="BL540" si="9834">D540/D560</f>
        <v>6.502159161011721E-2</v>
      </c>
      <c r="BM540" s="133">
        <f t="shared" ref="BM540" si="9835">E540/E560</f>
        <v>6.2243221035332787E-2</v>
      </c>
      <c r="BN540" s="130">
        <f t="shared" ref="BN540" si="9836">F540/F560</f>
        <v>5.6060606060606061E-2</v>
      </c>
      <c r="BO540" s="131">
        <f t="shared" ref="BO540" si="9837">G540/G560</f>
        <v>6.9887725495143188E-2</v>
      </c>
      <c r="BP540" s="132">
        <f t="shared" ref="BP540" si="9838">H540/H560</f>
        <v>3.860010293360782E-2</v>
      </c>
      <c r="BQ540" s="133">
        <f t="shared" ref="BQ540" si="9839">I540/I560</f>
        <v>3.8217178330665888E-2</v>
      </c>
      <c r="BR540" s="130">
        <f t="shared" ref="BR540" si="9840">J540/J560</f>
        <v>5.4500292226767971E-2</v>
      </c>
      <c r="BS540" s="131">
        <f t="shared" ref="BS540" si="9841">K540/K560</f>
        <v>9.4771627522719226E-2</v>
      </c>
      <c r="BT540" s="132">
        <f t="shared" ref="BT540" si="9842">L540/L560</f>
        <v>3.2854209445585217E-2</v>
      </c>
      <c r="BU540" s="130">
        <f t="shared" ref="BU540" si="9843">M540/M560</f>
        <v>8.2384127904568616E-2</v>
      </c>
      <c r="BV540" s="134">
        <f t="shared" ref="BV540" si="9844">N540/N560</f>
        <v>6.3386185529433203E-2</v>
      </c>
      <c r="BW540" s="135">
        <f t="shared" ref="BW540" si="9845">O540/O560</f>
        <v>7.5936883629191321E-2</v>
      </c>
      <c r="BX540" s="130">
        <f t="shared" ref="BX540" si="9846">P540/P560</f>
        <v>8.0805167839427844E-2</v>
      </c>
      <c r="BY540" s="131">
        <f t="shared" ref="BY540" si="9847">Q540/Q560</f>
        <v>6.8835387408044332E-2</v>
      </c>
      <c r="BZ540" s="132">
        <f t="shared" ref="BZ540" si="9848">R540/R560</f>
        <v>7.6024459249794646E-2</v>
      </c>
      <c r="CA540" s="133">
        <f t="shared" ref="CA540" si="9849">S540/S560</f>
        <v>5.9031015609162782E-2</v>
      </c>
      <c r="CB540" s="130">
        <f t="shared" ref="CB540" si="9850">T540/T560</f>
        <v>3.2086823168573787E-2</v>
      </c>
      <c r="CC540" s="131">
        <f t="shared" ref="CC540" si="9851">U540/U560</f>
        <v>0.15151239067055394</v>
      </c>
      <c r="CD540" s="132">
        <f t="shared" ref="CD540" si="9852">V540/V560</f>
        <v>3.8705385097056982E-2</v>
      </c>
      <c r="CE540" s="133">
        <f t="shared" ref="CE540" si="9853">W540/W560</f>
        <v>7.570567713288931E-2</v>
      </c>
      <c r="CF540" s="130">
        <f t="shared" ref="CF540" si="9854">X540/X560</f>
        <v>5.0435062842410568E-2</v>
      </c>
      <c r="CG540" s="131">
        <f t="shared" ref="CG540" si="9855">Y540/Y560</f>
        <v>9.6437709112379449E-2</v>
      </c>
      <c r="CH540" s="132">
        <f t="shared" ref="CH540" si="9856">Z540/Z560</f>
        <v>7.2030342156229832E-2</v>
      </c>
      <c r="CI540" s="130">
        <f t="shared" ref="CI540" si="9857">AA540/AA560</f>
        <v>4.8357770126503927E-2</v>
      </c>
      <c r="CJ540" s="136">
        <f t="shared" ref="CJ540" si="9858">AB540/AB560</f>
        <v>6.5687166268278752E-2</v>
      </c>
      <c r="CK540" s="137">
        <f t="shared" ref="CK540" si="9859">AC540/AC560</f>
        <v>6.3350937545423716E-2</v>
      </c>
    </row>
    <row r="541" spans="1:89" ht="14" thickBot="1">
      <c r="A541" s="138" t="s">
        <v>21</v>
      </c>
      <c r="B541" s="182">
        <v>5473</v>
      </c>
      <c r="C541" s="183">
        <v>1007</v>
      </c>
      <c r="D541" s="184">
        <v>1256</v>
      </c>
      <c r="E541" s="185">
        <v>1301</v>
      </c>
      <c r="F541" s="182">
        <v>564</v>
      </c>
      <c r="G541" s="186">
        <v>576</v>
      </c>
      <c r="H541" s="184">
        <v>1053</v>
      </c>
      <c r="I541" s="185">
        <v>1882</v>
      </c>
      <c r="J541" s="182">
        <v>399</v>
      </c>
      <c r="K541" s="186">
        <v>1012</v>
      </c>
      <c r="L541" s="184">
        <v>433</v>
      </c>
      <c r="M541" s="182">
        <v>2545</v>
      </c>
      <c r="N541" s="187">
        <v>1697</v>
      </c>
      <c r="O541" s="188">
        <v>2871</v>
      </c>
      <c r="P541" s="182">
        <v>1107</v>
      </c>
      <c r="Q541" s="186">
        <v>1381</v>
      </c>
      <c r="R541" s="184">
        <v>1525</v>
      </c>
      <c r="S541" s="185">
        <v>1397</v>
      </c>
      <c r="T541" s="182">
        <v>307</v>
      </c>
      <c r="U541" s="186">
        <v>1479</v>
      </c>
      <c r="V541" s="184">
        <v>927</v>
      </c>
      <c r="W541" s="185">
        <v>2422</v>
      </c>
      <c r="X541" s="182">
        <v>1291</v>
      </c>
      <c r="Y541" s="186">
        <v>1694</v>
      </c>
      <c r="Z541" s="184">
        <v>4400</v>
      </c>
      <c r="AA541" s="182">
        <v>2837</v>
      </c>
      <c r="AB541" s="165">
        <f t="shared" si="9832"/>
        <v>20432</v>
      </c>
      <c r="AC541" s="166">
        <f t="shared" si="9749"/>
        <v>22404</v>
      </c>
      <c r="AE541" t="s">
        <v>88</v>
      </c>
      <c r="BI541" s="138" t="s">
        <v>21</v>
      </c>
      <c r="BJ541" s="130">
        <f>B541/B560</f>
        <v>9.0906070924341831E-2</v>
      </c>
      <c r="BK541" s="131">
        <f t="shared" ref="BK541" si="9860">C541/C560</f>
        <v>2.8451953776170429E-2</v>
      </c>
      <c r="BL541" s="132">
        <f t="shared" ref="BL541" si="9861">D541/D560</f>
        <v>5.1655356775652889E-2</v>
      </c>
      <c r="BM541" s="133">
        <f t="shared" ref="BM541" si="9862">E541/E560</f>
        <v>6.6813886606409204E-2</v>
      </c>
      <c r="BN541" s="130">
        <f t="shared" ref="BN541" si="9863">F541/F560</f>
        <v>5.0267379679144387E-2</v>
      </c>
      <c r="BO541" s="131">
        <f t="shared" ref="BO541" si="9864">G541/G560</f>
        <v>7.2663050334300497E-2</v>
      </c>
      <c r="BP541" s="132">
        <f t="shared" ref="BP541" si="9865">H541/H560</f>
        <v>3.6129696345856922E-2</v>
      </c>
      <c r="BQ541" s="133">
        <f t="shared" ref="BQ541" si="9866">I541/I560</f>
        <v>4.5637518793345946E-2</v>
      </c>
      <c r="BR541" s="130">
        <f t="shared" ref="BR541" si="9867">J541/J560</f>
        <v>5.8299240210403273E-2</v>
      </c>
      <c r="BS541" s="131">
        <f t="shared" ref="BS541" si="9868">K541/K560</f>
        <v>0.11943821550808451</v>
      </c>
      <c r="BT541" s="132">
        <f t="shared" ref="BT541" si="9869">L541/L560</f>
        <v>3.7046543463381244E-2</v>
      </c>
      <c r="BU541" s="130">
        <f t="shared" ref="BU541" si="9870">M541/M560</f>
        <v>0.10541357743445305</v>
      </c>
      <c r="BV541" s="134">
        <f t="shared" ref="BV541" si="9871">N541/N560</f>
        <v>6.1855294332057588E-2</v>
      </c>
      <c r="BW541" s="135">
        <f t="shared" ref="BW541" si="9872">O541/O560</f>
        <v>7.4509498598567425E-2</v>
      </c>
      <c r="BX541" s="130">
        <f t="shared" ref="BX541" si="9873">P541/P560</f>
        <v>6.3848194716807014E-2</v>
      </c>
      <c r="BY541" s="131">
        <f t="shared" ref="BY541" si="9874">Q541/Q560</f>
        <v>6.5969236648514382E-2</v>
      </c>
      <c r="BZ541" s="132">
        <f t="shared" ref="BZ541" si="9875">R541/R560</f>
        <v>6.9590216300082136E-2</v>
      </c>
      <c r="CA541" s="133">
        <f t="shared" ref="CA541" si="9876">S541/S560</f>
        <v>5.6638962092033243E-2</v>
      </c>
      <c r="CB541" s="130">
        <f t="shared" ref="CB541" si="9877">T541/T560</f>
        <v>3.6215642326294678E-2</v>
      </c>
      <c r="CC541" s="131">
        <f t="shared" ref="CC541" si="9878">U541/U560</f>
        <v>0.13474854227405247</v>
      </c>
      <c r="CD541" s="132">
        <f t="shared" ref="CD541" si="9879">V541/V560</f>
        <v>3.627896055103319E-2</v>
      </c>
      <c r="CE541" s="133">
        <f t="shared" ref="CE541" si="9880">W541/W560</f>
        <v>7.6815731049793848E-2</v>
      </c>
      <c r="CF541" s="130">
        <f t="shared" ref="CF541" si="9881">X541/X560</f>
        <v>5.2006123106670965E-2</v>
      </c>
      <c r="CG541" s="131">
        <f t="shared" ref="CG541" si="9882">Y541/Y560</f>
        <v>0.11113297907236108</v>
      </c>
      <c r="CH541" s="132">
        <f t="shared" ref="CH541" si="9883">Z541/Z560</f>
        <v>7.1013557133634608E-2</v>
      </c>
      <c r="CI541" s="130">
        <f t="shared" ref="CI541" si="9884">AA541/AA560</f>
        <v>5.4876397539556657E-2</v>
      </c>
      <c r="CJ541" s="136">
        <f t="shared" ref="CJ541" si="9885">AB541/AB560</f>
        <v>6.1743579205661842E-2</v>
      </c>
      <c r="CK541" s="137">
        <f t="shared" ref="CK541" si="9886">AC541/AC560</f>
        <v>6.7844856824458552E-2</v>
      </c>
    </row>
    <row r="542" spans="1:89" ht="15" thickTop="1" thickBot="1">
      <c r="A542" s="147" t="s">
        <v>22</v>
      </c>
      <c r="B542" s="189">
        <v>4580</v>
      </c>
      <c r="C542" s="190">
        <v>989</v>
      </c>
      <c r="D542" s="191">
        <v>1417</v>
      </c>
      <c r="E542" s="192">
        <v>1000</v>
      </c>
      <c r="F542" s="189">
        <v>606</v>
      </c>
      <c r="G542" s="193">
        <v>537</v>
      </c>
      <c r="H542" s="191">
        <v>1415</v>
      </c>
      <c r="I542" s="192">
        <v>1747</v>
      </c>
      <c r="J542" s="189">
        <v>349</v>
      </c>
      <c r="K542" s="193">
        <v>971</v>
      </c>
      <c r="L542" s="191">
        <v>415</v>
      </c>
      <c r="M542" s="189">
        <v>2042</v>
      </c>
      <c r="N542" s="194">
        <v>1453</v>
      </c>
      <c r="O542" s="195">
        <v>2766</v>
      </c>
      <c r="P542" s="189">
        <v>1090</v>
      </c>
      <c r="Q542" s="193">
        <v>1279</v>
      </c>
      <c r="R542" s="191">
        <v>1517</v>
      </c>
      <c r="S542" s="192">
        <v>1246</v>
      </c>
      <c r="T542" s="189">
        <v>312</v>
      </c>
      <c r="U542" s="193">
        <v>869</v>
      </c>
      <c r="V542" s="191">
        <v>750</v>
      </c>
      <c r="W542" s="192">
        <v>2079</v>
      </c>
      <c r="X542" s="189">
        <v>1086</v>
      </c>
      <c r="Y542" s="193">
        <v>1209</v>
      </c>
      <c r="Z542" s="191">
        <v>4033</v>
      </c>
      <c r="AA542" s="189">
        <v>2384</v>
      </c>
      <c r="AB542" s="165">
        <f t="shared" si="9832"/>
        <v>19023</v>
      </c>
      <c r="AC542" s="166">
        <f t="shared" si="9749"/>
        <v>19118</v>
      </c>
      <c r="AE542" s="314" t="s">
        <v>0</v>
      </c>
      <c r="AF542" s="308" t="s">
        <v>1</v>
      </c>
      <c r="AG542" s="309"/>
      <c r="AH542" s="308" t="s">
        <v>2</v>
      </c>
      <c r="AI542" s="309"/>
      <c r="AJ542" s="308" t="s">
        <v>3</v>
      </c>
      <c r="AK542" s="309"/>
      <c r="AL542" s="308" t="s">
        <v>4</v>
      </c>
      <c r="AM542" s="309"/>
      <c r="AN542" s="308" t="s">
        <v>5</v>
      </c>
      <c r="AO542" s="309"/>
      <c r="AP542" s="308" t="s">
        <v>6</v>
      </c>
      <c r="AQ542" s="309"/>
      <c r="AR542" s="308" t="s">
        <v>7</v>
      </c>
      <c r="AS542" s="309"/>
      <c r="AT542" s="308" t="s">
        <v>8</v>
      </c>
      <c r="AU542" s="309"/>
      <c r="AV542" s="308" t="s">
        <v>9</v>
      </c>
      <c r="AW542" s="309"/>
      <c r="AX542" s="308" t="s">
        <v>10</v>
      </c>
      <c r="AY542" s="309"/>
      <c r="AZ542" s="308" t="s">
        <v>11</v>
      </c>
      <c r="BA542" s="309"/>
      <c r="BB542" s="308" t="s">
        <v>12</v>
      </c>
      <c r="BC542" s="309"/>
      <c r="BD542" s="310" t="s">
        <v>40</v>
      </c>
      <c r="BE542" s="311"/>
      <c r="BF542" s="312" t="s">
        <v>41</v>
      </c>
      <c r="BG542" s="313"/>
      <c r="BI542" s="147" t="s">
        <v>22</v>
      </c>
      <c r="BJ542" s="130">
        <f>B542/B560</f>
        <v>7.6073415829250063E-2</v>
      </c>
      <c r="BK542" s="131">
        <f t="shared" ref="BK542" si="9887">C542/C560</f>
        <v>2.7943378634193203E-2</v>
      </c>
      <c r="BL542" s="132">
        <f t="shared" ref="BL542" si="9888">D542/D560</f>
        <v>5.8276783878264446E-2</v>
      </c>
      <c r="BM542" s="133">
        <f t="shared" ref="BM542" si="9889">E542/E560</f>
        <v>5.135579293344289E-2</v>
      </c>
      <c r="BN542" s="130">
        <f t="shared" ref="BN542" si="9890">F542/F560</f>
        <v>5.4010695187165773E-2</v>
      </c>
      <c r="BO542" s="131">
        <f t="shared" ref="BO542" si="9891">G542/G560</f>
        <v>6.77431563012489E-2</v>
      </c>
      <c r="BP542" s="132">
        <f t="shared" ref="BP542" si="9892">H542/H560</f>
        <v>4.8550351689826729E-2</v>
      </c>
      <c r="BQ542" s="133">
        <f t="shared" ref="BQ542" si="9893">I542/I560</f>
        <v>4.2363839177457688E-2</v>
      </c>
      <c r="BR542" s="130">
        <f t="shared" ref="BR542" si="9894">J542/J560</f>
        <v>5.0993571011104619E-2</v>
      </c>
      <c r="BS542" s="131">
        <f t="shared" ref="BS542" si="9895">K542/K560</f>
        <v>0.11459931547267792</v>
      </c>
      <c r="BT542" s="132">
        <f t="shared" ref="BT542" si="9896">L542/L560</f>
        <v>3.5506502395619435E-2</v>
      </c>
      <c r="BU542" s="130">
        <f t="shared" ref="BU542" si="9897">M542/M560</f>
        <v>8.4579381187093572E-2</v>
      </c>
      <c r="BV542" s="134">
        <f t="shared" ref="BV542" si="9898">N542/N560</f>
        <v>5.2961545471113543E-2</v>
      </c>
      <c r="BW542" s="135">
        <f t="shared" ref="BW542" si="9899">O542/O560</f>
        <v>7.1784490812830892E-2</v>
      </c>
      <c r="BX542" s="130">
        <f t="shared" ref="BX542" si="9900">P542/P560</f>
        <v>6.2867689468220092E-2</v>
      </c>
      <c r="BY542" s="131">
        <f t="shared" ref="BY542" si="9901">Q542/Q560</f>
        <v>6.109678035731346E-2</v>
      </c>
      <c r="BZ542" s="132">
        <f t="shared" ref="BZ542" si="9902">R542/R560</f>
        <v>6.922515287031121E-2</v>
      </c>
      <c r="CA542" s="133">
        <f t="shared" ref="CA542" si="9903">S542/S560</f>
        <v>5.0516926819379686E-2</v>
      </c>
      <c r="CB542" s="130">
        <f t="shared" ref="CB542" si="9904">T542/T560</f>
        <v>3.6805473634540523E-2</v>
      </c>
      <c r="CC542" s="131">
        <f t="shared" ref="CC542" si="9905">U542/U560</f>
        <v>7.9172740524781335E-2</v>
      </c>
      <c r="CD542" s="132">
        <f t="shared" ref="CD542" si="9906">V542/V560</f>
        <v>2.9351909830932998E-2</v>
      </c>
      <c r="CE542" s="133">
        <f t="shared" ref="CE542" si="9907">W542/W560</f>
        <v>6.5937202664129405E-2</v>
      </c>
      <c r="CF542" s="130">
        <f t="shared" ref="CF542" si="9908">X542/X560</f>
        <v>4.3747985820174022E-2</v>
      </c>
      <c r="CG542" s="131">
        <f t="shared" ref="CG542" si="9909">Y542/Y560</f>
        <v>7.9315095453650855E-2</v>
      </c>
      <c r="CH542" s="132">
        <f t="shared" ref="CH542" si="9910">Z542/Z560</f>
        <v>6.5090380890897359E-2</v>
      </c>
      <c r="CI542" s="130">
        <f t="shared" ref="CI542" si="9911">AA542/AA560</f>
        <v>4.6113969592634148E-2</v>
      </c>
      <c r="CJ542" s="136">
        <f t="shared" ref="CJ542" si="9912">AB542/AB560</f>
        <v>5.7485713940353622E-2</v>
      </c>
      <c r="CK542" s="137">
        <f t="shared" ref="CK542" si="9913">AC542/AC560</f>
        <v>5.7894035563738552E-2</v>
      </c>
    </row>
    <row r="543" spans="1:89" ht="15" thickTop="1" thickBot="1">
      <c r="A543" s="138" t="s">
        <v>23</v>
      </c>
      <c r="B543" s="182">
        <v>4055</v>
      </c>
      <c r="C543" s="183">
        <v>1262</v>
      </c>
      <c r="D543" s="184">
        <v>1368</v>
      </c>
      <c r="E543" s="185">
        <v>832</v>
      </c>
      <c r="F543" s="182">
        <v>644</v>
      </c>
      <c r="G543" s="186">
        <v>431</v>
      </c>
      <c r="H543" s="184">
        <v>1125</v>
      </c>
      <c r="I543" s="185">
        <v>1860</v>
      </c>
      <c r="J543" s="182">
        <v>370</v>
      </c>
      <c r="K543" s="186">
        <v>725</v>
      </c>
      <c r="L543" s="184">
        <v>411</v>
      </c>
      <c r="M543" s="182">
        <v>1375</v>
      </c>
      <c r="N543" s="187">
        <v>1445</v>
      </c>
      <c r="O543" s="188">
        <v>1959</v>
      </c>
      <c r="P543" s="182">
        <v>971</v>
      </c>
      <c r="Q543" s="186">
        <v>897</v>
      </c>
      <c r="R543" s="184">
        <v>1561</v>
      </c>
      <c r="S543" s="185">
        <v>1047</v>
      </c>
      <c r="T543" s="182">
        <v>348</v>
      </c>
      <c r="U543" s="186">
        <v>601</v>
      </c>
      <c r="V543" s="184">
        <v>860</v>
      </c>
      <c r="W543" s="185">
        <v>1893</v>
      </c>
      <c r="X543" s="182">
        <v>1013</v>
      </c>
      <c r="Y543" s="186">
        <v>648</v>
      </c>
      <c r="Z543" s="184">
        <v>3680</v>
      </c>
      <c r="AA543" s="182">
        <v>2616</v>
      </c>
      <c r="AB543" s="165">
        <f t="shared" si="9832"/>
        <v>17851</v>
      </c>
      <c r="AC543" s="166">
        <f t="shared" si="9749"/>
        <v>16146</v>
      </c>
      <c r="AE543" s="315"/>
      <c r="AF543" s="230" t="s">
        <v>14</v>
      </c>
      <c r="AG543" s="231" t="s">
        <v>15</v>
      </c>
      <c r="AH543" s="232" t="s">
        <v>14</v>
      </c>
      <c r="AI543" s="233" t="s">
        <v>15</v>
      </c>
      <c r="AJ543" s="230" t="s">
        <v>14</v>
      </c>
      <c r="AK543" s="231" t="s">
        <v>15</v>
      </c>
      <c r="AL543" s="232" t="s">
        <v>14</v>
      </c>
      <c r="AM543" s="233" t="s">
        <v>15</v>
      </c>
      <c r="AN543" s="230" t="s">
        <v>14</v>
      </c>
      <c r="AO543" s="231" t="s">
        <v>15</v>
      </c>
      <c r="AP543" s="232" t="s">
        <v>14</v>
      </c>
      <c r="AQ543" s="230" t="s">
        <v>15</v>
      </c>
      <c r="AR543" s="234" t="s">
        <v>14</v>
      </c>
      <c r="AS543" s="235" t="s">
        <v>15</v>
      </c>
      <c r="AT543" s="230" t="s">
        <v>14</v>
      </c>
      <c r="AU543" s="231" t="s">
        <v>15</v>
      </c>
      <c r="AV543" s="232" t="s">
        <v>14</v>
      </c>
      <c r="AW543" s="233" t="s">
        <v>15</v>
      </c>
      <c r="AX543" s="230" t="s">
        <v>14</v>
      </c>
      <c r="AY543" s="231" t="s">
        <v>15</v>
      </c>
      <c r="AZ543" s="232" t="s">
        <v>14</v>
      </c>
      <c r="BA543" s="233" t="s">
        <v>15</v>
      </c>
      <c r="BB543" s="230" t="s">
        <v>14</v>
      </c>
      <c r="BC543" s="231" t="s">
        <v>15</v>
      </c>
      <c r="BD543" s="236" t="s">
        <v>14</v>
      </c>
      <c r="BE543" s="237" t="s">
        <v>15</v>
      </c>
      <c r="BF543" s="238" t="s">
        <v>14</v>
      </c>
      <c r="BG543" s="239" t="s">
        <v>15</v>
      </c>
      <c r="BI543" s="138" t="s">
        <v>23</v>
      </c>
      <c r="BJ543" s="130">
        <f>B543/B560</f>
        <v>6.7353209866290176E-2</v>
      </c>
      <c r="BK543" s="131">
        <f t="shared" ref="BK543" si="9914">C543/C560</f>
        <v>3.5656768287514483E-2</v>
      </c>
      <c r="BL543" s="132">
        <f t="shared" ref="BL543" si="9915">D543/D560</f>
        <v>5.6261566933991362E-2</v>
      </c>
      <c r="BM543" s="133">
        <f t="shared" ref="BM543" si="9916">E543/E560</f>
        <v>4.272801972062449E-2</v>
      </c>
      <c r="BN543" s="130">
        <f t="shared" ref="BN543" si="9917">F543/F560</f>
        <v>5.7397504456327984E-2</v>
      </c>
      <c r="BO543" s="131">
        <f t="shared" ref="BO543" si="9918">G543/G560</f>
        <v>5.4371136621672762E-2</v>
      </c>
      <c r="BP543" s="132">
        <f t="shared" ref="BP543" si="9919">H543/H560</f>
        <v>3.860010293360782E-2</v>
      </c>
      <c r="BQ543" s="133">
        <f t="shared" ref="BQ543" si="9920">I543/I560</f>
        <v>4.5104030263349339E-2</v>
      </c>
      <c r="BR543" s="130">
        <f t="shared" ref="BR543" si="9921">J543/J560</f>
        <v>5.406195207481005E-2</v>
      </c>
      <c r="BS543" s="131">
        <f t="shared" ref="BS543" si="9922">K543/K560</f>
        <v>8.5565915260238407E-2</v>
      </c>
      <c r="BT543" s="132">
        <f t="shared" ref="BT543" si="9923">L543/L560</f>
        <v>3.5164271047227927E-2</v>
      </c>
      <c r="BU543" s="130">
        <f t="shared" ref="BU543" si="9924">M543/M560</f>
        <v>5.6952325725883282E-2</v>
      </c>
      <c r="BV543" s="134">
        <f t="shared" ref="BV543" si="9925">N543/N560</f>
        <v>5.2669947147803903E-2</v>
      </c>
      <c r="BW543" s="135">
        <f t="shared" ref="BW543" si="9926">O543/O560</f>
        <v>5.0840859545312984E-2</v>
      </c>
      <c r="BX543" s="130">
        <f t="shared" ref="BX543" si="9927">P543/P560</f>
        <v>5.6004152728111663E-2</v>
      </c>
      <c r="BY543" s="131">
        <f t="shared" ref="BY543" si="9928">Q543/Q560</f>
        <v>4.2848953854972768E-2</v>
      </c>
      <c r="BZ543" s="132">
        <f t="shared" ref="BZ543" si="9929">R543/R560</f>
        <v>7.1233001734051296E-2</v>
      </c>
      <c r="CA543" s="133">
        <f t="shared" ref="CA543" si="9930">S543/S560</f>
        <v>4.2448814109061421E-2</v>
      </c>
      <c r="CB543" s="130">
        <f t="shared" ref="CB543" si="9931">T543/T560</f>
        <v>4.1052259053910585E-2</v>
      </c>
      <c r="CC543" s="131">
        <f t="shared" ref="CC543" si="9932">U543/U560</f>
        <v>5.475583090379009E-2</v>
      </c>
      <c r="CD543" s="132">
        <f t="shared" ref="CD543" si="9933">V543/V560</f>
        <v>3.3656856606136508E-2</v>
      </c>
      <c r="CE543" s="133">
        <f t="shared" ref="CE543" si="9934">W543/W560</f>
        <v>6.003805899143673E-2</v>
      </c>
      <c r="CF543" s="130">
        <f t="shared" ref="CF543" si="9935">X543/X560</f>
        <v>4.0807283274250726E-2</v>
      </c>
      <c r="CG543" s="131">
        <f t="shared" ref="CG543" si="9936">Y543/Y560</f>
        <v>4.2511316669946862E-2</v>
      </c>
      <c r="CH543" s="132">
        <f t="shared" ref="CH543" si="9937">Z543/Z560</f>
        <v>5.9393156875403488E-2</v>
      </c>
      <c r="CI543" s="130">
        <f t="shared" ref="CI543" si="9938">AA543/AA560</f>
        <v>5.0601570660373706E-2</v>
      </c>
      <c r="CJ543" s="136">
        <f t="shared" ref="CJ543" si="9939">AB543/AB560</f>
        <v>5.3944040348486176E-2</v>
      </c>
      <c r="CK543" s="137">
        <f t="shared" ref="CK543" si="9940">AC543/AC560</f>
        <v>4.8894084015698433E-2</v>
      </c>
    </row>
    <row r="544" spans="1:89" ht="14" thickTop="1">
      <c r="A544" s="147" t="s">
        <v>24</v>
      </c>
      <c r="B544" s="196">
        <v>3674</v>
      </c>
      <c r="C544" s="190">
        <v>1207</v>
      </c>
      <c r="D544" s="191">
        <v>1536</v>
      </c>
      <c r="E544" s="192">
        <v>930</v>
      </c>
      <c r="F544" s="189">
        <v>668</v>
      </c>
      <c r="G544" s="193">
        <v>408</v>
      </c>
      <c r="H544" s="191">
        <v>1679</v>
      </c>
      <c r="I544" s="192">
        <v>1966</v>
      </c>
      <c r="J544" s="189">
        <v>362</v>
      </c>
      <c r="K544" s="193">
        <v>717</v>
      </c>
      <c r="L544" s="191">
        <v>404</v>
      </c>
      <c r="M544" s="189">
        <v>1974</v>
      </c>
      <c r="N544" s="194">
        <v>1249</v>
      </c>
      <c r="O544" s="197">
        <v>3060</v>
      </c>
      <c r="P544" s="189">
        <v>865</v>
      </c>
      <c r="Q544" s="193">
        <v>1163</v>
      </c>
      <c r="R544" s="191">
        <v>1445</v>
      </c>
      <c r="S544" s="192">
        <v>1455</v>
      </c>
      <c r="T544" s="189">
        <v>355</v>
      </c>
      <c r="U544" s="193">
        <v>677</v>
      </c>
      <c r="V544" s="191">
        <v>776</v>
      </c>
      <c r="W544" s="198">
        <v>2419</v>
      </c>
      <c r="X544" s="189">
        <v>1056</v>
      </c>
      <c r="Y544" s="193">
        <v>926</v>
      </c>
      <c r="Z544" s="191">
        <v>3351</v>
      </c>
      <c r="AA544" s="189">
        <v>2655</v>
      </c>
      <c r="AB544" s="165">
        <f t="shared" si="9832"/>
        <v>17420</v>
      </c>
      <c r="AC544" s="166">
        <f t="shared" si="9749"/>
        <v>19557</v>
      </c>
      <c r="AE544" s="241" t="str">
        <f>$AE$17</f>
        <v>17:00 - 17:59</v>
      </c>
      <c r="AF544" s="242">
        <f t="shared" ref="AF544:AU546" si="9941">SUMIF($A$9:$A$32,$AE544,B$536:B$559)</f>
        <v>2680</v>
      </c>
      <c r="AG544" s="243">
        <f t="shared" si="9941"/>
        <v>3541</v>
      </c>
      <c r="AH544" s="244">
        <f t="shared" si="9941"/>
        <v>1953</v>
      </c>
      <c r="AI544" s="245">
        <f t="shared" si="9941"/>
        <v>1309</v>
      </c>
      <c r="AJ544" s="242">
        <f t="shared" si="9941"/>
        <v>1105</v>
      </c>
      <c r="AK544" s="246">
        <f t="shared" si="9941"/>
        <v>567</v>
      </c>
      <c r="AL544" s="244">
        <f t="shared" si="9941"/>
        <v>2474</v>
      </c>
      <c r="AM544" s="245">
        <f t="shared" si="9941"/>
        <v>3786</v>
      </c>
      <c r="AN544" s="242">
        <f t="shared" si="9941"/>
        <v>781</v>
      </c>
      <c r="AO544" s="246">
        <f t="shared" si="9941"/>
        <v>316</v>
      </c>
      <c r="AP544" s="244">
        <f t="shared" si="9941"/>
        <v>1449</v>
      </c>
      <c r="AQ544" s="242">
        <f t="shared" si="9941"/>
        <v>1158</v>
      </c>
      <c r="AR544" s="247">
        <f t="shared" si="9941"/>
        <v>2323</v>
      </c>
      <c r="AS544" s="248">
        <f t="shared" si="9941"/>
        <v>1981</v>
      </c>
      <c r="AT544" s="242">
        <f t="shared" si="9941"/>
        <v>1307</v>
      </c>
      <c r="AU544" s="246">
        <f t="shared" si="9941"/>
        <v>1256</v>
      </c>
      <c r="AV544" s="244">
        <f t="shared" ref="AP544:BE546" si="9942">SUMIF($A$9:$A$32,$AE544,R$536:R$559)</f>
        <v>1380</v>
      </c>
      <c r="AW544" s="245">
        <f t="shared" si="9942"/>
        <v>1793</v>
      </c>
      <c r="AX544" s="242">
        <f t="shared" si="9942"/>
        <v>785</v>
      </c>
      <c r="AY544" s="246">
        <f t="shared" si="9942"/>
        <v>421</v>
      </c>
      <c r="AZ544" s="244">
        <f t="shared" si="9942"/>
        <v>1602</v>
      </c>
      <c r="BA544" s="245">
        <f t="shared" si="9942"/>
        <v>1554</v>
      </c>
      <c r="BB544" s="242">
        <f t="shared" si="9942"/>
        <v>2572</v>
      </c>
      <c r="BC544" s="246">
        <f t="shared" si="9942"/>
        <v>760</v>
      </c>
      <c r="BD544" s="23">
        <f t="shared" si="9942"/>
        <v>4871</v>
      </c>
      <c r="BE544" s="249">
        <f t="shared" si="9942"/>
        <v>3903</v>
      </c>
      <c r="BF544" s="250">
        <f>AF544+AH544+AJ544+AL544+AN544+AP544+AR544+AT544+AV544+AX544+AZ544+BB544+BD544</f>
        <v>25282</v>
      </c>
      <c r="BG544" s="251">
        <f>AG544+AI544+AK544+AM544+AO544+AQ544+AS544+AU544+AW544+AY544+BA544+BC544+BE544</f>
        <v>22345</v>
      </c>
      <c r="BI544" s="147" t="s">
        <v>24</v>
      </c>
      <c r="BJ544" s="130">
        <f>B544/B560</f>
        <v>6.1024831824599286E-2</v>
      </c>
      <c r="BK544" s="131">
        <f t="shared" ref="BK544" si="9943">C544/C560</f>
        <v>3.4102788687028505E-2</v>
      </c>
      <c r="BL544" s="132">
        <f t="shared" ref="BL544" si="9944">D544/D560</f>
        <v>6.3170882171499076E-2</v>
      </c>
      <c r="BM544" s="133">
        <f t="shared" ref="BM544" si="9945">E544/E560</f>
        <v>4.7760887428101889E-2</v>
      </c>
      <c r="BN544" s="130">
        <f t="shared" ref="BN544" si="9946">F544/F560</f>
        <v>5.9536541889483069E-2</v>
      </c>
      <c r="BO544" s="131">
        <f t="shared" ref="BO544" si="9947">G544/G560</f>
        <v>5.1469660653462847E-2</v>
      </c>
      <c r="BP544" s="132">
        <f t="shared" ref="BP544" si="9948">H544/H560</f>
        <v>5.7608509178246697E-2</v>
      </c>
      <c r="BQ544" s="133">
        <f t="shared" ref="BQ544" si="9949">I544/I560</f>
        <v>4.7674474998787526E-2</v>
      </c>
      <c r="BR544" s="130">
        <f t="shared" ref="BR544" si="9950">J544/J560</f>
        <v>5.2893045002922266E-2</v>
      </c>
      <c r="BS544" s="131">
        <f t="shared" ref="BS544" si="9951">K544/K560</f>
        <v>8.462173964357371E-2</v>
      </c>
      <c r="BT544" s="132">
        <f t="shared" ref="BT544" si="9952">L544/L560</f>
        <v>3.456536618754278E-2</v>
      </c>
      <c r="BU544" s="130">
        <f t="shared" ref="BU544" si="9953">M544/M560</f>
        <v>8.1762829805740789E-2</v>
      </c>
      <c r="BV544" s="134">
        <f t="shared" ref="BV544" si="9954">N544/N560</f>
        <v>4.5525788226717698E-2</v>
      </c>
      <c r="BW544" s="135">
        <f t="shared" ref="BW544" si="9955">O544/O560</f>
        <v>7.9414512612893173E-2</v>
      </c>
      <c r="BX544" s="130">
        <f t="shared" ref="BX544" si="9956">P544/P560</f>
        <v>4.9890414119275577E-2</v>
      </c>
      <c r="BY544" s="131">
        <f t="shared" ref="BY544" si="9957">Q544/Q560</f>
        <v>5.5555555555555552E-2</v>
      </c>
      <c r="BZ544" s="132">
        <f t="shared" ref="BZ544" si="9958">R544/R560</f>
        <v>6.5939582002372918E-2</v>
      </c>
      <c r="CA544" s="133">
        <f t="shared" ref="CA544" si="9959">S544/S560</f>
        <v>5.8990472329211431E-2</v>
      </c>
      <c r="CB544" s="130">
        <f t="shared" ref="CB544" si="9960">T544/T560</f>
        <v>4.1878022885454759E-2</v>
      </c>
      <c r="CC544" s="131">
        <f t="shared" ref="CC544" si="9961">U544/U560</f>
        <v>6.1680029154518951E-2</v>
      </c>
      <c r="CD544" s="132">
        <f t="shared" ref="CD544" si="9962">V544/V560</f>
        <v>3.0369442705072011E-2</v>
      </c>
      <c r="CE544" s="133">
        <f t="shared" ref="CE544" si="9963">W544/W560</f>
        <v>7.6720583571202025E-2</v>
      </c>
      <c r="CF544" s="130">
        <f t="shared" ref="CF544" si="9964">X544/X560</f>
        <v>4.2539477924589106E-2</v>
      </c>
      <c r="CG544" s="131">
        <f t="shared" ref="CG544" si="9965">Y544/Y560</f>
        <v>6.0749196352424061E-2</v>
      </c>
      <c r="CH544" s="132">
        <f t="shared" ref="CH544" si="9966">Z544/Z560</f>
        <v>5.4083279535183992E-2</v>
      </c>
      <c r="CI544" s="130">
        <f t="shared" ref="CI544" si="9967">AA544/AA560</f>
        <v>5.1355951874347168E-2</v>
      </c>
      <c r="CJ544" s="136">
        <f t="shared" ref="CJ544" si="9968">AB544/AB560</f>
        <v>5.2641598950794309E-2</v>
      </c>
      <c r="CK544" s="137">
        <f t="shared" ref="CK544" si="9969">AC544/AC560</f>
        <v>5.9223436212994814E-2</v>
      </c>
    </row>
    <row r="545" spans="1:89">
      <c r="A545" s="138" t="s">
        <v>25</v>
      </c>
      <c r="B545" s="199">
        <v>3488</v>
      </c>
      <c r="C545" s="183">
        <v>1576</v>
      </c>
      <c r="D545" s="184">
        <v>1590</v>
      </c>
      <c r="E545" s="185">
        <v>769</v>
      </c>
      <c r="F545" s="182">
        <v>750</v>
      </c>
      <c r="G545" s="186">
        <v>356</v>
      </c>
      <c r="H545" s="184">
        <v>1596</v>
      </c>
      <c r="I545" s="185">
        <v>2323</v>
      </c>
      <c r="J545" s="182">
        <v>358</v>
      </c>
      <c r="K545" s="183">
        <v>657</v>
      </c>
      <c r="L545" s="184">
        <v>492</v>
      </c>
      <c r="M545" s="182">
        <v>1293</v>
      </c>
      <c r="N545" s="187">
        <v>1428</v>
      </c>
      <c r="O545" s="200">
        <v>2049</v>
      </c>
      <c r="P545" s="182">
        <v>1049</v>
      </c>
      <c r="Q545" s="183">
        <v>1010</v>
      </c>
      <c r="R545" s="184">
        <v>1491</v>
      </c>
      <c r="S545" s="185">
        <v>1119</v>
      </c>
      <c r="T545" s="191">
        <v>428</v>
      </c>
      <c r="U545" s="182">
        <v>565</v>
      </c>
      <c r="V545" s="184">
        <v>1025</v>
      </c>
      <c r="W545" s="201">
        <v>1914</v>
      </c>
      <c r="X545" s="182">
        <v>1115</v>
      </c>
      <c r="Y545" s="186">
        <v>651</v>
      </c>
      <c r="Z545" s="184">
        <v>3738</v>
      </c>
      <c r="AA545" s="182">
        <v>2658</v>
      </c>
      <c r="AB545" s="165">
        <f t="shared" si="9832"/>
        <v>18548</v>
      </c>
      <c r="AC545" s="166">
        <f t="shared" si="9749"/>
        <v>16940</v>
      </c>
      <c r="AE545" s="253" t="str">
        <f>$AE$18</f>
        <v>18:00 - 18:59</v>
      </c>
      <c r="AF545" s="242">
        <f t="shared" si="9941"/>
        <v>2631</v>
      </c>
      <c r="AG545" s="254">
        <f t="shared" si="9941"/>
        <v>4274</v>
      </c>
      <c r="AH545" s="255">
        <f t="shared" si="9941"/>
        <v>1911</v>
      </c>
      <c r="AI545" s="256">
        <f t="shared" si="9941"/>
        <v>1879</v>
      </c>
      <c r="AJ545" s="257">
        <f t="shared" si="9941"/>
        <v>854</v>
      </c>
      <c r="AK545" s="258">
        <f t="shared" si="9941"/>
        <v>601</v>
      </c>
      <c r="AL545" s="255">
        <f t="shared" si="9941"/>
        <v>2473</v>
      </c>
      <c r="AM545" s="256">
        <f t="shared" si="9941"/>
        <v>3687</v>
      </c>
      <c r="AN545" s="257">
        <f t="shared" si="9941"/>
        <v>695</v>
      </c>
      <c r="AO545" s="258">
        <f t="shared" si="9941"/>
        <v>272</v>
      </c>
      <c r="AP545" s="255">
        <f t="shared" si="9942"/>
        <v>1565</v>
      </c>
      <c r="AQ545" s="257">
        <f t="shared" si="9942"/>
        <v>1185</v>
      </c>
      <c r="AR545" s="259">
        <f t="shared" si="9942"/>
        <v>2429</v>
      </c>
      <c r="AS545" s="260">
        <f t="shared" si="9942"/>
        <v>2296</v>
      </c>
      <c r="AT545" s="257">
        <f t="shared" si="9942"/>
        <v>1412</v>
      </c>
      <c r="AU545" s="258">
        <f t="shared" si="9942"/>
        <v>1741</v>
      </c>
      <c r="AV545" s="255">
        <f t="shared" si="9942"/>
        <v>1515</v>
      </c>
      <c r="AW545" s="256">
        <f t="shared" si="9942"/>
        <v>2314</v>
      </c>
      <c r="AX545" s="257">
        <f t="shared" si="9942"/>
        <v>878</v>
      </c>
      <c r="AY545" s="258">
        <f t="shared" si="9942"/>
        <v>440</v>
      </c>
      <c r="AZ545" s="255">
        <f t="shared" si="9942"/>
        <v>1843</v>
      </c>
      <c r="BA545" s="256">
        <f t="shared" si="9942"/>
        <v>1989</v>
      </c>
      <c r="BB545" s="257">
        <f t="shared" si="9942"/>
        <v>2583</v>
      </c>
      <c r="BC545" s="258">
        <f t="shared" si="9942"/>
        <v>896</v>
      </c>
      <c r="BD545" s="255">
        <f t="shared" si="9942"/>
        <v>4464</v>
      </c>
      <c r="BE545" s="257">
        <f t="shared" si="9942"/>
        <v>4348</v>
      </c>
      <c r="BF545" s="261">
        <f>SUM(AF545,AH545,AJ545,AL545,AN545,AP545,AR545,AT545,AV545,AX545,AZ545,BB545,BD545)</f>
        <v>25253</v>
      </c>
      <c r="BG545" s="19">
        <f>SUM(AG545,AI545,AK545,AM545,AO545,AQ545,AS545,AU545,AW545,AY545,BA545,BC545,BE545)</f>
        <v>25922</v>
      </c>
      <c r="BI545" s="138" t="s">
        <v>25</v>
      </c>
      <c r="BJ545" s="130">
        <f>B545/B560</f>
        <v>5.7935387426293498E-2</v>
      </c>
      <c r="BK545" s="131">
        <f t="shared" ref="BK545" si="9970">C545/C560</f>
        <v>4.4528579097561666E-2</v>
      </c>
      <c r="BL545" s="132">
        <f t="shared" ref="BL545" si="9971">D545/D560</f>
        <v>6.5391733497840845E-2</v>
      </c>
      <c r="BM545" s="133">
        <f t="shared" ref="BM545" si="9972">E545/E560</f>
        <v>3.9492604765817584E-2</v>
      </c>
      <c r="BN545" s="130">
        <f t="shared" ref="BN545" si="9973">F545/F560</f>
        <v>6.684491978609626E-2</v>
      </c>
      <c r="BO545" s="131">
        <f t="shared" ref="BO545" si="9974">G545/G560</f>
        <v>4.4909801942727388E-2</v>
      </c>
      <c r="BP545" s="132">
        <f t="shared" ref="BP545" si="9975">H545/H560</f>
        <v>5.4760679361811629E-2</v>
      </c>
      <c r="BQ545" s="133">
        <f t="shared" ref="BQ545" si="9976">I545/I560</f>
        <v>5.6331538871914257E-2</v>
      </c>
      <c r="BR545" s="130">
        <f t="shared" ref="BR545" si="9977">J545/J560</f>
        <v>5.2308591466978374E-2</v>
      </c>
      <c r="BS545" s="131">
        <f t="shared" ref="BS545" si="9978">K545/K560</f>
        <v>7.7540422518588462E-2</v>
      </c>
      <c r="BT545" s="132">
        <f t="shared" ref="BT545" si="9979">L545/L560</f>
        <v>4.2094455852156057E-2</v>
      </c>
      <c r="BU545" s="130">
        <f t="shared" ref="BU545" si="9980">M545/M560</f>
        <v>5.3555896118957877E-2</v>
      </c>
      <c r="BV545" s="134">
        <f t="shared" ref="BV545" si="9981">N545/N560</f>
        <v>5.2050300710770915E-2</v>
      </c>
      <c r="BW545" s="135">
        <f t="shared" ref="BW545" si="9982">O545/O560</f>
        <v>5.3176580504515729E-2</v>
      </c>
      <c r="BX545" s="130">
        <f t="shared" ref="BX545" si="9983">P545/P560</f>
        <v>6.0502941515745763E-2</v>
      </c>
      <c r="BY545" s="131">
        <f t="shared" ref="BY545" si="9984">Q545/Q560</f>
        <v>4.8246871118754177E-2</v>
      </c>
      <c r="BZ545" s="132">
        <f t="shared" ref="BZ545" si="9985">R545/R560</f>
        <v>6.8038696723555711E-2</v>
      </c>
      <c r="CA545" s="133">
        <f t="shared" ref="CA545" si="9986">S545/S560</f>
        <v>4.5367930265558486E-2</v>
      </c>
      <c r="CB545" s="130">
        <f t="shared" ref="CB545" si="9987">T545/T560</f>
        <v>5.0489559985844049E-2</v>
      </c>
      <c r="CC545" s="131">
        <f t="shared" ref="CC545" si="9988">U545/U560</f>
        <v>5.1475947521865892E-2</v>
      </c>
      <c r="CD545" s="132">
        <f t="shared" ref="CD545" si="9989">V545/V560</f>
        <v>4.0114276768941769E-2</v>
      </c>
      <c r="CE545" s="133">
        <f t="shared" ref="CE545" si="9990">W545/W560</f>
        <v>6.0704091341579447E-2</v>
      </c>
      <c r="CF545" s="130">
        <f t="shared" ref="CF545" si="9991">X545/X560</f>
        <v>4.4916210119239443E-2</v>
      </c>
      <c r="CG545" s="131">
        <f t="shared" ref="CG545" si="9992">Y545/Y560</f>
        <v>4.2708128321196616E-2</v>
      </c>
      <c r="CH545" s="132">
        <f t="shared" ref="CH545" si="9993">Z545/Z560</f>
        <v>6.0329244673983214E-2</v>
      </c>
      <c r="CI545" s="130">
        <f t="shared" ref="CI545" si="9994">AA545/AA560</f>
        <v>5.1413981198498972E-2</v>
      </c>
      <c r="CJ545" s="136">
        <f t="shared" ref="CJ545" si="9995">AB545/AB560</f>
        <v>5.6050308687676971E-2</v>
      </c>
      <c r="CK545" s="137">
        <f t="shared" ref="CK545" si="9996">AC545/AC560</f>
        <v>5.1298512524831627E-2</v>
      </c>
    </row>
    <row r="546" spans="1:89" ht="14" thickBot="1">
      <c r="A546" s="147" t="s">
        <v>26</v>
      </c>
      <c r="B546" s="196">
        <v>3715</v>
      </c>
      <c r="C546" s="190">
        <v>1827</v>
      </c>
      <c r="D546" s="191">
        <v>1400</v>
      </c>
      <c r="E546" s="192">
        <v>1046</v>
      </c>
      <c r="F546" s="189">
        <v>743</v>
      </c>
      <c r="G546" s="193">
        <v>487</v>
      </c>
      <c r="H546" s="191">
        <v>2231</v>
      </c>
      <c r="I546" s="192">
        <v>2242</v>
      </c>
      <c r="J546" s="189">
        <v>401</v>
      </c>
      <c r="K546" s="190">
        <v>650</v>
      </c>
      <c r="L546" s="191">
        <v>487</v>
      </c>
      <c r="M546" s="189">
        <v>1918</v>
      </c>
      <c r="N546" s="194">
        <v>1464</v>
      </c>
      <c r="O546" s="197">
        <v>2793</v>
      </c>
      <c r="P546" s="189">
        <v>1022</v>
      </c>
      <c r="Q546" s="190">
        <v>1262</v>
      </c>
      <c r="R546" s="191">
        <v>1367</v>
      </c>
      <c r="S546" s="192">
        <v>1436</v>
      </c>
      <c r="T546" s="189">
        <v>413</v>
      </c>
      <c r="U546" s="193">
        <v>617</v>
      </c>
      <c r="V546" s="191">
        <v>1325</v>
      </c>
      <c r="W546" s="198">
        <v>2577</v>
      </c>
      <c r="X546" s="189">
        <v>1163</v>
      </c>
      <c r="Y546" s="193">
        <v>840</v>
      </c>
      <c r="Z546" s="191">
        <v>3606</v>
      </c>
      <c r="AA546" s="189">
        <v>3176</v>
      </c>
      <c r="AB546" s="165">
        <f t="shared" si="9832"/>
        <v>19337</v>
      </c>
      <c r="AC546" s="166">
        <f t="shared" si="9749"/>
        <v>20871</v>
      </c>
      <c r="AE546" s="241" t="str">
        <f>$AE$19</f>
        <v>19:00 - 19:59</v>
      </c>
      <c r="AF546" s="242">
        <f t="shared" si="9941"/>
        <v>2629</v>
      </c>
      <c r="AG546" s="262">
        <f t="shared" si="9941"/>
        <v>3896</v>
      </c>
      <c r="AH546" s="263">
        <f t="shared" si="9941"/>
        <v>1415</v>
      </c>
      <c r="AI546" s="264">
        <f t="shared" si="9941"/>
        <v>1779</v>
      </c>
      <c r="AJ546" s="265">
        <f t="shared" si="9941"/>
        <v>645</v>
      </c>
      <c r="AK546" s="266">
        <f t="shared" si="9941"/>
        <v>516</v>
      </c>
      <c r="AL546" s="263">
        <f t="shared" si="9941"/>
        <v>2204</v>
      </c>
      <c r="AM546" s="264">
        <f t="shared" si="9941"/>
        <v>3684</v>
      </c>
      <c r="AN546" s="265">
        <f t="shared" si="9941"/>
        <v>406</v>
      </c>
      <c r="AO546" s="266">
        <f t="shared" si="9941"/>
        <v>258</v>
      </c>
      <c r="AP546" s="263">
        <f t="shared" si="9942"/>
        <v>1172</v>
      </c>
      <c r="AQ546" s="265">
        <f t="shared" si="9942"/>
        <v>1168</v>
      </c>
      <c r="AR546" s="267">
        <f t="shared" si="9942"/>
        <v>1928</v>
      </c>
      <c r="AS546" s="268">
        <f t="shared" si="9942"/>
        <v>2708</v>
      </c>
      <c r="AT546" s="265">
        <f t="shared" si="9942"/>
        <v>1123</v>
      </c>
      <c r="AU546" s="266">
        <f t="shared" si="9942"/>
        <v>1699</v>
      </c>
      <c r="AV546" s="263">
        <f t="shared" si="9942"/>
        <v>1177</v>
      </c>
      <c r="AW546" s="264">
        <f t="shared" si="9942"/>
        <v>2090</v>
      </c>
      <c r="AX546" s="265">
        <f t="shared" si="9942"/>
        <v>716</v>
      </c>
      <c r="AY546" s="266">
        <f t="shared" si="9942"/>
        <v>443</v>
      </c>
      <c r="AZ546" s="263">
        <f t="shared" si="9942"/>
        <v>2798</v>
      </c>
      <c r="BA546" s="264">
        <f t="shared" si="9942"/>
        <v>1895</v>
      </c>
      <c r="BB546" s="265">
        <f t="shared" si="9942"/>
        <v>2258</v>
      </c>
      <c r="BC546" s="266">
        <f t="shared" si="9942"/>
        <v>870</v>
      </c>
      <c r="BD546" s="263">
        <f t="shared" si="9942"/>
        <v>3948</v>
      </c>
      <c r="BE546" s="265">
        <f t="shared" si="9942"/>
        <v>5302</v>
      </c>
      <c r="BF546" s="261">
        <f>SUM(AF546,AH546,AJ546,AL546,AN546,AP546,AR546,AT546,AV546,AX546,AZ546,BB546,BD546)</f>
        <v>22419</v>
      </c>
      <c r="BG546" s="19">
        <f>SUM(AG546,AI546,AK546,AM546,AO546,AQ546,AS546,AU546,AW546,AY546,BA546,BC546,BE546)</f>
        <v>26308</v>
      </c>
      <c r="BI546" s="147" t="s">
        <v>26</v>
      </c>
      <c r="BJ546" s="130">
        <f>B546/B560</f>
        <v>6.1705838385516153E-2</v>
      </c>
      <c r="BK546" s="131">
        <f t="shared" ref="BK546" si="9997">C546/C560</f>
        <v>5.1620376910688555E-2</v>
      </c>
      <c r="BL546" s="132">
        <f t="shared" ref="BL546" si="9998">D546/D560</f>
        <v>5.7577626979230925E-2</v>
      </c>
      <c r="BM546" s="133">
        <f t="shared" ref="BM546" si="9999">E546/E560</f>
        <v>5.3718159408381268E-2</v>
      </c>
      <c r="BN546" s="130">
        <f t="shared" ref="BN546" si="10000">F546/F560</f>
        <v>6.6221033868092694E-2</v>
      </c>
      <c r="BO546" s="131">
        <f t="shared" ref="BO546" si="10001">G546/G560</f>
        <v>6.1435599848618648E-2</v>
      </c>
      <c r="BP546" s="132">
        <f t="shared" ref="BP546" si="10002">H546/H560</f>
        <v>7.6548293017670271E-2</v>
      </c>
      <c r="BQ546" s="133">
        <f t="shared" ref="BQ546" si="10003">I546/I560</f>
        <v>5.4367331102381296E-2</v>
      </c>
      <c r="BR546" s="130">
        <f t="shared" ref="BR546" si="10004">J546/J560</f>
        <v>5.8591466978375216E-2</v>
      </c>
      <c r="BS546" s="131">
        <f t="shared" ref="BS546" si="10005">K546/K560</f>
        <v>7.671426885400684E-2</v>
      </c>
      <c r="BT546" s="132">
        <f t="shared" ref="BT546" si="10006">L546/L560</f>
        <v>4.1666666666666664E-2</v>
      </c>
      <c r="BU546" s="130">
        <f t="shared" ref="BU546" si="10007">M546/M560</f>
        <v>7.9443316903450273E-2</v>
      </c>
      <c r="BV546" s="134">
        <f t="shared" ref="BV546" si="10008">N546/N560</f>
        <v>5.3362493165664299E-2</v>
      </c>
      <c r="BW546" s="135">
        <f t="shared" ref="BW546" si="10009">O546/O560</f>
        <v>7.2485207100591711E-2</v>
      </c>
      <c r="BX546" s="130">
        <f t="shared" ref="BX546" si="10010">P546/P560</f>
        <v>5.894566847387242E-2</v>
      </c>
      <c r="BY546" s="131">
        <f t="shared" ref="BY546" si="10011">Q546/Q560</f>
        <v>6.0284704308779975E-2</v>
      </c>
      <c r="BZ546" s="132">
        <f t="shared" ref="BZ546" si="10012">R546/R560</f>
        <v>6.2380213562106414E-2</v>
      </c>
      <c r="CA546" s="133">
        <f t="shared" ref="CA546" si="10013">S546/S560</f>
        <v>5.8220150010135821E-2</v>
      </c>
      <c r="CB546" s="130">
        <f t="shared" ref="CB546" si="10014">T546/T560</f>
        <v>4.8720066061106522E-2</v>
      </c>
      <c r="CC546" s="131">
        <f t="shared" ref="CC546" si="10015">U546/U560</f>
        <v>5.6213556851311956E-2</v>
      </c>
      <c r="CD546" s="132">
        <f t="shared" ref="CD546" si="10016">V546/V560</f>
        <v>5.1855040701314963E-2</v>
      </c>
      <c r="CE546" s="133">
        <f t="shared" ref="CE546" si="10017">W546/W560</f>
        <v>8.1731684110371072E-2</v>
      </c>
      <c r="CF546" s="130">
        <f t="shared" ref="CF546" si="10018">X546/X560</f>
        <v>4.6849822752175314E-2</v>
      </c>
      <c r="CG546" s="131">
        <f t="shared" ref="CG546" si="10019">Y546/Y560</f>
        <v>5.5107262349931116E-2</v>
      </c>
      <c r="CH546" s="132">
        <f t="shared" ref="CH546" si="10020">Z546/Z560</f>
        <v>5.819883795997418E-2</v>
      </c>
      <c r="CI546" s="130">
        <f t="shared" ref="CI546" si="10021">AA546/AA560</f>
        <v>6.1433711168710589E-2</v>
      </c>
      <c r="CJ546" s="136">
        <f t="shared" ref="CJ546" si="10022">AB546/AB560</f>
        <v>5.8434592360017766E-2</v>
      </c>
      <c r="CK546" s="137">
        <f t="shared" ref="CK546" si="10023">AC546/AC560</f>
        <v>6.3202553418285776E-2</v>
      </c>
    </row>
    <row r="547" spans="1:89" ht="15" thickTop="1" thickBot="1">
      <c r="A547" s="138" t="s">
        <v>27</v>
      </c>
      <c r="B547" s="199">
        <v>3085</v>
      </c>
      <c r="C547" s="183">
        <v>1922</v>
      </c>
      <c r="D547" s="184">
        <v>1565</v>
      </c>
      <c r="E547" s="185">
        <v>1088</v>
      </c>
      <c r="F547" s="182">
        <v>750</v>
      </c>
      <c r="G547" s="186">
        <v>484</v>
      </c>
      <c r="H547" s="184">
        <v>2098</v>
      </c>
      <c r="I547" s="185">
        <v>2618</v>
      </c>
      <c r="J547" s="182">
        <v>432</v>
      </c>
      <c r="K547" s="183">
        <v>456</v>
      </c>
      <c r="L547" s="184">
        <v>730</v>
      </c>
      <c r="M547" s="182">
        <v>1468</v>
      </c>
      <c r="N547" s="187">
        <v>1767</v>
      </c>
      <c r="O547" s="200">
        <v>2233</v>
      </c>
      <c r="P547" s="182">
        <v>1038</v>
      </c>
      <c r="Q547" s="183">
        <v>1061</v>
      </c>
      <c r="R547" s="184">
        <v>1384</v>
      </c>
      <c r="S547" s="185">
        <v>1441</v>
      </c>
      <c r="T547" s="182">
        <v>566</v>
      </c>
      <c r="U547" s="186">
        <v>529</v>
      </c>
      <c r="V547" s="184">
        <v>1614</v>
      </c>
      <c r="W547" s="201">
        <v>1971</v>
      </c>
      <c r="X547" s="182">
        <v>1326</v>
      </c>
      <c r="Y547" s="186">
        <v>781</v>
      </c>
      <c r="Z547" s="184">
        <v>3648</v>
      </c>
      <c r="AA547" s="182">
        <v>2906</v>
      </c>
      <c r="AB547" s="165">
        <f t="shared" si="9832"/>
        <v>20003</v>
      </c>
      <c r="AC547" s="166">
        <f t="shared" si="9749"/>
        <v>18958</v>
      </c>
      <c r="AE547" s="269" t="s">
        <v>13</v>
      </c>
      <c r="AF547" s="14">
        <f t="shared" ref="AF547:BG547" si="10024">SUM(AF544:AF546)</f>
        <v>7940</v>
      </c>
      <c r="AG547" s="1">
        <f t="shared" si="10024"/>
        <v>11711</v>
      </c>
      <c r="AH547" s="14">
        <f t="shared" si="10024"/>
        <v>5279</v>
      </c>
      <c r="AI547" s="1">
        <f t="shared" si="10024"/>
        <v>4967</v>
      </c>
      <c r="AJ547" s="14">
        <f t="shared" si="10024"/>
        <v>2604</v>
      </c>
      <c r="AK547" s="1">
        <f t="shared" si="10024"/>
        <v>1684</v>
      </c>
      <c r="AL547" s="14">
        <f t="shared" si="10024"/>
        <v>7151</v>
      </c>
      <c r="AM547" s="1">
        <f t="shared" si="10024"/>
        <v>11157</v>
      </c>
      <c r="AN547" s="14">
        <f t="shared" si="10024"/>
        <v>1882</v>
      </c>
      <c r="AO547" s="1">
        <f t="shared" si="10024"/>
        <v>846</v>
      </c>
      <c r="AP547" s="14">
        <f t="shared" si="10024"/>
        <v>4186</v>
      </c>
      <c r="AQ547" s="1">
        <f t="shared" si="10024"/>
        <v>3511</v>
      </c>
      <c r="AR547" s="14">
        <f t="shared" si="10024"/>
        <v>6680</v>
      </c>
      <c r="AS547" s="1">
        <f t="shared" si="10024"/>
        <v>6985</v>
      </c>
      <c r="AT547" s="14">
        <f t="shared" si="10024"/>
        <v>3842</v>
      </c>
      <c r="AU547" s="1">
        <f t="shared" si="10024"/>
        <v>4696</v>
      </c>
      <c r="AV547" s="14">
        <f t="shared" si="10024"/>
        <v>4072</v>
      </c>
      <c r="AW547" s="1">
        <f t="shared" si="10024"/>
        <v>6197</v>
      </c>
      <c r="AX547" s="14">
        <f t="shared" si="10024"/>
        <v>2379</v>
      </c>
      <c r="AY547" s="1">
        <f t="shared" si="10024"/>
        <v>1304</v>
      </c>
      <c r="AZ547" s="14">
        <f t="shared" si="10024"/>
        <v>6243</v>
      </c>
      <c r="BA547" s="1">
        <f t="shared" si="10024"/>
        <v>5438</v>
      </c>
      <c r="BB547" s="14">
        <f t="shared" si="10024"/>
        <v>7413</v>
      </c>
      <c r="BC547" s="1">
        <f t="shared" si="10024"/>
        <v>2526</v>
      </c>
      <c r="BD547" s="14">
        <f t="shared" si="10024"/>
        <v>13283</v>
      </c>
      <c r="BE547" s="1">
        <f t="shared" si="10024"/>
        <v>13553</v>
      </c>
      <c r="BF547" s="54">
        <f t="shared" si="10024"/>
        <v>72954</v>
      </c>
      <c r="BG547" s="50">
        <f t="shared" si="10024"/>
        <v>74575</v>
      </c>
      <c r="BI547" s="138" t="s">
        <v>27</v>
      </c>
      <c r="BJ547" s="130">
        <f>B547/B560</f>
        <v>5.1241591229964287E-2</v>
      </c>
      <c r="BK547" s="131">
        <f t="shared" ref="BK547" si="10025">C547/C560</f>
        <v>5.4304523493346142E-2</v>
      </c>
      <c r="BL547" s="132">
        <f t="shared" ref="BL547" si="10026">D547/D560</f>
        <v>6.4363561587497425E-2</v>
      </c>
      <c r="BM547" s="133">
        <f t="shared" ref="BM547" si="10027">E547/E560</f>
        <v>5.5875102711585869E-2</v>
      </c>
      <c r="BN547" s="130">
        <f t="shared" ref="BN547" si="10028">F547/F560</f>
        <v>6.684491978609626E-2</v>
      </c>
      <c r="BO547" s="131">
        <f t="shared" ref="BO547" si="10029">G547/G560</f>
        <v>6.1057146461460828E-2</v>
      </c>
      <c r="BP547" s="132">
        <f t="shared" ref="BP547" si="10030">H547/H560</f>
        <v>7.1984903070852632E-2</v>
      </c>
      <c r="BQ547" s="133">
        <f t="shared" ref="BQ547" si="10031">I547/I560</f>
        <v>6.3485135069596008E-2</v>
      </c>
      <c r="BR547" s="130">
        <f t="shared" ref="BR547" si="10032">J547/J560</f>
        <v>6.3120981881940388E-2</v>
      </c>
      <c r="BS547" s="131">
        <f t="shared" ref="BS547" si="10033">K547/K560</f>
        <v>5.3818010149887879E-2</v>
      </c>
      <c r="BT547" s="132">
        <f t="shared" ref="BT547" si="10034">L547/L560</f>
        <v>6.2457221081451061E-2</v>
      </c>
      <c r="BU547" s="130">
        <f t="shared" ref="BU547" si="10035">M547/M560</f>
        <v>6.0804373938615749E-2</v>
      </c>
      <c r="BV547" s="134">
        <f t="shared" ref="BV547" si="10036">N547/N560</f>
        <v>6.4406779661016947E-2</v>
      </c>
      <c r="BW547" s="135">
        <f t="shared" ref="BW547" si="10037">O547/O560</f>
        <v>5.7951832243330219E-2</v>
      </c>
      <c r="BX547" s="130">
        <f t="shared" ref="BX547" si="10038">P547/P560</f>
        <v>5.9868496943130699E-2</v>
      </c>
      <c r="BY547" s="131">
        <f t="shared" ref="BY547" si="10039">Q547/Q560</f>
        <v>5.0683099264354638E-2</v>
      </c>
      <c r="BZ547" s="132">
        <f t="shared" ref="BZ547" si="10040">R547/R560</f>
        <v>6.3155973350369626E-2</v>
      </c>
      <c r="CA547" s="133">
        <f t="shared" ref="CA547" si="10041">S547/S560</f>
        <v>5.8422866409892561E-2</v>
      </c>
      <c r="CB547" s="130">
        <f t="shared" ref="CB547" si="10042">T547/T560</f>
        <v>6.6768904093429282E-2</v>
      </c>
      <c r="CC547" s="131">
        <f t="shared" ref="CC547" si="10043">U547/U560</f>
        <v>4.8196064139941694E-2</v>
      </c>
      <c r="CD547" s="132">
        <f t="shared" ref="CD547" si="10044">V547/V560</f>
        <v>6.3165309956167814E-2</v>
      </c>
      <c r="CE547" s="133">
        <f t="shared" ref="CE547" si="10045">W547/W560</f>
        <v>6.2511893434823981E-2</v>
      </c>
      <c r="CF547" s="130">
        <f t="shared" ref="CF547" si="10046">X547/X560</f>
        <v>5.3416048984853366E-2</v>
      </c>
      <c r="CG547" s="131">
        <f t="shared" ref="CG547" si="10047">Y547/Y560</f>
        <v>5.1236633208685954E-2</v>
      </c>
      <c r="CH547" s="132">
        <f t="shared" ref="CH547" si="10048">Z547/Z560</f>
        <v>5.8876694641704329E-2</v>
      </c>
      <c r="CI547" s="130">
        <f t="shared" ref="CI547" si="10049">AA547/AA560</f>
        <v>5.6211071995048163E-2</v>
      </c>
      <c r="CJ547" s="136">
        <f t="shared" ref="CJ547" si="10050">AB547/AB560</f>
        <v>6.044718161956019E-2</v>
      </c>
      <c r="CK547" s="137">
        <f t="shared" ref="CK547" si="10051">AC547/AC560</f>
        <v>5.7409515964920783E-2</v>
      </c>
    </row>
    <row r="548" spans="1:89" ht="14" thickTop="1">
      <c r="A548" s="147" t="s">
        <v>28</v>
      </c>
      <c r="B548" s="196">
        <v>2781</v>
      </c>
      <c r="C548" s="190">
        <v>1854</v>
      </c>
      <c r="D548" s="191">
        <v>1265</v>
      </c>
      <c r="E548" s="192">
        <v>1143</v>
      </c>
      <c r="F548" s="189">
        <v>690</v>
      </c>
      <c r="G548" s="193">
        <v>476</v>
      </c>
      <c r="H548" s="191">
        <v>2316</v>
      </c>
      <c r="I548" s="192">
        <v>2760</v>
      </c>
      <c r="J548" s="189">
        <v>486</v>
      </c>
      <c r="K548" s="190">
        <v>429</v>
      </c>
      <c r="L548" s="191">
        <v>882</v>
      </c>
      <c r="M548" s="189">
        <v>1449</v>
      </c>
      <c r="N548" s="194">
        <v>1899</v>
      </c>
      <c r="O548" s="197">
        <v>2438</v>
      </c>
      <c r="P548" s="189">
        <v>1024</v>
      </c>
      <c r="Q548" s="190">
        <v>1206</v>
      </c>
      <c r="R548" s="191">
        <v>1222</v>
      </c>
      <c r="S548" s="192">
        <v>1711</v>
      </c>
      <c r="T548" s="189">
        <v>681</v>
      </c>
      <c r="U548" s="193">
        <v>507</v>
      </c>
      <c r="V548" s="191">
        <v>2131</v>
      </c>
      <c r="W548" s="198">
        <v>1799</v>
      </c>
      <c r="X548" s="189">
        <v>1680</v>
      </c>
      <c r="Y548" s="193">
        <v>695</v>
      </c>
      <c r="Z548" s="191">
        <v>3929</v>
      </c>
      <c r="AA548" s="189">
        <v>3628</v>
      </c>
      <c r="AB548" s="165">
        <f t="shared" si="9832"/>
        <v>20986</v>
      </c>
      <c r="AC548" s="166">
        <f t="shared" si="9749"/>
        <v>20095</v>
      </c>
      <c r="BI548" s="147" t="s">
        <v>28</v>
      </c>
      <c r="BJ548" s="130">
        <f>B548/B560</f>
        <v>4.6192176729507518E-2</v>
      </c>
      <c r="BK548" s="131">
        <f t="shared" ref="BK548" si="10052">C548/C560</f>
        <v>5.2383239623654397E-2</v>
      </c>
      <c r="BL548" s="132">
        <f t="shared" ref="BL548" si="10053">D548/D560</f>
        <v>5.2025498663376517E-2</v>
      </c>
      <c r="BM548" s="133">
        <f t="shared" ref="BM548" si="10054">E548/E560</f>
        <v>5.8699671322925223E-2</v>
      </c>
      <c r="BN548" s="130">
        <f t="shared" ref="BN548" si="10055">F548/F560</f>
        <v>6.1497326203208559E-2</v>
      </c>
      <c r="BO548" s="131">
        <f t="shared" ref="BO548" si="10056">G548/G560</f>
        <v>6.0047937429039987E-2</v>
      </c>
      <c r="BP548" s="132">
        <f t="shared" ref="BP548" si="10057">H548/H560</f>
        <v>7.9464745239320636E-2</v>
      </c>
      <c r="BQ548" s="133">
        <f t="shared" ref="BQ548" si="10058">I548/I560</f>
        <v>6.6928561035937723E-2</v>
      </c>
      <c r="BR548" s="130">
        <f t="shared" ref="BR548" si="10059">J548/J560</f>
        <v>7.1011104617182935E-2</v>
      </c>
      <c r="BS548" s="131">
        <f t="shared" ref="BS548" si="10060">K548/K560</f>
        <v>5.0631417443644515E-2</v>
      </c>
      <c r="BT548" s="132">
        <f t="shared" ref="BT548" si="10061">L548/L560</f>
        <v>7.5462012320328536E-2</v>
      </c>
      <c r="BU548" s="130">
        <f t="shared" ref="BU548" si="10062">M548/M560</f>
        <v>6.0017396346767178E-2</v>
      </c>
      <c r="BV548" s="134">
        <f t="shared" ref="BV548" si="10063">N548/N560</f>
        <v>6.9218151995626032E-2</v>
      </c>
      <c r="BW548" s="135">
        <f t="shared" ref="BW548" si="10064">O548/O560</f>
        <v>6.327208553929202E-2</v>
      </c>
      <c r="BX548" s="130">
        <f t="shared" ref="BX548" si="10065">P548/P560</f>
        <v>5.9061022032529706E-2</v>
      </c>
      <c r="BY548" s="131">
        <f t="shared" ref="BY548" si="10066">Q548/Q560</f>
        <v>5.7609630266552019E-2</v>
      </c>
      <c r="BZ548" s="132">
        <f t="shared" ref="BZ548" si="10067">R548/R560</f>
        <v>5.5763438897508441E-2</v>
      </c>
      <c r="CA548" s="133">
        <f t="shared" ref="CA548" si="10068">S548/S560</f>
        <v>6.936955199675654E-2</v>
      </c>
      <c r="CB548" s="130">
        <f t="shared" ref="CB548" si="10069">T548/T560</f>
        <v>8.0335024183083636E-2</v>
      </c>
      <c r="CC548" s="131">
        <f t="shared" ref="CC548" si="10070">U548/U560</f>
        <v>4.6191690962099123E-2</v>
      </c>
      <c r="CD548" s="132">
        <f t="shared" ref="CD548" si="10071">V548/V560</f>
        <v>8.3398559799624294E-2</v>
      </c>
      <c r="CE548" s="133">
        <f t="shared" ref="CE548" si="10072">W548/W560</f>
        <v>5.705677132889312E-2</v>
      </c>
      <c r="CF548" s="130">
        <f t="shared" ref="CF548" si="10073">X548/X560</f>
        <v>6.7676442152755395E-2</v>
      </c>
      <c r="CG548" s="131">
        <f t="shared" ref="CG548" si="10074">Y548/Y560</f>
        <v>4.559469920619301E-2</v>
      </c>
      <c r="CH548" s="132">
        <f t="shared" ref="CH548" si="10075">Z548/Z560</f>
        <v>6.3411878631375082E-2</v>
      </c>
      <c r="CI548" s="130">
        <f t="shared" ref="CI548" si="10076">AA548/AA560</f>
        <v>7.0176796007582504E-2</v>
      </c>
      <c r="CJ548" s="136">
        <f t="shared" ref="CJ548" si="10077">AB548/AB560</f>
        <v>6.3417715016152093E-2</v>
      </c>
      <c r="CK548" s="137">
        <f t="shared" ref="CK548" si="10078">AC548/AC560</f>
        <v>6.0852633364019575E-2</v>
      </c>
    </row>
    <row r="549" spans="1:89">
      <c r="A549" s="138" t="s">
        <v>29</v>
      </c>
      <c r="B549" s="199">
        <v>2578</v>
      </c>
      <c r="C549" s="183">
        <v>3098</v>
      </c>
      <c r="D549" s="184">
        <v>1604</v>
      </c>
      <c r="E549" s="185">
        <v>1328</v>
      </c>
      <c r="F549" s="182">
        <v>1007</v>
      </c>
      <c r="G549" s="186">
        <v>515</v>
      </c>
      <c r="H549" s="184">
        <v>2353</v>
      </c>
      <c r="I549" s="185">
        <v>3111</v>
      </c>
      <c r="J549" s="182">
        <v>582</v>
      </c>
      <c r="K549" s="183">
        <v>367</v>
      </c>
      <c r="L549" s="184">
        <v>1107</v>
      </c>
      <c r="M549" s="182">
        <v>1252</v>
      </c>
      <c r="N549" s="187">
        <v>2043</v>
      </c>
      <c r="O549" s="200">
        <v>2215</v>
      </c>
      <c r="P549" s="182">
        <v>1037</v>
      </c>
      <c r="Q549" s="183">
        <v>1206</v>
      </c>
      <c r="R549" s="184">
        <v>1344</v>
      </c>
      <c r="S549" s="185">
        <v>1776</v>
      </c>
      <c r="T549" s="182">
        <v>832</v>
      </c>
      <c r="U549" s="186">
        <v>366</v>
      </c>
      <c r="V549" s="184">
        <v>2381</v>
      </c>
      <c r="W549" s="201">
        <v>1663</v>
      </c>
      <c r="X549" s="182">
        <v>2138</v>
      </c>
      <c r="Y549" s="186">
        <v>691</v>
      </c>
      <c r="Z549" s="184">
        <v>4334</v>
      </c>
      <c r="AA549" s="182">
        <v>3634</v>
      </c>
      <c r="AB549" s="165">
        <f t="shared" si="9832"/>
        <v>23340</v>
      </c>
      <c r="AC549" s="166">
        <f t="shared" si="9749"/>
        <v>21222</v>
      </c>
      <c r="BI549" s="138" t="s">
        <v>29</v>
      </c>
      <c r="BJ549" s="130">
        <f>B549/B560</f>
        <v>4.2820363757163027E-2</v>
      </c>
      <c r="BK549" s="131">
        <f t="shared" ref="BK549" si="10079">C549/C560</f>
        <v>8.7531432769191647E-2</v>
      </c>
      <c r="BL549" s="132">
        <f t="shared" ref="BL549" si="10080">D549/D560</f>
        <v>6.5967509767633145E-2</v>
      </c>
      <c r="BM549" s="133">
        <f t="shared" ref="BM549" si="10081">E549/E560</f>
        <v>6.8200493015612165E-2</v>
      </c>
      <c r="BN549" s="130">
        <f t="shared" ref="BN549" si="10082">F549/F560</f>
        <v>8.9750445632798576E-2</v>
      </c>
      <c r="BO549" s="131">
        <f t="shared" ref="BO549" si="10083">G549/G560</f>
        <v>6.4967831462091591E-2</v>
      </c>
      <c r="BP549" s="132">
        <f t="shared" ref="BP549" si="10084">H549/H560</f>
        <v>8.073425973580374E-2</v>
      </c>
      <c r="BQ549" s="133">
        <f t="shared" ref="BQ549" si="10085">I549/I560</f>
        <v>7.5440128037247201E-2</v>
      </c>
      <c r="BR549" s="130">
        <f t="shared" ref="BR549" si="10086">J549/J560</f>
        <v>8.5037989479836359E-2</v>
      </c>
      <c r="BS549" s="131">
        <f t="shared" ref="BS549" si="10087">K549/K560</f>
        <v>4.3314056414493096E-2</v>
      </c>
      <c r="BT549" s="132">
        <f t="shared" ref="BT549" si="10088">L549/L560</f>
        <v>9.4712525667351125E-2</v>
      </c>
      <c r="BU549" s="130">
        <f t="shared" ref="BU549" si="10089">M549/M560</f>
        <v>5.1857681315495174E-2</v>
      </c>
      <c r="BV549" s="134">
        <f t="shared" ref="BV549" si="10090">N549/N560</f>
        <v>7.4466921815199566E-2</v>
      </c>
      <c r="BW549" s="135">
        <f t="shared" ref="BW549" si="10091">O549/O560</f>
        <v>5.7484688051489673E-2</v>
      </c>
      <c r="BX549" s="130">
        <f t="shared" ref="BX549" si="10092">P549/P560</f>
        <v>5.9810820163802056E-2</v>
      </c>
      <c r="BY549" s="131">
        <f t="shared" ref="BY549" si="10093">Q549/Q560</f>
        <v>5.7609630266552019E-2</v>
      </c>
      <c r="BZ549" s="132">
        <f t="shared" ref="BZ549" si="10094">R549/R560</f>
        <v>6.133065620151501E-2</v>
      </c>
      <c r="CA549" s="133">
        <f t="shared" ref="CA549" si="10095">S549/S560</f>
        <v>7.2004865193594156E-2</v>
      </c>
      <c r="CB549" s="130">
        <f t="shared" ref="CB549" si="10096">T549/T560</f>
        <v>9.814792969210806E-2</v>
      </c>
      <c r="CC549" s="131">
        <f t="shared" ref="CC549" si="10097">U549/U560</f>
        <v>3.3345481049562684E-2</v>
      </c>
      <c r="CD549" s="132">
        <f t="shared" ref="CD549" si="10098">V549/V560</f>
        <v>9.3182529743268627E-2</v>
      </c>
      <c r="CE549" s="133">
        <f t="shared" ref="CE549" si="10099">W549/W560</f>
        <v>5.2743418966064069E-2</v>
      </c>
      <c r="CF549" s="130">
        <f t="shared" ref="CF549" si="10100">X549/X560</f>
        <v>8.6126329358685139E-2</v>
      </c>
      <c r="CG549" s="131">
        <f t="shared" ref="CG549" si="10101">Y549/Y560</f>
        <v>4.5332283671193338E-2</v>
      </c>
      <c r="CH549" s="132">
        <f t="shared" ref="CH549" si="10102">Z549/Z560</f>
        <v>6.9948353776630084E-2</v>
      </c>
      <c r="CI549" s="130">
        <f t="shared" ref="CI549" si="10103">AA549/AA560</f>
        <v>7.0292854655886111E-2</v>
      </c>
      <c r="CJ549" s="136">
        <f t="shared" ref="CJ549" si="10104">AB549/AB560</f>
        <v>7.0531281257838072E-2</v>
      </c>
      <c r="CK549" s="137">
        <f t="shared" ref="CK549" si="10105">AC549/AC560</f>
        <v>6.4265468288192254E-2</v>
      </c>
    </row>
    <row r="550" spans="1:89">
      <c r="A550" s="147" t="s">
        <v>30</v>
      </c>
      <c r="B550" s="196">
        <v>2680</v>
      </c>
      <c r="C550" s="190">
        <v>3541</v>
      </c>
      <c r="D550" s="191">
        <v>1953</v>
      </c>
      <c r="E550" s="192">
        <v>1309</v>
      </c>
      <c r="F550" s="189">
        <v>1105</v>
      </c>
      <c r="G550" s="193">
        <v>567</v>
      </c>
      <c r="H550" s="191">
        <v>2474</v>
      </c>
      <c r="I550" s="192">
        <v>3786</v>
      </c>
      <c r="J550" s="189">
        <v>781</v>
      </c>
      <c r="K550" s="190">
        <v>316</v>
      </c>
      <c r="L550" s="191">
        <v>1449</v>
      </c>
      <c r="M550" s="189">
        <v>1158</v>
      </c>
      <c r="N550" s="194">
        <v>2323</v>
      </c>
      <c r="O550" s="197">
        <v>1981</v>
      </c>
      <c r="P550" s="189">
        <v>1307</v>
      </c>
      <c r="Q550" s="190">
        <v>1256</v>
      </c>
      <c r="R550" s="191">
        <v>1380</v>
      </c>
      <c r="S550" s="192">
        <v>1793</v>
      </c>
      <c r="T550" s="189">
        <v>785</v>
      </c>
      <c r="U550" s="193">
        <v>421</v>
      </c>
      <c r="V550" s="191">
        <v>1602</v>
      </c>
      <c r="W550" s="198">
        <v>1554</v>
      </c>
      <c r="X550" s="189">
        <v>2572</v>
      </c>
      <c r="Y550" s="193">
        <v>760</v>
      </c>
      <c r="Z550" s="191">
        <v>4871</v>
      </c>
      <c r="AA550" s="189">
        <v>3903</v>
      </c>
      <c r="AB550" s="165">
        <f t="shared" si="9832"/>
        <v>25282</v>
      </c>
      <c r="AC550" s="166">
        <f t="shared" si="9749"/>
        <v>22345</v>
      </c>
      <c r="BI550" s="147" t="s">
        <v>30</v>
      </c>
      <c r="BJ550" s="130">
        <f>B550/B560</f>
        <v>4.4514575201395234E-2</v>
      </c>
      <c r="BK550" s="131">
        <f t="shared" ref="BK550" si="10106">C550/C560</f>
        <v>0.10004803209674229</v>
      </c>
      <c r="BL550" s="132">
        <f t="shared" ref="BL550" si="10107">D550/D560</f>
        <v>8.0320789636027137E-2</v>
      </c>
      <c r="BM550" s="133">
        <f t="shared" ref="BM550" si="10108">E550/E560</f>
        <v>6.7224732949876742E-2</v>
      </c>
      <c r="BN550" s="130">
        <f t="shared" ref="BN550" si="10109">F550/F560</f>
        <v>9.8484848484848481E-2</v>
      </c>
      <c r="BO550" s="131">
        <f t="shared" ref="BO550" si="10110">G550/G560</f>
        <v>7.1527690172827049E-2</v>
      </c>
      <c r="BP550" s="132">
        <f t="shared" ref="BP550" si="10111">H550/H560</f>
        <v>8.4885915251329561E-2</v>
      </c>
      <c r="BQ550" s="133">
        <f t="shared" ref="BQ550" si="10112">I550/I560</f>
        <v>9.1808526116688494E-2</v>
      </c>
      <c r="BR550" s="130">
        <f t="shared" ref="BR550" si="10113">J550/J560</f>
        <v>0.11411455289304501</v>
      </c>
      <c r="BS550" s="131">
        <f t="shared" ref="BS550" si="10114">K550/K560</f>
        <v>3.7294936858255634E-2</v>
      </c>
      <c r="BT550" s="132">
        <f t="shared" ref="BT550" si="10115">L550/L560</f>
        <v>0.12397330595482546</v>
      </c>
      <c r="BU550" s="130">
        <f t="shared" ref="BU550" si="10116">M550/M560</f>
        <v>4.7964213229507516E-2</v>
      </c>
      <c r="BV550" s="134">
        <f t="shared" ref="BV550" si="10117">N550/N560</f>
        <v>8.4672863131037002E-2</v>
      </c>
      <c r="BW550" s="135">
        <f t="shared" ref="BW550" si="10118">O550/O560</f>
        <v>5.1411813557562545E-2</v>
      </c>
      <c r="BX550" s="130">
        <f t="shared" ref="BX550" si="10119">P550/P560</f>
        <v>7.5383550582535472E-2</v>
      </c>
      <c r="BY550" s="131">
        <f t="shared" ref="BY550" si="10120">Q550/Q560</f>
        <v>5.9998089232826977E-2</v>
      </c>
      <c r="BZ550" s="132">
        <f t="shared" ref="BZ550" si="10121">R550/R560</f>
        <v>6.297344163548417E-2</v>
      </c>
      <c r="CA550" s="133">
        <f t="shared" ref="CA550" si="10122">S550/S560</f>
        <v>7.2694100952767085E-2</v>
      </c>
      <c r="CB550" s="130">
        <f t="shared" ref="CB550" si="10123">T550/T560</f>
        <v>9.2603515394597144E-2</v>
      </c>
      <c r="CC550" s="131">
        <f t="shared" ref="CC550" si="10124">U550/U560</f>
        <v>3.8356413994169093E-2</v>
      </c>
      <c r="CD550" s="132">
        <f t="shared" ref="CD550" si="10125">V550/V560</f>
        <v>6.2695679398872883E-2</v>
      </c>
      <c r="CE550" s="133">
        <f t="shared" ref="CE550" si="10126">W550/W560</f>
        <v>4.9286393910561367E-2</v>
      </c>
      <c r="CF550" s="130">
        <f t="shared" ref="CF550" si="10127">X550/X560</f>
        <v>0.10360941024814696</v>
      </c>
      <c r="CG550" s="131">
        <f t="shared" ref="CG550" si="10128">Y550/Y560</f>
        <v>4.9858951649937679E-2</v>
      </c>
      <c r="CH550" s="132">
        <f t="shared" ref="CH550" si="10129">Z550/Z560</f>
        <v>7.8615235635894121E-2</v>
      </c>
      <c r="CI550" s="130">
        <f t="shared" ref="CI550" si="10130">AA550/AA560</f>
        <v>7.5496150721497929E-2</v>
      </c>
      <c r="CJ550" s="136">
        <f t="shared" ref="CJ550" si="10131">AB550/AB560</f>
        <v>7.6399822311939244E-2</v>
      </c>
      <c r="CK550" s="137">
        <f t="shared" ref="CK550" si="10132">AC550/AC560</f>
        <v>6.7666190222394493E-2</v>
      </c>
    </row>
    <row r="551" spans="1:89">
      <c r="A551" s="138" t="s">
        <v>31</v>
      </c>
      <c r="B551" s="199">
        <v>2631</v>
      </c>
      <c r="C551" s="183">
        <v>4274</v>
      </c>
      <c r="D551" s="184">
        <v>1911</v>
      </c>
      <c r="E551" s="185">
        <v>1879</v>
      </c>
      <c r="F551" s="182">
        <v>854</v>
      </c>
      <c r="G551" s="186">
        <v>601</v>
      </c>
      <c r="H551" s="184">
        <v>2473</v>
      </c>
      <c r="I551" s="185">
        <v>3687</v>
      </c>
      <c r="J551" s="182">
        <v>695</v>
      </c>
      <c r="K551" s="183">
        <v>272</v>
      </c>
      <c r="L551" s="184">
        <v>1565</v>
      </c>
      <c r="M551" s="182">
        <v>1185</v>
      </c>
      <c r="N551" s="187">
        <v>2429</v>
      </c>
      <c r="O551" s="200">
        <v>2296</v>
      </c>
      <c r="P551" s="182">
        <v>1412</v>
      </c>
      <c r="Q551" s="183">
        <v>1741</v>
      </c>
      <c r="R551" s="184">
        <v>1515</v>
      </c>
      <c r="S551" s="185">
        <v>2314</v>
      </c>
      <c r="T551" s="182">
        <v>878</v>
      </c>
      <c r="U551" s="186">
        <v>440</v>
      </c>
      <c r="V551" s="184">
        <v>1843</v>
      </c>
      <c r="W551" s="201">
        <v>1989</v>
      </c>
      <c r="X551" s="182">
        <v>2583</v>
      </c>
      <c r="Y551" s="186">
        <v>896</v>
      </c>
      <c r="Z551" s="184">
        <v>4464</v>
      </c>
      <c r="AA551" s="182">
        <v>4348</v>
      </c>
      <c r="AB551" s="165">
        <f t="shared" si="9832"/>
        <v>25253</v>
      </c>
      <c r="AC551" s="166">
        <f t="shared" si="9749"/>
        <v>25922</v>
      </c>
      <c r="BI551" s="138" t="s">
        <v>31</v>
      </c>
      <c r="BJ551" s="130">
        <f>B551/B560</f>
        <v>4.3700689311518978E-2</v>
      </c>
      <c r="BK551" s="131">
        <f t="shared" ref="BK551" si="10133">C551/C560</f>
        <v>0.12075834204503716</v>
      </c>
      <c r="BL551" s="132">
        <f t="shared" ref="BL551" si="10134">D551/D560</f>
        <v>7.859346082665021E-2</v>
      </c>
      <c r="BM551" s="133">
        <f t="shared" ref="BM551" si="10135">E551/E560</f>
        <v>9.6497534921939201E-2</v>
      </c>
      <c r="BN551" s="130">
        <f t="shared" ref="BN551" si="10136">F551/F560</f>
        <v>7.6114081996434935E-2</v>
      </c>
      <c r="BO551" s="131">
        <f t="shared" ref="BO551" si="10137">G551/G560</f>
        <v>7.5816828560615612E-2</v>
      </c>
      <c r="BP551" s="132">
        <f t="shared" ref="BP551" si="10138">H551/H560</f>
        <v>8.4851604048721913E-2</v>
      </c>
      <c r="BQ551" s="133">
        <f t="shared" ref="BQ551" si="10139">I551/I560</f>
        <v>8.9407827731703762E-2</v>
      </c>
      <c r="BR551" s="130">
        <f t="shared" ref="BR551" si="10140">J551/J560</f>
        <v>0.10154880187025131</v>
      </c>
      <c r="BS551" s="131">
        <f t="shared" ref="BS551" si="10141">K551/K560</f>
        <v>3.2101970966599787E-2</v>
      </c>
      <c r="BT551" s="132">
        <f t="shared" ref="BT551" si="10142">L551/L560</f>
        <v>0.13389801505817933</v>
      </c>
      <c r="BU551" s="130">
        <f t="shared" ref="BU551" si="10143">M551/M560</f>
        <v>4.9082549807397589E-2</v>
      </c>
      <c r="BV551" s="134">
        <f t="shared" ref="BV551" si="10144">N551/N560</f>
        <v>8.8536540914889744E-2</v>
      </c>
      <c r="BW551" s="135">
        <f t="shared" ref="BW551" si="10145">O551/O560</f>
        <v>5.9586836914772137E-2</v>
      </c>
      <c r="BX551" s="130">
        <f t="shared" ref="BX551" si="10146">P551/P560</f>
        <v>8.1439612412042908E-2</v>
      </c>
      <c r="BY551" s="131">
        <f t="shared" ref="BY551" si="10147">Q551/Q560</f>
        <v>8.3166141205694086E-2</v>
      </c>
      <c r="BZ551" s="132">
        <f t="shared" ref="BZ551" si="10148">R551/R560</f>
        <v>6.9133887012868489E-2</v>
      </c>
      <c r="CA551" s="133">
        <f t="shared" ref="CA551" si="10149">S551/S560</f>
        <v>9.3817149807419425E-2</v>
      </c>
      <c r="CB551" s="130">
        <f t="shared" ref="CB551" si="10150">T551/T560</f>
        <v>0.1035743777279698</v>
      </c>
      <c r="CC551" s="131">
        <f t="shared" ref="CC551" si="10151">U551/U560</f>
        <v>4.0087463556851312E-2</v>
      </c>
      <c r="CD551" s="132">
        <f t="shared" ref="CD551" si="10152">V551/V560</f>
        <v>7.2127426424546018E-2</v>
      </c>
      <c r="CE551" s="133">
        <f t="shared" ref="CE551" si="10153">W551/W560</f>
        <v>6.3082778306374876E-2</v>
      </c>
      <c r="CF551" s="130">
        <f t="shared" ref="CF551" si="10154">X551/X560</f>
        <v>0.10405252980986142</v>
      </c>
      <c r="CG551" s="131">
        <f t="shared" ref="CG551" si="10155">Y551/Y560</f>
        <v>5.8781079839926524E-2</v>
      </c>
      <c r="CH551" s="132">
        <f t="shared" ref="CH551" si="10156">Z551/Z560</f>
        <v>7.2046481601032927E-2</v>
      </c>
      <c r="CI551" s="130">
        <f t="shared" ref="CI551" si="10157">AA551/AA560</f>
        <v>8.4103833804015635E-2</v>
      </c>
      <c r="CJ551" s="136">
        <f t="shared" ref="CJ551" si="10158">AB551/AB560</f>
        <v>7.6312187043881097E-2</v>
      </c>
      <c r="CK551" s="137">
        <f t="shared" ref="CK551" si="10159">AC551/AC560</f>
        <v>7.8498231503464314E-2</v>
      </c>
    </row>
    <row r="552" spans="1:89">
      <c r="A552" s="147" t="s">
        <v>32</v>
      </c>
      <c r="B552" s="196">
        <v>2629</v>
      </c>
      <c r="C552" s="190">
        <v>3896</v>
      </c>
      <c r="D552" s="191">
        <v>1415</v>
      </c>
      <c r="E552" s="192">
        <v>1779</v>
      </c>
      <c r="F552" s="189">
        <v>645</v>
      </c>
      <c r="G552" s="193">
        <v>516</v>
      </c>
      <c r="H552" s="191">
        <v>2204</v>
      </c>
      <c r="I552" s="192">
        <v>3684</v>
      </c>
      <c r="J552" s="189">
        <v>406</v>
      </c>
      <c r="K552" s="190">
        <v>258</v>
      </c>
      <c r="L552" s="191">
        <v>1172</v>
      </c>
      <c r="M552" s="189">
        <v>1168</v>
      </c>
      <c r="N552" s="194">
        <v>1928</v>
      </c>
      <c r="O552" s="197">
        <v>2708</v>
      </c>
      <c r="P552" s="189">
        <v>1123</v>
      </c>
      <c r="Q552" s="190">
        <v>1699</v>
      </c>
      <c r="R552" s="191">
        <v>1177</v>
      </c>
      <c r="S552" s="192">
        <v>2090</v>
      </c>
      <c r="T552" s="189">
        <v>716</v>
      </c>
      <c r="U552" s="193">
        <v>443</v>
      </c>
      <c r="V552" s="191">
        <v>2798</v>
      </c>
      <c r="W552" s="198">
        <v>1895</v>
      </c>
      <c r="X552" s="189">
        <v>2258</v>
      </c>
      <c r="Y552" s="193">
        <v>870</v>
      </c>
      <c r="Z552" s="191">
        <v>3948</v>
      </c>
      <c r="AA552" s="189">
        <v>5302</v>
      </c>
      <c r="AB552" s="165">
        <f t="shared" si="9832"/>
        <v>22419</v>
      </c>
      <c r="AC552" s="166">
        <f t="shared" si="9749"/>
        <v>26308</v>
      </c>
      <c r="BI552" s="147" t="s">
        <v>32</v>
      </c>
      <c r="BJ552" s="130">
        <f>B552/B560</f>
        <v>4.3667469479279131E-2</v>
      </c>
      <c r="BK552" s="131">
        <f t="shared" ref="BK552" si="10160">C552/C560</f>
        <v>0.11007826406351538</v>
      </c>
      <c r="BL552" s="132">
        <f t="shared" ref="BL552" si="10161">D552/D560</f>
        <v>5.8194530125436975E-2</v>
      </c>
      <c r="BM552" s="133">
        <f t="shared" ref="BM552" si="10162">E552/E560</f>
        <v>9.1361955628594907E-2</v>
      </c>
      <c r="BN552" s="130">
        <f t="shared" ref="BN552" si="10163">F552/F560</f>
        <v>5.7486631016042782E-2</v>
      </c>
      <c r="BO552" s="131">
        <f t="shared" ref="BO552" si="10164">G552/G560</f>
        <v>6.5093982591144184E-2</v>
      </c>
      <c r="BP552" s="132">
        <f t="shared" ref="BP552" si="10165">H552/H560</f>
        <v>7.5621890547263676E-2</v>
      </c>
      <c r="BQ552" s="133">
        <f t="shared" ref="BQ552" si="10166">I552/I560</f>
        <v>8.9335079295795136E-2</v>
      </c>
      <c r="BR552" s="130">
        <f t="shared" ref="BR552" si="10167">J552/J560</f>
        <v>5.9322033898305086E-2</v>
      </c>
      <c r="BS552" s="131">
        <f t="shared" ref="BS552" si="10168">K552/K560</f>
        <v>3.0449663637436564E-2</v>
      </c>
      <c r="BT552" s="132">
        <f t="shared" ref="BT552" si="10169">L552/L560</f>
        <v>0.10027378507871321</v>
      </c>
      <c r="BU552" s="130">
        <f t="shared" ref="BU552" si="10170">M552/M560</f>
        <v>4.8378411962059394E-2</v>
      </c>
      <c r="BV552" s="134">
        <f t="shared" ref="BV552" si="10171">N552/N560</f>
        <v>7.0275195917623476E-2</v>
      </c>
      <c r="BW552" s="135">
        <f t="shared" ref="BW552" si="10172">O552/O560</f>
        <v>7.0279248416900239E-2</v>
      </c>
      <c r="BX552" s="130">
        <f t="shared" ref="BX552" si="10173">P552/P560</f>
        <v>6.4771023186065285E-2</v>
      </c>
      <c r="BY552" s="131">
        <f t="shared" ref="BY552" si="10174">Q552/Q560</f>
        <v>8.1159835674023115E-2</v>
      </c>
      <c r="BZ552" s="132">
        <f t="shared" ref="BZ552" si="10175">R552/R560</f>
        <v>5.3709957105047001E-2</v>
      </c>
      <c r="CA552" s="133">
        <f t="shared" ref="CA552" si="10176">S552/S560</f>
        <v>8.4735455098317453E-2</v>
      </c>
      <c r="CB552" s="130">
        <f t="shared" ref="CB552" si="10177">T552/T560</f>
        <v>8.4463843340804534E-2</v>
      </c>
      <c r="CC552" s="131">
        <f t="shared" ref="CC552" si="10178">U552/U560</f>
        <v>4.0360787172011664E-2</v>
      </c>
      <c r="CD552" s="132">
        <f t="shared" ref="CD552" si="10179">V552/V560</f>
        <v>0.10950219160926737</v>
      </c>
      <c r="CE552" s="133">
        <f t="shared" ref="CE552" si="10180">W552/W560</f>
        <v>6.0101490643831273E-2</v>
      </c>
      <c r="CF552" s="130">
        <f t="shared" ref="CF552" si="10181">X552/X560</f>
        <v>9.0960360941024818E-2</v>
      </c>
      <c r="CG552" s="131">
        <f t="shared" ref="CG552" si="10182">Y552/Y560</f>
        <v>5.7075378862428652E-2</v>
      </c>
      <c r="CH552" s="132">
        <f t="shared" ref="CH552" si="10183">Z552/Z560</f>
        <v>6.3718528082633952E-2</v>
      </c>
      <c r="CI552" s="130">
        <f t="shared" ref="CI552" si="10184">AA552/AA560</f>
        <v>0.10255715888428953</v>
      </c>
      <c r="CJ552" s="136">
        <f t="shared" ref="CJ552" si="10185">AB552/AB560</f>
        <v>6.7748106020542917E-2</v>
      </c>
      <c r="CK552" s="137">
        <f t="shared" ref="CK552" si="10186">AC552/AC560</f>
        <v>7.9667135035612194E-2</v>
      </c>
    </row>
    <row r="553" spans="1:89">
      <c r="A553" s="138" t="s">
        <v>33</v>
      </c>
      <c r="B553" s="199">
        <v>3028</v>
      </c>
      <c r="C553" s="183">
        <v>3565</v>
      </c>
      <c r="D553" s="184">
        <v>1039</v>
      </c>
      <c r="E553" s="185">
        <v>1442</v>
      </c>
      <c r="F553" s="182">
        <v>397</v>
      </c>
      <c r="G553" s="186">
        <v>527</v>
      </c>
      <c r="H553" s="184">
        <v>1689</v>
      </c>
      <c r="I553" s="185">
        <v>3252</v>
      </c>
      <c r="J553" s="182">
        <v>306</v>
      </c>
      <c r="K553" s="183">
        <v>255</v>
      </c>
      <c r="L553" s="184">
        <v>845</v>
      </c>
      <c r="M553" s="182">
        <v>882</v>
      </c>
      <c r="N553" s="187">
        <v>1750</v>
      </c>
      <c r="O553" s="200">
        <v>1865</v>
      </c>
      <c r="P553" s="182">
        <v>919</v>
      </c>
      <c r="Q553" s="183">
        <v>1453</v>
      </c>
      <c r="R553" s="184">
        <v>991</v>
      </c>
      <c r="S553" s="185">
        <v>1428</v>
      </c>
      <c r="T553" s="182">
        <v>684</v>
      </c>
      <c r="U553" s="186">
        <v>410</v>
      </c>
      <c r="V553" s="184">
        <v>2559</v>
      </c>
      <c r="W553" s="201">
        <v>1393</v>
      </c>
      <c r="X553" s="182">
        <v>1591</v>
      </c>
      <c r="Y553" s="186">
        <v>848</v>
      </c>
      <c r="Z553" s="184">
        <v>3201</v>
      </c>
      <c r="AA553" s="182">
        <v>3479</v>
      </c>
      <c r="AB553" s="165">
        <f t="shared" si="9832"/>
        <v>18999</v>
      </c>
      <c r="AC553" s="166">
        <f t="shared" si="9749"/>
        <v>20799</v>
      </c>
      <c r="BI553" s="138" t="s">
        <v>33</v>
      </c>
      <c r="BJ553" s="130">
        <f>B553/B560</f>
        <v>5.029482601112864E-2</v>
      </c>
      <c r="BK553" s="131">
        <f t="shared" ref="BK553" si="10187">C553/C560</f>
        <v>0.10072613228604527</v>
      </c>
      <c r="BL553" s="132">
        <f t="shared" ref="BL553" si="10188">D553/D560</f>
        <v>4.2730824593872098E-2</v>
      </c>
      <c r="BM553" s="133">
        <f t="shared" ref="BM553" si="10189">E553/E560</f>
        <v>7.4055053410024649E-2</v>
      </c>
      <c r="BN553" s="130">
        <f t="shared" ref="BN553" si="10190">F553/F560</f>
        <v>3.538324420677362E-2</v>
      </c>
      <c r="BO553" s="131">
        <f t="shared" ref="BO553" si="10191">G553/G560</f>
        <v>6.6481645010722845E-2</v>
      </c>
      <c r="BP553" s="132">
        <f t="shared" ref="BP553" si="10192">H553/H560</f>
        <v>5.7951621204323213E-2</v>
      </c>
      <c r="BQ553" s="133">
        <f t="shared" ref="BQ553" si="10193">I553/I560</f>
        <v>7.8859304524952711E-2</v>
      </c>
      <c r="BR553" s="130">
        <f t="shared" ref="BR553" si="10194">J553/J560</f>
        <v>4.471069549970777E-2</v>
      </c>
      <c r="BS553" s="131">
        <f t="shared" ref="BS553" si="10195">K553/K560</f>
        <v>3.0095597781187301E-2</v>
      </c>
      <c r="BT553" s="132">
        <f t="shared" ref="BT553" si="10196">L553/L560</f>
        <v>7.2296372347707055E-2</v>
      </c>
      <c r="BU553" s="130">
        <f t="shared" ref="BU553" si="10197">M553/M560</f>
        <v>3.6532328211075674E-2</v>
      </c>
      <c r="BV553" s="134">
        <f t="shared" ref="BV553" si="10198">N553/N560</f>
        <v>6.3787133223983966E-2</v>
      </c>
      <c r="BW553" s="135">
        <f t="shared" ref="BW553" si="10199">O553/O560</f>
        <v>4.8401328765701232E-2</v>
      </c>
      <c r="BX553" s="130">
        <f t="shared" ref="BX553" si="10200">P553/P560</f>
        <v>5.3004960203022262E-2</v>
      </c>
      <c r="BY553" s="131">
        <f t="shared" ref="BY553" si="10201">Q553/Q560</f>
        <v>6.9408617559950314E-2</v>
      </c>
      <c r="BZ553" s="132">
        <f t="shared" ref="BZ553" si="10202">R553/R560</f>
        <v>4.5222232362873052E-2</v>
      </c>
      <c r="CA553" s="133">
        <f t="shared" ref="CA553" si="10203">S553/S560</f>
        <v>5.7895803770525035E-2</v>
      </c>
      <c r="CB553" s="130">
        <f t="shared" ref="CB553" si="10204">T553/T560</f>
        <v>8.0688922968031138E-2</v>
      </c>
      <c r="CC553" s="131">
        <f t="shared" ref="CC553" si="10205">U553/U560</f>
        <v>3.7354227405247811E-2</v>
      </c>
      <c r="CD553" s="132">
        <f t="shared" ref="CD553" si="10206">V553/V560</f>
        <v>0.10014871634314339</v>
      </c>
      <c r="CE553" s="133">
        <f t="shared" ref="CE553" si="10207">W553/W560</f>
        <v>4.4180145892800504E-2</v>
      </c>
      <c r="CF553" s="130">
        <f t="shared" ref="CF553" si="10208">X553/X560</f>
        <v>6.4091202062520142E-2</v>
      </c>
      <c r="CG553" s="131">
        <f t="shared" ref="CG553" si="10209">Y553/Y560</f>
        <v>5.5632093419930459E-2</v>
      </c>
      <c r="CH553" s="132">
        <f t="shared" ref="CH553" si="10210">Z553/Z560</f>
        <v>5.166236281471917E-2</v>
      </c>
      <c r="CI553" s="130">
        <f t="shared" ref="CI553" si="10211">AA553/AA560</f>
        <v>6.7294672908042863E-2</v>
      </c>
      <c r="CJ553" s="136">
        <f t="shared" ref="CJ553" si="10212">AB553/AB560</f>
        <v>5.7413188201271011E-2</v>
      </c>
      <c r="CK553" s="137">
        <f t="shared" ref="CK553" si="10213">AC553/AC560</f>
        <v>6.2984519598817776E-2</v>
      </c>
    </row>
    <row r="554" spans="1:89">
      <c r="A554" s="147" t="s">
        <v>34</v>
      </c>
      <c r="B554" s="196">
        <v>382</v>
      </c>
      <c r="C554" s="190">
        <v>2148</v>
      </c>
      <c r="D554" s="191">
        <v>239</v>
      </c>
      <c r="E554" s="192">
        <v>1227</v>
      </c>
      <c r="F554" s="189">
        <v>116</v>
      </c>
      <c r="G554" s="193">
        <v>384</v>
      </c>
      <c r="H554" s="191">
        <v>800</v>
      </c>
      <c r="I554" s="192">
        <v>2318</v>
      </c>
      <c r="J554" s="189">
        <v>172</v>
      </c>
      <c r="K554" s="190">
        <v>132</v>
      </c>
      <c r="L554" s="191">
        <v>478</v>
      </c>
      <c r="M554" s="189">
        <v>700</v>
      </c>
      <c r="N554" s="194">
        <v>1064</v>
      </c>
      <c r="O554" s="197">
        <v>1578</v>
      </c>
      <c r="P554" s="189">
        <v>588</v>
      </c>
      <c r="Q554" s="190">
        <v>1399</v>
      </c>
      <c r="R554" s="191">
        <v>763</v>
      </c>
      <c r="S554" s="192">
        <v>1351</v>
      </c>
      <c r="T554" s="189">
        <v>517</v>
      </c>
      <c r="U554" s="193">
        <v>355</v>
      </c>
      <c r="V554" s="191">
        <v>2607</v>
      </c>
      <c r="W554" s="198">
        <v>1278</v>
      </c>
      <c r="X554" s="189">
        <v>1153</v>
      </c>
      <c r="Y554" s="193">
        <v>759</v>
      </c>
      <c r="Z554" s="191">
        <v>2199</v>
      </c>
      <c r="AA554" s="189">
        <v>3045</v>
      </c>
      <c r="AB554" s="165">
        <f t="shared" si="9832"/>
        <v>11078</v>
      </c>
      <c r="AC554" s="166">
        <f t="shared" si="9749"/>
        <v>16674</v>
      </c>
      <c r="BI554" s="147" t="s">
        <v>34</v>
      </c>
      <c r="BJ554" s="130">
        <f>B554/B560</f>
        <v>6.3449879578108132E-3</v>
      </c>
      <c r="BK554" s="131">
        <f t="shared" ref="BK554" si="10214">C554/C560</f>
        <v>6.0689966942615768E-2</v>
      </c>
      <c r="BL554" s="132">
        <f t="shared" ref="BL554" si="10215">D554/D560</f>
        <v>9.8293234628829933E-3</v>
      </c>
      <c r="BM554" s="133">
        <f t="shared" ref="BM554" si="10216">E554/E560</f>
        <v>6.3013557929334427E-2</v>
      </c>
      <c r="BN554" s="130">
        <f t="shared" ref="BN554" si="10217">F554/F560</f>
        <v>1.033868092691622E-2</v>
      </c>
      <c r="BO554" s="131">
        <f t="shared" ref="BO554" si="10218">G554/G560</f>
        <v>4.8442033556200331E-2</v>
      </c>
      <c r="BP554" s="132">
        <f t="shared" ref="BP554" si="10219">H554/H560</f>
        <v>2.7448962086121118E-2</v>
      </c>
      <c r="BQ554" s="133">
        <f t="shared" ref="BQ554" si="10220">I554/I560</f>
        <v>5.6210291478733208E-2</v>
      </c>
      <c r="BR554" s="130">
        <f t="shared" ref="BR554" si="10221">J554/J560</f>
        <v>2.5131502045587374E-2</v>
      </c>
      <c r="BS554" s="131">
        <f t="shared" ref="BS554" si="10222">K554/K560</f>
        <v>1.5578897674967543E-2</v>
      </c>
      <c r="BT554" s="132">
        <f t="shared" ref="BT554" si="10223">L554/L560</f>
        <v>4.0896646132785763E-2</v>
      </c>
      <c r="BU554" s="130">
        <f t="shared" ref="BU554" si="10224">M554/M560</f>
        <v>2.8993911278631487E-2</v>
      </c>
      <c r="BV554" s="134">
        <f t="shared" ref="BV554" si="10225">N554/N560</f>
        <v>3.8782577000182249E-2</v>
      </c>
      <c r="BW554" s="135">
        <f t="shared" ref="BW554" si="10226">O554/O560</f>
        <v>4.0952974151354717E-2</v>
      </c>
      <c r="BX554" s="130">
        <f t="shared" ref="BX554" si="10227">P554/P560</f>
        <v>3.3913946245241668E-2</v>
      </c>
      <c r="BY554" s="131">
        <f t="shared" ref="BY554" si="10228">Q554/Q560</f>
        <v>6.6829081876373361E-2</v>
      </c>
      <c r="BZ554" s="132">
        <f t="shared" ref="BZ554" si="10229">R554/R560</f>
        <v>3.4817924614401752E-2</v>
      </c>
      <c r="CA554" s="133">
        <f t="shared" ref="CA554" si="10230">S554/S560</f>
        <v>5.4773971214271237E-2</v>
      </c>
      <c r="CB554" s="130">
        <f t="shared" ref="CB554" si="10231">T554/T560</f>
        <v>6.098855727262003E-2</v>
      </c>
      <c r="CC554" s="131">
        <f t="shared" ref="CC554" si="10232">U554/U560</f>
        <v>3.2343294460641402E-2</v>
      </c>
      <c r="CD554" s="132">
        <f t="shared" ref="CD554" si="10233">V554/V560</f>
        <v>0.10202723857232311</v>
      </c>
      <c r="CE554" s="133">
        <f t="shared" ref="CE554" si="10234">W554/W560</f>
        <v>4.0532825880114177E-2</v>
      </c>
      <c r="CF554" s="130">
        <f t="shared" ref="CF554" si="10235">X554/X560</f>
        <v>4.6446986786980345E-2</v>
      </c>
      <c r="CG554" s="131">
        <f t="shared" ref="CG554" si="10236">Y554/Y560</f>
        <v>4.9793347766187761E-2</v>
      </c>
      <c r="CH554" s="132">
        <f t="shared" ref="CH554" si="10237">Z554/Z560</f>
        <v>3.5490639122014202E-2</v>
      </c>
      <c r="CI554" s="130">
        <f t="shared" ref="CI554" si="10238">AA554/AA560</f>
        <v>5.8899764014081785E-2</v>
      </c>
      <c r="CJ554" s="136">
        <f t="shared" ref="CJ554" si="10239">AB554/AB560</f>
        <v>3.3476672398214655E-2</v>
      </c>
      <c r="CK554" s="137">
        <f t="shared" ref="CK554" si="10240">AC554/AC560</f>
        <v>5.0492998691797082E-2</v>
      </c>
    </row>
    <row r="555" spans="1:89">
      <c r="A555" s="138" t="s">
        <v>35</v>
      </c>
      <c r="B555" s="199">
        <v>0</v>
      </c>
      <c r="C555" s="183">
        <v>1824</v>
      </c>
      <c r="D555" s="184">
        <v>23</v>
      </c>
      <c r="E555" s="185">
        <v>735</v>
      </c>
      <c r="F555" s="182">
        <v>5</v>
      </c>
      <c r="G555" s="186">
        <v>253</v>
      </c>
      <c r="H555" s="184">
        <v>61</v>
      </c>
      <c r="I555" s="185">
        <v>1448</v>
      </c>
      <c r="J555" s="182">
        <v>79</v>
      </c>
      <c r="K555" s="183">
        <v>92</v>
      </c>
      <c r="L555" s="184">
        <v>107</v>
      </c>
      <c r="M555" s="182">
        <v>201</v>
      </c>
      <c r="N555" s="187">
        <v>167</v>
      </c>
      <c r="O555" s="200">
        <v>527</v>
      </c>
      <c r="P555" s="182">
        <v>194</v>
      </c>
      <c r="Q555" s="183">
        <v>329</v>
      </c>
      <c r="R555" s="184">
        <v>178</v>
      </c>
      <c r="S555" s="185">
        <v>254</v>
      </c>
      <c r="T555" s="182">
        <v>103</v>
      </c>
      <c r="U555" s="186">
        <v>29</v>
      </c>
      <c r="V555" s="184">
        <v>542</v>
      </c>
      <c r="W555" s="201">
        <v>61</v>
      </c>
      <c r="X555" s="182">
        <v>185</v>
      </c>
      <c r="Y555" s="186">
        <v>35</v>
      </c>
      <c r="Z555" s="184">
        <v>202</v>
      </c>
      <c r="AA555" s="182">
        <v>752</v>
      </c>
      <c r="AB555" s="165">
        <f t="shared" si="9832"/>
        <v>1846</v>
      </c>
      <c r="AC555" s="166">
        <f t="shared" si="9749"/>
        <v>6540</v>
      </c>
      <c r="BI555" s="138" t="s">
        <v>35</v>
      </c>
      <c r="BJ555" s="130">
        <f>B555/B560</f>
        <v>0</v>
      </c>
      <c r="BK555" s="131">
        <f t="shared" ref="BK555" si="10241">C555/C560</f>
        <v>5.1535614387025683E-2</v>
      </c>
      <c r="BL555" s="132">
        <f t="shared" ref="BL555" si="10242">D555/D560</f>
        <v>9.4591815751593662E-4</v>
      </c>
      <c r="BM555" s="133">
        <f t="shared" ref="BM555" si="10243">E555/E560</f>
        <v>3.7746507806080527E-2</v>
      </c>
      <c r="BN555" s="130">
        <f t="shared" ref="BN555" si="10244">F555/F560</f>
        <v>4.4563279857397502E-4</v>
      </c>
      <c r="BO555" s="131">
        <f t="shared" ref="BO555" si="10245">G555/G560</f>
        <v>3.1916235650309072E-2</v>
      </c>
      <c r="BP555" s="132">
        <f t="shared" ref="BP555" si="10246">H555/H560</f>
        <v>2.0929833590667352E-3</v>
      </c>
      <c r="BQ555" s="133">
        <f t="shared" ref="BQ555" si="10247">I555/I560</f>
        <v>3.51132450652311E-2</v>
      </c>
      <c r="BR555" s="130">
        <f t="shared" ref="BR555" si="10248">J555/J560</f>
        <v>1.1542957334891876E-2</v>
      </c>
      <c r="BS555" s="131">
        <f t="shared" ref="BS555" si="10249">K555/K560</f>
        <v>1.0858019591644046E-2</v>
      </c>
      <c r="BT555" s="132">
        <f t="shared" ref="BT555" si="10250">L555/L560</f>
        <v>9.1546885694729629E-3</v>
      </c>
      <c r="BU555" s="130">
        <f t="shared" ref="BU555" si="10251">M555/M560</f>
        <v>8.3253945242927549E-3</v>
      </c>
      <c r="BV555" s="134">
        <f t="shared" ref="BV555" si="10252">N555/N560</f>
        <v>6.0871149990887555E-3</v>
      </c>
      <c r="BW555" s="135">
        <f t="shared" ref="BW555" si="10253">O555/O560</f>
        <v>1.3676943838887158E-2</v>
      </c>
      <c r="BX555" s="130">
        <f t="shared" ref="BX555" si="10254">P555/P560</f>
        <v>1.1189295189756605E-2</v>
      </c>
      <c r="BY555" s="131">
        <f t="shared" ref="BY555" si="10255">Q555/Q560</f>
        <v>1.5716059998089234E-2</v>
      </c>
      <c r="BZ555" s="132">
        <f t="shared" ref="BZ555" si="10256">R555/R560</f>
        <v>8.1226613124030303E-3</v>
      </c>
      <c r="CA555" s="133">
        <f t="shared" ref="CA555" si="10257">S555/S560</f>
        <v>1.0297993107642409E-2</v>
      </c>
      <c r="CB555" s="130">
        <f t="shared" ref="CB555" si="10258">T555/T560</f>
        <v>1.2150524949864339E-2</v>
      </c>
      <c r="CC555" s="131">
        <f t="shared" ref="CC555" si="10259">U555/U560</f>
        <v>2.6421282798833818E-3</v>
      </c>
      <c r="CD555" s="132">
        <f t="shared" ref="CD555" si="10260">V555/V560</f>
        <v>2.1211646837820914E-2</v>
      </c>
      <c r="CE555" s="133">
        <f t="shared" ref="CE555" si="10261">W555/W560</f>
        <v>1.9346653980336188E-3</v>
      </c>
      <c r="CF555" s="130">
        <f t="shared" ref="CF555" si="10262">X555/X560</f>
        <v>7.452465356106993E-3</v>
      </c>
      <c r="CG555" s="131">
        <f t="shared" ref="CG555" si="10263">Y555/Y560</f>
        <v>2.2961359312471297E-3</v>
      </c>
      <c r="CH555" s="132">
        <f t="shared" ref="CH555" si="10264">Z555/Z560</f>
        <v>3.2601678502259522E-3</v>
      </c>
      <c r="CI555" s="130">
        <f t="shared" ref="CI555" si="10265">AA555/AA560</f>
        <v>1.4546017254052381E-2</v>
      </c>
      <c r="CJ555" s="136">
        <f t="shared" ref="CJ555" si="10266">AB555/AB560</f>
        <v>5.5784380977707401E-3</v>
      </c>
      <c r="CK555" s="137">
        <f t="shared" ref="CK555" si="10267">AC555/AC560</f>
        <v>1.9804738601676437E-2</v>
      </c>
    </row>
    <row r="556" spans="1:89">
      <c r="A556" s="147" t="s">
        <v>36</v>
      </c>
      <c r="B556" s="196">
        <v>0</v>
      </c>
      <c r="C556" s="190">
        <v>86</v>
      </c>
      <c r="D556" s="191">
        <v>0</v>
      </c>
      <c r="E556" s="192">
        <v>39</v>
      </c>
      <c r="F556" s="189">
        <v>0</v>
      </c>
      <c r="G556" s="193">
        <v>0</v>
      </c>
      <c r="H556" s="191">
        <v>0</v>
      </c>
      <c r="I556" s="192">
        <v>0</v>
      </c>
      <c r="J556" s="189">
        <v>0</v>
      </c>
      <c r="K556" s="193">
        <v>0</v>
      </c>
      <c r="L556" s="191">
        <v>0</v>
      </c>
      <c r="M556" s="189">
        <v>0</v>
      </c>
      <c r="N556" s="194">
        <v>0</v>
      </c>
      <c r="O556" s="197">
        <v>0</v>
      </c>
      <c r="P556" s="189">
        <v>0</v>
      </c>
      <c r="Q556" s="193">
        <v>0</v>
      </c>
      <c r="R556" s="191">
        <v>0</v>
      </c>
      <c r="S556" s="192">
        <v>0</v>
      </c>
      <c r="T556" s="189">
        <v>0</v>
      </c>
      <c r="U556" s="193">
        <v>0</v>
      </c>
      <c r="V556" s="191">
        <v>0</v>
      </c>
      <c r="W556" s="192">
        <v>0</v>
      </c>
      <c r="X556" s="189">
        <v>0</v>
      </c>
      <c r="Y556" s="193">
        <v>0</v>
      </c>
      <c r="Z556" s="191">
        <v>0</v>
      </c>
      <c r="AA556" s="189">
        <v>0</v>
      </c>
      <c r="AB556" s="165">
        <f t="shared" si="9832"/>
        <v>0</v>
      </c>
      <c r="AC556" s="166">
        <f t="shared" si="9749"/>
        <v>125</v>
      </c>
      <c r="BI556" s="147" t="s">
        <v>36</v>
      </c>
      <c r="BJ556" s="130">
        <f>B556/B560</f>
        <v>0</v>
      </c>
      <c r="BK556" s="131">
        <f t="shared" ref="BK556" si="10268">C556/C560</f>
        <v>2.4298590116689743E-3</v>
      </c>
      <c r="BL556" s="132">
        <f t="shared" ref="BL556" si="10269">D556/D560</f>
        <v>0</v>
      </c>
      <c r="BM556" s="133">
        <f t="shared" ref="BM556" si="10270">E556/E560</f>
        <v>2.0028759244042726E-3</v>
      </c>
      <c r="BN556" s="130">
        <f t="shared" ref="BN556" si="10271">F556/F560</f>
        <v>0</v>
      </c>
      <c r="BO556" s="131">
        <f t="shared" ref="BO556" si="10272">G556/G560</f>
        <v>0</v>
      </c>
      <c r="BP556" s="132">
        <f t="shared" ref="BP556" si="10273">H556/H560</f>
        <v>0</v>
      </c>
      <c r="BQ556" s="133">
        <f t="shared" ref="BQ556" si="10274">I556/I560</f>
        <v>0</v>
      </c>
      <c r="BR556" s="130">
        <f t="shared" ref="BR556" si="10275">J556/J560</f>
        <v>0</v>
      </c>
      <c r="BS556" s="131">
        <f t="shared" ref="BS556" si="10276">K556/K560</f>
        <v>0</v>
      </c>
      <c r="BT556" s="132">
        <f t="shared" ref="BT556" si="10277">L556/L560</f>
        <v>0</v>
      </c>
      <c r="BU556" s="130">
        <f t="shared" ref="BU556" si="10278">M556/M560</f>
        <v>0</v>
      </c>
      <c r="BV556" s="134">
        <f t="shared" ref="BV556" si="10279">N556/N560</f>
        <v>0</v>
      </c>
      <c r="BW556" s="135">
        <f t="shared" ref="BW556" si="10280">O556/O560</f>
        <v>0</v>
      </c>
      <c r="BX556" s="130">
        <f t="shared" ref="BX556" si="10281">P556/P560</f>
        <v>0</v>
      </c>
      <c r="BY556" s="131">
        <f t="shared" ref="BY556" si="10282">Q556/Q560</f>
        <v>0</v>
      </c>
      <c r="BZ556" s="132">
        <f t="shared" ref="BZ556" si="10283">R556/R560</f>
        <v>0</v>
      </c>
      <c r="CA556" s="133">
        <f t="shared" ref="CA556" si="10284">S556/S560</f>
        <v>0</v>
      </c>
      <c r="CB556" s="130">
        <f t="shared" ref="CB556" si="10285">T556/T560</f>
        <v>0</v>
      </c>
      <c r="CC556" s="131">
        <f t="shared" ref="CC556" si="10286">U556/U560</f>
        <v>0</v>
      </c>
      <c r="CD556" s="132">
        <f t="shared" ref="CD556" si="10287">V556/V560</f>
        <v>0</v>
      </c>
      <c r="CE556" s="133">
        <f t="shared" ref="CE556" si="10288">W556/W560</f>
        <v>0</v>
      </c>
      <c r="CF556" s="130">
        <f t="shared" ref="CF556" si="10289">X556/X560</f>
        <v>0</v>
      </c>
      <c r="CG556" s="131">
        <f t="shared" ref="CG556" si="10290">Y556/Y560</f>
        <v>0</v>
      </c>
      <c r="CH556" s="132">
        <f t="shared" ref="CH556" si="10291">Z556/Z560</f>
        <v>0</v>
      </c>
      <c r="CI556" s="130">
        <f t="shared" ref="CI556" si="10292">AA556/AA560</f>
        <v>0</v>
      </c>
      <c r="CJ556" s="136">
        <f t="shared" ref="CJ556" si="10293">AB556/AB560</f>
        <v>0</v>
      </c>
      <c r="CK556" s="137">
        <f t="shared" ref="CK556" si="10294">AC556/AC560</f>
        <v>3.785309365763845E-4</v>
      </c>
    </row>
    <row r="557" spans="1:89">
      <c r="A557" s="138" t="s">
        <v>37</v>
      </c>
      <c r="B557" s="60">
        <v>0</v>
      </c>
      <c r="C557" s="61">
        <v>0</v>
      </c>
      <c r="D557" s="140">
        <v>0</v>
      </c>
      <c r="E557" s="141">
        <v>0</v>
      </c>
      <c r="F557" s="139">
        <v>0</v>
      </c>
      <c r="G557" s="142">
        <v>0</v>
      </c>
      <c r="H557" s="140">
        <v>0</v>
      </c>
      <c r="I557" s="141">
        <v>0</v>
      </c>
      <c r="J557" s="139">
        <v>0</v>
      </c>
      <c r="K557" s="142">
        <v>0</v>
      </c>
      <c r="L557" s="140">
        <v>0</v>
      </c>
      <c r="M557" s="139">
        <v>0</v>
      </c>
      <c r="N557" s="143">
        <v>0</v>
      </c>
      <c r="O557" s="144">
        <v>0</v>
      </c>
      <c r="P557" s="139">
        <v>0</v>
      </c>
      <c r="Q557" s="142">
        <v>0</v>
      </c>
      <c r="R557" s="140">
        <v>0</v>
      </c>
      <c r="S557" s="141">
        <v>0</v>
      </c>
      <c r="T557" s="139">
        <v>0</v>
      </c>
      <c r="U557" s="142">
        <v>0</v>
      </c>
      <c r="V557" s="140">
        <v>0</v>
      </c>
      <c r="W557" s="141">
        <v>0</v>
      </c>
      <c r="X557" s="139">
        <v>0</v>
      </c>
      <c r="Y557" s="142">
        <v>0</v>
      </c>
      <c r="Z557" s="145">
        <v>0</v>
      </c>
      <c r="AA557" s="146">
        <v>0</v>
      </c>
      <c r="AB557" s="165">
        <f t="shared" ref="AB557" si="10295">B557+D557+F557+H557+J557+L557+N557+P557+R557+T557+V557+X557+Z557</f>
        <v>0</v>
      </c>
      <c r="AC557" s="166">
        <f t="shared" ref="AC557" si="10296">C557+E557+G557+I557+K557+M557+O557+Q557+S557+U557+W557+Y557+AA557</f>
        <v>0</v>
      </c>
      <c r="BI557" s="138" t="s">
        <v>37</v>
      </c>
      <c r="BJ557" s="130">
        <f>B557/B560</f>
        <v>0</v>
      </c>
      <c r="BK557" s="131">
        <f t="shared" ref="BK557" si="10297">C557/C560</f>
        <v>0</v>
      </c>
      <c r="BL557" s="132">
        <f t="shared" ref="BL557" si="10298">D557/D560</f>
        <v>0</v>
      </c>
      <c r="BM557" s="133">
        <f t="shared" ref="BM557" si="10299">E557/E560</f>
        <v>0</v>
      </c>
      <c r="BN557" s="130">
        <f t="shared" ref="BN557" si="10300">F557/F560</f>
        <v>0</v>
      </c>
      <c r="BO557" s="131">
        <f t="shared" ref="BO557" si="10301">G557/G560</f>
        <v>0</v>
      </c>
      <c r="BP557" s="132">
        <f t="shared" ref="BP557" si="10302">H557/H560</f>
        <v>0</v>
      </c>
      <c r="BQ557" s="133">
        <f t="shared" ref="BQ557" si="10303">I557/I560</f>
        <v>0</v>
      </c>
      <c r="BR557" s="130">
        <f t="shared" ref="BR557" si="10304">J557/J560</f>
        <v>0</v>
      </c>
      <c r="BS557" s="131">
        <f t="shared" ref="BS557" si="10305">K557/K560</f>
        <v>0</v>
      </c>
      <c r="BT557" s="132">
        <f t="shared" ref="BT557" si="10306">L557/L560</f>
        <v>0</v>
      </c>
      <c r="BU557" s="130">
        <f t="shared" ref="BU557" si="10307">M557/M560</f>
        <v>0</v>
      </c>
      <c r="BV557" s="134">
        <f t="shared" ref="BV557" si="10308">N557/N560</f>
        <v>0</v>
      </c>
      <c r="BW557" s="135">
        <f t="shared" ref="BW557" si="10309">O557/O560</f>
        <v>0</v>
      </c>
      <c r="BX557" s="130">
        <f t="shared" ref="BX557" si="10310">P557/P560</f>
        <v>0</v>
      </c>
      <c r="BY557" s="131">
        <f t="shared" ref="BY557" si="10311">Q557/Q560</f>
        <v>0</v>
      </c>
      <c r="BZ557" s="132">
        <f t="shared" ref="BZ557" si="10312">R557/R560</f>
        <v>0</v>
      </c>
      <c r="CA557" s="133">
        <f t="shared" ref="CA557" si="10313">S557/S560</f>
        <v>0</v>
      </c>
      <c r="CB557" s="130">
        <f t="shared" ref="CB557" si="10314">T557/T560</f>
        <v>0</v>
      </c>
      <c r="CC557" s="131">
        <f t="shared" ref="CC557" si="10315">U557/U560</f>
        <v>0</v>
      </c>
      <c r="CD557" s="132">
        <f t="shared" ref="CD557" si="10316">V557/V560</f>
        <v>0</v>
      </c>
      <c r="CE557" s="133">
        <f t="shared" ref="CE557" si="10317">W557/W560</f>
        <v>0</v>
      </c>
      <c r="CF557" s="130">
        <f t="shared" ref="CF557" si="10318">X557/X560</f>
        <v>0</v>
      </c>
      <c r="CG557" s="131">
        <f t="shared" ref="CG557" si="10319">Y557/Y560</f>
        <v>0</v>
      </c>
      <c r="CH557" s="132">
        <f t="shared" ref="CH557" si="10320">Z557/Z560</f>
        <v>0</v>
      </c>
      <c r="CI557" s="130">
        <f t="shared" ref="CI557" si="10321">AA557/AA560</f>
        <v>0</v>
      </c>
      <c r="CJ557" s="136">
        <f t="shared" ref="CJ557" si="10322">AB557/AB560</f>
        <v>0</v>
      </c>
      <c r="CK557" s="137">
        <f t="shared" ref="CK557" si="10323">AC557/AC560</f>
        <v>0</v>
      </c>
    </row>
    <row r="558" spans="1:89">
      <c r="A558" s="147" t="s">
        <v>38</v>
      </c>
      <c r="B558" s="58"/>
      <c r="C558" s="59"/>
      <c r="D558" s="153"/>
      <c r="E558" s="150"/>
      <c r="F558" s="151"/>
      <c r="G558" s="152"/>
      <c r="H558" s="153"/>
      <c r="I558" s="150"/>
      <c r="J558" s="151"/>
      <c r="K558" s="152"/>
      <c r="L558" s="153"/>
      <c r="M558" s="151"/>
      <c r="N558" s="155"/>
      <c r="O558" s="154"/>
      <c r="P558" s="151"/>
      <c r="Q558" s="152"/>
      <c r="R558" s="153"/>
      <c r="S558" s="150"/>
      <c r="T558" s="151"/>
      <c r="U558" s="152"/>
      <c r="V558" s="153"/>
      <c r="W558" s="150"/>
      <c r="X558" s="151"/>
      <c r="Y558" s="152"/>
      <c r="Z558" s="149"/>
      <c r="AA558" s="148"/>
      <c r="AB558" s="165"/>
      <c r="AC558" s="166"/>
      <c r="BI558" s="147" t="s">
        <v>38</v>
      </c>
      <c r="BJ558" s="130">
        <f>B558/B560</f>
        <v>0</v>
      </c>
      <c r="BK558" s="131">
        <f t="shared" ref="BK558" si="10324">C558/C560</f>
        <v>0</v>
      </c>
      <c r="BL558" s="132">
        <f t="shared" ref="BL558" si="10325">D558/D560</f>
        <v>0</v>
      </c>
      <c r="BM558" s="133">
        <f t="shared" ref="BM558" si="10326">E558/E560</f>
        <v>0</v>
      </c>
      <c r="BN558" s="130">
        <f t="shared" ref="BN558" si="10327">F558/F560</f>
        <v>0</v>
      </c>
      <c r="BO558" s="131">
        <f t="shared" ref="BO558" si="10328">G558/G560</f>
        <v>0</v>
      </c>
      <c r="BP558" s="132">
        <f t="shared" ref="BP558" si="10329">H558/H560</f>
        <v>0</v>
      </c>
      <c r="BQ558" s="133">
        <f t="shared" ref="BQ558" si="10330">I558/I560</f>
        <v>0</v>
      </c>
      <c r="BR558" s="130">
        <f t="shared" ref="BR558" si="10331">J558/J560</f>
        <v>0</v>
      </c>
      <c r="BS558" s="131">
        <f t="shared" ref="BS558" si="10332">K558/K560</f>
        <v>0</v>
      </c>
      <c r="BT558" s="132">
        <f t="shared" ref="BT558" si="10333">L558/L560</f>
        <v>0</v>
      </c>
      <c r="BU558" s="130">
        <f t="shared" ref="BU558" si="10334">M558/M560</f>
        <v>0</v>
      </c>
      <c r="BV558" s="134">
        <f t="shared" ref="BV558" si="10335">N558/N560</f>
        <v>0</v>
      </c>
      <c r="BW558" s="135">
        <f t="shared" ref="BW558" si="10336">O558/O560</f>
        <v>0</v>
      </c>
      <c r="BX558" s="130">
        <f t="shared" ref="BX558" si="10337">P558/P560</f>
        <v>0</v>
      </c>
      <c r="BY558" s="131">
        <f t="shared" ref="BY558" si="10338">Q558/Q560</f>
        <v>0</v>
      </c>
      <c r="BZ558" s="132">
        <f t="shared" ref="BZ558" si="10339">R558/R560</f>
        <v>0</v>
      </c>
      <c r="CA558" s="133">
        <f t="shared" ref="CA558" si="10340">S558/S560</f>
        <v>0</v>
      </c>
      <c r="CB558" s="130">
        <f t="shared" ref="CB558" si="10341">T558/T560</f>
        <v>0</v>
      </c>
      <c r="CC558" s="131">
        <f t="shared" ref="CC558" si="10342">U558/U560</f>
        <v>0</v>
      </c>
      <c r="CD558" s="132">
        <f t="shared" ref="CD558" si="10343">V558/V560</f>
        <v>0</v>
      </c>
      <c r="CE558" s="133">
        <f t="shared" ref="CE558" si="10344">W558/W560</f>
        <v>0</v>
      </c>
      <c r="CF558" s="130">
        <f t="shared" ref="CF558" si="10345">X558/X560</f>
        <v>0</v>
      </c>
      <c r="CG558" s="131">
        <f t="shared" ref="CG558" si="10346">Y558/Y560</f>
        <v>0</v>
      </c>
      <c r="CH558" s="132">
        <f t="shared" ref="CH558" si="10347">Z558/Z560</f>
        <v>0</v>
      </c>
      <c r="CI558" s="130">
        <f t="shared" ref="CI558" si="10348">AA558/AA560</f>
        <v>0</v>
      </c>
      <c r="CJ558" s="136">
        <f t="shared" ref="CJ558" si="10349">AB558/AB560</f>
        <v>0</v>
      </c>
      <c r="CK558" s="137">
        <f t="shared" ref="CK558" si="10350">AC558/AC560</f>
        <v>0</v>
      </c>
    </row>
    <row r="559" spans="1:89" ht="14" thickBot="1">
      <c r="A559" s="138" t="s">
        <v>39</v>
      </c>
      <c r="B559" s="60"/>
      <c r="C559" s="61"/>
      <c r="D559" s="140"/>
      <c r="E559" s="141"/>
      <c r="F559" s="139"/>
      <c r="G559" s="142"/>
      <c r="H559" s="140"/>
      <c r="I559" s="141"/>
      <c r="J559" s="139"/>
      <c r="K559" s="142"/>
      <c r="L559" s="140"/>
      <c r="M559" s="139"/>
      <c r="N559" s="143"/>
      <c r="O559" s="144"/>
      <c r="P559" s="139"/>
      <c r="Q559" s="142"/>
      <c r="R559" s="140"/>
      <c r="S559" s="141"/>
      <c r="T559" s="139"/>
      <c r="U559" s="142"/>
      <c r="V559" s="140"/>
      <c r="W559" s="141"/>
      <c r="X559" s="139"/>
      <c r="Y559" s="142"/>
      <c r="Z559" s="145"/>
      <c r="AA559" s="146"/>
      <c r="AB559" s="165"/>
      <c r="AC559" s="166"/>
      <c r="BI559" s="138" t="s">
        <v>39</v>
      </c>
      <c r="BJ559" s="130">
        <f>B559/B560</f>
        <v>0</v>
      </c>
      <c r="BK559" s="131">
        <f t="shared" ref="BK559" si="10351">C559/C560</f>
        <v>0</v>
      </c>
      <c r="BL559" s="132">
        <f t="shared" ref="BL559" si="10352">D559/D560</f>
        <v>0</v>
      </c>
      <c r="BM559" s="133">
        <f t="shared" ref="BM559" si="10353">E559/E560</f>
        <v>0</v>
      </c>
      <c r="BN559" s="130">
        <f t="shared" ref="BN559" si="10354">F559/F560</f>
        <v>0</v>
      </c>
      <c r="BO559" s="131">
        <f t="shared" ref="BO559" si="10355">G559/G560</f>
        <v>0</v>
      </c>
      <c r="BP559" s="132">
        <f t="shared" ref="BP559" si="10356">H559/H560</f>
        <v>0</v>
      </c>
      <c r="BQ559" s="133">
        <f t="shared" ref="BQ559" si="10357">I559/I560</f>
        <v>0</v>
      </c>
      <c r="BR559" s="130">
        <f t="shared" ref="BR559" si="10358">J559/J560</f>
        <v>0</v>
      </c>
      <c r="BS559" s="131">
        <f t="shared" ref="BS559" si="10359">K559/K560</f>
        <v>0</v>
      </c>
      <c r="BT559" s="132">
        <f t="shared" ref="BT559" si="10360">L559/L560</f>
        <v>0</v>
      </c>
      <c r="BU559" s="130">
        <f t="shared" ref="BU559" si="10361">M559/M560</f>
        <v>0</v>
      </c>
      <c r="BV559" s="134">
        <f t="shared" ref="BV559" si="10362">N559/N560</f>
        <v>0</v>
      </c>
      <c r="BW559" s="135">
        <f t="shared" ref="BW559" si="10363">O559/O560</f>
        <v>0</v>
      </c>
      <c r="BX559" s="130">
        <f t="shared" ref="BX559" si="10364">P559/P560</f>
        <v>0</v>
      </c>
      <c r="BY559" s="131">
        <f t="shared" ref="BY559" si="10365">Q559/Q560</f>
        <v>0</v>
      </c>
      <c r="BZ559" s="132">
        <f t="shared" ref="BZ559" si="10366">R559/R560</f>
        <v>0</v>
      </c>
      <c r="CA559" s="133">
        <f t="shared" ref="CA559" si="10367">S559/S560</f>
        <v>0</v>
      </c>
      <c r="CB559" s="130">
        <f t="shared" ref="CB559" si="10368">T559/T560</f>
        <v>0</v>
      </c>
      <c r="CC559" s="131">
        <f t="shared" ref="CC559" si="10369">U559/U560</f>
        <v>0</v>
      </c>
      <c r="CD559" s="132">
        <f t="shared" ref="CD559" si="10370">V559/V560</f>
        <v>0</v>
      </c>
      <c r="CE559" s="133">
        <f t="shared" ref="CE559" si="10371">W559/W560</f>
        <v>0</v>
      </c>
      <c r="CF559" s="130">
        <f t="shared" ref="CF559" si="10372">X559/X560</f>
        <v>0</v>
      </c>
      <c r="CG559" s="131">
        <f t="shared" ref="CG559" si="10373">Y559/Y560</f>
        <v>0</v>
      </c>
      <c r="CH559" s="132">
        <f t="shared" ref="CH559" si="10374">Z559/Z560</f>
        <v>0</v>
      </c>
      <c r="CI559" s="130">
        <f t="shared" ref="CI559" si="10375">AA559/AA560</f>
        <v>0</v>
      </c>
      <c r="CJ559" s="136">
        <f t="shared" ref="CJ559" si="10376">AB559/AB560</f>
        <v>0</v>
      </c>
      <c r="CK559" s="137">
        <f t="shared" ref="CK559" si="10377">AC559/AC560</f>
        <v>0</v>
      </c>
    </row>
    <row r="560" spans="1:89" ht="15" thickTop="1" thickBot="1">
      <c r="A560" s="226" t="s">
        <v>13</v>
      </c>
      <c r="B560" s="20">
        <f t="shared" ref="B560:AA560" si="10378">SUM(B537:B559)</f>
        <v>60205</v>
      </c>
      <c r="C560" s="21">
        <f t="shared" si="10378"/>
        <v>35393</v>
      </c>
      <c r="D560" s="20">
        <f t="shared" si="10378"/>
        <v>24315</v>
      </c>
      <c r="E560" s="21">
        <f t="shared" si="10378"/>
        <v>19472</v>
      </c>
      <c r="F560" s="20">
        <f t="shared" si="10378"/>
        <v>11220</v>
      </c>
      <c r="G560" s="21">
        <f t="shared" si="10378"/>
        <v>7927</v>
      </c>
      <c r="H560" s="20">
        <f t="shared" si="10378"/>
        <v>29145</v>
      </c>
      <c r="I560" s="21">
        <f t="shared" si="10378"/>
        <v>41238</v>
      </c>
      <c r="J560" s="20">
        <f t="shared" si="10378"/>
        <v>6844</v>
      </c>
      <c r="K560" s="21">
        <f t="shared" si="10378"/>
        <v>8473</v>
      </c>
      <c r="L560" s="20">
        <f t="shared" si="10378"/>
        <v>11688</v>
      </c>
      <c r="M560" s="21">
        <f t="shared" si="10378"/>
        <v>24143</v>
      </c>
      <c r="N560" s="20">
        <f t="shared" si="10378"/>
        <v>27435</v>
      </c>
      <c r="O560" s="21">
        <f t="shared" si="10378"/>
        <v>38532</v>
      </c>
      <c r="P560" s="20">
        <f t="shared" si="10378"/>
        <v>17338</v>
      </c>
      <c r="Q560" s="21">
        <f t="shared" si="10378"/>
        <v>20934</v>
      </c>
      <c r="R560" s="20">
        <f t="shared" si="10378"/>
        <v>21914</v>
      </c>
      <c r="S560" s="21">
        <f t="shared" si="10378"/>
        <v>24665</v>
      </c>
      <c r="T560" s="20">
        <f t="shared" si="10378"/>
        <v>8477</v>
      </c>
      <c r="U560" s="21">
        <f t="shared" si="10378"/>
        <v>10976</v>
      </c>
      <c r="V560" s="20">
        <f t="shared" si="10378"/>
        <v>25552</v>
      </c>
      <c r="W560" s="21">
        <f t="shared" si="10378"/>
        <v>31530</v>
      </c>
      <c r="X560" s="20">
        <f t="shared" si="10378"/>
        <v>24824</v>
      </c>
      <c r="Y560" s="21">
        <f t="shared" si="10378"/>
        <v>15243</v>
      </c>
      <c r="Z560" s="20">
        <f t="shared" si="10378"/>
        <v>61960</v>
      </c>
      <c r="AA560" s="21">
        <f t="shared" si="10378"/>
        <v>51698</v>
      </c>
      <c r="AB560" s="167">
        <f t="shared" ref="AB560:AC560" si="10379">SUM(AB536:AB559)</f>
        <v>330917</v>
      </c>
      <c r="AC560" s="168">
        <f t="shared" si="10379"/>
        <v>330224</v>
      </c>
      <c r="BI560" s="227" t="s">
        <v>13</v>
      </c>
      <c r="BJ560" s="156">
        <f>SUM(BJ536:BJ559)</f>
        <v>0.99999999999999989</v>
      </c>
      <c r="BK560" s="157">
        <f t="shared" ref="BK560:CK560" si="10380">SUM(BK536:BK559)</f>
        <v>0.99999999999999989</v>
      </c>
      <c r="BL560" s="156">
        <f t="shared" si="10380"/>
        <v>1</v>
      </c>
      <c r="BM560" s="157">
        <f t="shared" si="10380"/>
        <v>1</v>
      </c>
      <c r="BN560" s="156">
        <f t="shared" si="10380"/>
        <v>1.0000000000000002</v>
      </c>
      <c r="BO560" s="157">
        <f t="shared" si="10380"/>
        <v>1</v>
      </c>
      <c r="BP560" s="156">
        <f t="shared" si="10380"/>
        <v>1</v>
      </c>
      <c r="BQ560" s="157">
        <f t="shared" si="10380"/>
        <v>1</v>
      </c>
      <c r="BR560" s="156">
        <f t="shared" si="10380"/>
        <v>0.99999999999999967</v>
      </c>
      <c r="BS560" s="157">
        <f t="shared" si="10380"/>
        <v>1</v>
      </c>
      <c r="BT560" s="156">
        <f t="shared" si="10380"/>
        <v>1</v>
      </c>
      <c r="BU560" s="157">
        <f t="shared" si="10380"/>
        <v>0.99999999999999989</v>
      </c>
      <c r="BV560" s="156">
        <f t="shared" si="10380"/>
        <v>1</v>
      </c>
      <c r="BW560" s="157">
        <f t="shared" si="10380"/>
        <v>1</v>
      </c>
      <c r="BX560" s="156">
        <f t="shared" si="10380"/>
        <v>1</v>
      </c>
      <c r="BY560" s="157">
        <f t="shared" si="10380"/>
        <v>0.99999999999999989</v>
      </c>
      <c r="BZ560" s="156">
        <f t="shared" si="10380"/>
        <v>1</v>
      </c>
      <c r="CA560" s="157">
        <f t="shared" si="10380"/>
        <v>1</v>
      </c>
      <c r="CB560" s="156">
        <f t="shared" si="10380"/>
        <v>1</v>
      </c>
      <c r="CC560" s="157">
        <f t="shared" si="10380"/>
        <v>1</v>
      </c>
      <c r="CD560" s="156">
        <f t="shared" si="10380"/>
        <v>1</v>
      </c>
      <c r="CE560" s="157">
        <f t="shared" si="10380"/>
        <v>1</v>
      </c>
      <c r="CF560" s="156">
        <f t="shared" si="10380"/>
        <v>1</v>
      </c>
      <c r="CG560" s="157">
        <f t="shared" si="10380"/>
        <v>0.99999999999999989</v>
      </c>
      <c r="CH560" s="156">
        <f t="shared" si="10380"/>
        <v>1</v>
      </c>
      <c r="CI560" s="157">
        <f t="shared" si="10380"/>
        <v>1</v>
      </c>
      <c r="CJ560" s="156">
        <f t="shared" si="10380"/>
        <v>0.99999999999999989</v>
      </c>
      <c r="CK560" s="157">
        <f t="shared" si="10380"/>
        <v>1.0000000000000002</v>
      </c>
    </row>
    <row r="561" spans="1:89" ht="14" thickTop="1">
      <c r="A561" s="180"/>
    </row>
    <row r="563" spans="1:89">
      <c r="A563" s="325">
        <f>+A532+1</f>
        <v>43818</v>
      </c>
      <c r="B563" s="325"/>
      <c r="C563" s="325"/>
      <c r="D563" s="325"/>
      <c r="BI563" s="320">
        <f>+BI501+2</f>
        <v>43818</v>
      </c>
      <c r="BJ563" s="320"/>
      <c r="BK563" s="320"/>
      <c r="BL563" s="320"/>
    </row>
    <row r="564" spans="1:89" ht="14" thickBot="1">
      <c r="AE564" t="s">
        <v>87</v>
      </c>
    </row>
    <row r="565" spans="1:89" ht="15" thickTop="1" thickBot="1">
      <c r="A565" s="321" t="s">
        <v>0</v>
      </c>
      <c r="B565" s="316" t="s">
        <v>1</v>
      </c>
      <c r="C565" s="317"/>
      <c r="D565" s="316" t="s">
        <v>2</v>
      </c>
      <c r="E565" s="317"/>
      <c r="F565" s="316" t="s">
        <v>3</v>
      </c>
      <c r="G565" s="317"/>
      <c r="H565" s="316" t="s">
        <v>4</v>
      </c>
      <c r="I565" s="317"/>
      <c r="J565" s="316" t="s">
        <v>5</v>
      </c>
      <c r="K565" s="317"/>
      <c r="L565" s="316" t="s">
        <v>6</v>
      </c>
      <c r="M565" s="317"/>
      <c r="N565" s="316" t="s">
        <v>7</v>
      </c>
      <c r="O565" s="317"/>
      <c r="P565" s="316" t="s">
        <v>8</v>
      </c>
      <c r="Q565" s="317"/>
      <c r="R565" s="316" t="s">
        <v>9</v>
      </c>
      <c r="S565" s="317"/>
      <c r="T565" s="316" t="s">
        <v>10</v>
      </c>
      <c r="U565" s="317"/>
      <c r="V565" s="316" t="s">
        <v>11</v>
      </c>
      <c r="W565" s="317"/>
      <c r="X565" s="316" t="s">
        <v>12</v>
      </c>
      <c r="Y565" s="317"/>
      <c r="Z565" s="318" t="s">
        <v>40</v>
      </c>
      <c r="AA565" s="319"/>
      <c r="AB565" s="323" t="s">
        <v>41</v>
      </c>
      <c r="AC565" s="324"/>
      <c r="AE565" s="314" t="s">
        <v>0</v>
      </c>
      <c r="AF565" s="308" t="s">
        <v>1</v>
      </c>
      <c r="AG565" s="309"/>
      <c r="AH565" s="308" t="s">
        <v>2</v>
      </c>
      <c r="AI565" s="309"/>
      <c r="AJ565" s="308" t="s">
        <v>3</v>
      </c>
      <c r="AK565" s="309"/>
      <c r="AL565" s="308" t="s">
        <v>4</v>
      </c>
      <c r="AM565" s="309"/>
      <c r="AN565" s="308" t="s">
        <v>5</v>
      </c>
      <c r="AO565" s="309"/>
      <c r="AP565" s="308" t="s">
        <v>6</v>
      </c>
      <c r="AQ565" s="309"/>
      <c r="AR565" s="308" t="s">
        <v>7</v>
      </c>
      <c r="AS565" s="309"/>
      <c r="AT565" s="308" t="s">
        <v>8</v>
      </c>
      <c r="AU565" s="309"/>
      <c r="AV565" s="308" t="s">
        <v>9</v>
      </c>
      <c r="AW565" s="309"/>
      <c r="AX565" s="308" t="s">
        <v>10</v>
      </c>
      <c r="AY565" s="309"/>
      <c r="AZ565" s="308" t="s">
        <v>11</v>
      </c>
      <c r="BA565" s="309"/>
      <c r="BB565" s="308" t="s">
        <v>12</v>
      </c>
      <c r="BC565" s="309"/>
      <c r="BD565" s="310" t="s">
        <v>40</v>
      </c>
      <c r="BE565" s="311"/>
      <c r="BF565" s="312" t="s">
        <v>41</v>
      </c>
      <c r="BG565" s="313"/>
      <c r="BI565" s="321" t="s">
        <v>0</v>
      </c>
      <c r="BJ565" s="316" t="s">
        <v>1</v>
      </c>
      <c r="BK565" s="317"/>
      <c r="BL565" s="316" t="s">
        <v>2</v>
      </c>
      <c r="BM565" s="317"/>
      <c r="BN565" s="316" t="s">
        <v>3</v>
      </c>
      <c r="BO565" s="317"/>
      <c r="BP565" s="316" t="s">
        <v>4</v>
      </c>
      <c r="BQ565" s="317"/>
      <c r="BR565" s="316" t="s">
        <v>5</v>
      </c>
      <c r="BS565" s="317"/>
      <c r="BT565" s="316" t="s">
        <v>6</v>
      </c>
      <c r="BU565" s="317"/>
      <c r="BV565" s="316" t="s">
        <v>7</v>
      </c>
      <c r="BW565" s="317"/>
      <c r="BX565" s="316" t="s">
        <v>8</v>
      </c>
      <c r="BY565" s="317"/>
      <c r="BZ565" s="316" t="s">
        <v>9</v>
      </c>
      <c r="CA565" s="317"/>
      <c r="CB565" s="316" t="s">
        <v>10</v>
      </c>
      <c r="CC565" s="317"/>
      <c r="CD565" s="316" t="s">
        <v>11</v>
      </c>
      <c r="CE565" s="317"/>
      <c r="CF565" s="316" t="s">
        <v>12</v>
      </c>
      <c r="CG565" s="317"/>
      <c r="CH565" s="318" t="s">
        <v>40</v>
      </c>
      <c r="CI565" s="319"/>
      <c r="CJ565" s="316" t="s">
        <v>41</v>
      </c>
      <c r="CK565" s="317"/>
    </row>
    <row r="566" spans="1:89" ht="15" thickTop="1" thickBot="1">
      <c r="A566" s="322"/>
      <c r="B566" s="117" t="s">
        <v>14</v>
      </c>
      <c r="C566" s="118" t="s">
        <v>15</v>
      </c>
      <c r="D566" s="119" t="s">
        <v>14</v>
      </c>
      <c r="E566" s="120" t="s">
        <v>15</v>
      </c>
      <c r="F566" s="117" t="s">
        <v>14</v>
      </c>
      <c r="G566" s="118" t="s">
        <v>15</v>
      </c>
      <c r="H566" s="119" t="s">
        <v>14</v>
      </c>
      <c r="I566" s="120" t="s">
        <v>15</v>
      </c>
      <c r="J566" s="117" t="s">
        <v>14</v>
      </c>
      <c r="K566" s="118" t="s">
        <v>15</v>
      </c>
      <c r="L566" s="119" t="s">
        <v>14</v>
      </c>
      <c r="M566" s="117" t="s">
        <v>15</v>
      </c>
      <c r="N566" s="121" t="s">
        <v>14</v>
      </c>
      <c r="O566" s="122" t="s">
        <v>15</v>
      </c>
      <c r="P566" s="117" t="s">
        <v>14</v>
      </c>
      <c r="Q566" s="118" t="s">
        <v>15</v>
      </c>
      <c r="R566" s="119" t="s">
        <v>14</v>
      </c>
      <c r="S566" s="120" t="s">
        <v>15</v>
      </c>
      <c r="T566" s="117" t="s">
        <v>14</v>
      </c>
      <c r="U566" s="118" t="s">
        <v>15</v>
      </c>
      <c r="V566" s="119" t="s">
        <v>14</v>
      </c>
      <c r="W566" s="120" t="s">
        <v>15</v>
      </c>
      <c r="X566" s="117" t="s">
        <v>14</v>
      </c>
      <c r="Y566" s="118" t="s">
        <v>15</v>
      </c>
      <c r="Z566" s="28" t="s">
        <v>14</v>
      </c>
      <c r="AA566" s="123" t="s">
        <v>15</v>
      </c>
      <c r="AB566" s="169" t="s">
        <v>14</v>
      </c>
      <c r="AC566" s="170" t="s">
        <v>15</v>
      </c>
      <c r="AE566" s="315"/>
      <c r="AF566" s="230" t="s">
        <v>14</v>
      </c>
      <c r="AG566" s="231" t="s">
        <v>15</v>
      </c>
      <c r="AH566" s="232" t="s">
        <v>14</v>
      </c>
      <c r="AI566" s="233" t="s">
        <v>15</v>
      </c>
      <c r="AJ566" s="230" t="s">
        <v>14</v>
      </c>
      <c r="AK566" s="231" t="s">
        <v>15</v>
      </c>
      <c r="AL566" s="232" t="s">
        <v>14</v>
      </c>
      <c r="AM566" s="233" t="s">
        <v>15</v>
      </c>
      <c r="AN566" s="230" t="s">
        <v>14</v>
      </c>
      <c r="AO566" s="231" t="s">
        <v>15</v>
      </c>
      <c r="AP566" s="232" t="s">
        <v>14</v>
      </c>
      <c r="AQ566" s="230" t="s">
        <v>15</v>
      </c>
      <c r="AR566" s="234" t="s">
        <v>14</v>
      </c>
      <c r="AS566" s="235" t="s">
        <v>15</v>
      </c>
      <c r="AT566" s="230" t="s">
        <v>14</v>
      </c>
      <c r="AU566" s="231" t="s">
        <v>15</v>
      </c>
      <c r="AV566" s="232" t="s">
        <v>14</v>
      </c>
      <c r="AW566" s="233" t="s">
        <v>15</v>
      </c>
      <c r="AX566" s="230" t="s">
        <v>14</v>
      </c>
      <c r="AY566" s="231" t="s">
        <v>15</v>
      </c>
      <c r="AZ566" s="232" t="s">
        <v>14</v>
      </c>
      <c r="BA566" s="233" t="s">
        <v>15</v>
      </c>
      <c r="BB566" s="230" t="s">
        <v>14</v>
      </c>
      <c r="BC566" s="231" t="s">
        <v>15</v>
      </c>
      <c r="BD566" s="236" t="s">
        <v>14</v>
      </c>
      <c r="BE566" s="237" t="s">
        <v>15</v>
      </c>
      <c r="BF566" s="238" t="s">
        <v>14</v>
      </c>
      <c r="BG566" s="239" t="s">
        <v>15</v>
      </c>
      <c r="BI566" s="322"/>
      <c r="BJ566" s="117" t="s">
        <v>14</v>
      </c>
      <c r="BK566" s="118" t="s">
        <v>15</v>
      </c>
      <c r="BL566" s="119" t="s">
        <v>14</v>
      </c>
      <c r="BM566" s="120" t="s">
        <v>15</v>
      </c>
      <c r="BN566" s="117" t="s">
        <v>14</v>
      </c>
      <c r="BO566" s="118" t="s">
        <v>15</v>
      </c>
      <c r="BP566" s="119" t="s">
        <v>14</v>
      </c>
      <c r="BQ566" s="120" t="s">
        <v>15</v>
      </c>
      <c r="BR566" s="117" t="s">
        <v>14</v>
      </c>
      <c r="BS566" s="118" t="s">
        <v>15</v>
      </c>
      <c r="BT566" s="119" t="s">
        <v>14</v>
      </c>
      <c r="BU566" s="117" t="s">
        <v>15</v>
      </c>
      <c r="BV566" s="121" t="s">
        <v>14</v>
      </c>
      <c r="BW566" s="122" t="s">
        <v>15</v>
      </c>
      <c r="BX566" s="117" t="s">
        <v>14</v>
      </c>
      <c r="BY566" s="118" t="s">
        <v>15</v>
      </c>
      <c r="BZ566" s="119" t="s">
        <v>14</v>
      </c>
      <c r="CA566" s="120" t="s">
        <v>15</v>
      </c>
      <c r="CB566" s="117" t="s">
        <v>14</v>
      </c>
      <c r="CC566" s="118" t="s">
        <v>15</v>
      </c>
      <c r="CD566" s="119" t="s">
        <v>14</v>
      </c>
      <c r="CE566" s="120" t="s">
        <v>15</v>
      </c>
      <c r="CF566" s="117" t="s">
        <v>14</v>
      </c>
      <c r="CG566" s="118" t="s">
        <v>15</v>
      </c>
      <c r="CH566" s="28" t="s">
        <v>14</v>
      </c>
      <c r="CI566" s="123" t="s">
        <v>15</v>
      </c>
      <c r="CJ566" s="121" t="s">
        <v>14</v>
      </c>
      <c r="CK566" s="122" t="s">
        <v>15</v>
      </c>
    </row>
    <row r="567" spans="1:89" ht="14" thickTop="1">
      <c r="A567" s="126" t="s">
        <v>16</v>
      </c>
      <c r="B567" s="127"/>
      <c r="C567" s="179"/>
      <c r="D567" s="128"/>
      <c r="E567" s="173"/>
      <c r="F567" s="127"/>
      <c r="G567" s="129"/>
      <c r="H567" s="128"/>
      <c r="I567" s="173"/>
      <c r="J567" s="127"/>
      <c r="K567" s="129"/>
      <c r="L567" s="128"/>
      <c r="M567" s="127"/>
      <c r="N567" s="172"/>
      <c r="O567" s="174"/>
      <c r="P567" s="127"/>
      <c r="Q567" s="129"/>
      <c r="R567" s="128"/>
      <c r="S567" s="173"/>
      <c r="T567" s="127"/>
      <c r="U567" s="129"/>
      <c r="V567" s="128"/>
      <c r="W567" s="173"/>
      <c r="X567" s="127"/>
      <c r="Y567" s="129"/>
      <c r="Z567" s="177"/>
      <c r="AA567" s="178"/>
      <c r="AB567" s="163">
        <f>B567+D567+F567+H567+J567+L567+N567+P567+R567+T567+V567+X567+Z567</f>
        <v>0</v>
      </c>
      <c r="AC567" s="164">
        <f>C567+E567+G567+I567+K567+M567+O567+Q567+S567+U567+W567+Y567+AA567</f>
        <v>0</v>
      </c>
      <c r="AD567" s="221"/>
      <c r="AE567" s="241" t="str">
        <f>$AE$9</f>
        <v>07:00 - 07:59</v>
      </c>
      <c r="AF567" s="242">
        <f>SUMIF($A$9:$A$32,$AE567,B$567:B$590)</f>
        <v>6555</v>
      </c>
      <c r="AG567" s="243">
        <f t="shared" ref="AG567:AV569" si="10381">SUMIF($A$9:$A$32,$AE567,C$567:C$590)</f>
        <v>1037</v>
      </c>
      <c r="AH567" s="244">
        <f t="shared" si="10381"/>
        <v>1423</v>
      </c>
      <c r="AI567" s="245">
        <f t="shared" si="10381"/>
        <v>1163</v>
      </c>
      <c r="AJ567" s="242">
        <f t="shared" si="10381"/>
        <v>608</v>
      </c>
      <c r="AK567" s="246">
        <f t="shared" si="10381"/>
        <v>440</v>
      </c>
      <c r="AL567" s="244">
        <f t="shared" si="10381"/>
        <v>1005</v>
      </c>
      <c r="AM567" s="245">
        <f t="shared" si="10381"/>
        <v>1221</v>
      </c>
      <c r="AN567" s="242">
        <f t="shared" si="10381"/>
        <v>333</v>
      </c>
      <c r="AO567" s="246">
        <f t="shared" si="10381"/>
        <v>752</v>
      </c>
      <c r="AP567" s="244">
        <f t="shared" si="10381"/>
        <v>380</v>
      </c>
      <c r="AQ567" s="242">
        <f t="shared" si="10381"/>
        <v>1624</v>
      </c>
      <c r="AR567" s="247">
        <f t="shared" si="10381"/>
        <v>1794</v>
      </c>
      <c r="AS567" s="248">
        <f t="shared" si="10381"/>
        <v>2241</v>
      </c>
      <c r="AT567" s="242">
        <f t="shared" si="10381"/>
        <v>1368</v>
      </c>
      <c r="AU567" s="246">
        <f t="shared" si="10381"/>
        <v>1115</v>
      </c>
      <c r="AV567" s="244">
        <f t="shared" si="10381"/>
        <v>1515</v>
      </c>
      <c r="AW567" s="245">
        <f t="shared" ref="AW567:BE569" si="10382">SUMIF($A$9:$A$32,$AE567,S$567:S$590)</f>
        <v>1364</v>
      </c>
      <c r="AX567" s="242">
        <f t="shared" si="10382"/>
        <v>291</v>
      </c>
      <c r="AY567" s="246">
        <f t="shared" si="10382"/>
        <v>1459</v>
      </c>
      <c r="AZ567" s="244">
        <f t="shared" si="10382"/>
        <v>1025</v>
      </c>
      <c r="BA567" s="245">
        <f t="shared" si="10382"/>
        <v>2174</v>
      </c>
      <c r="BB567" s="242">
        <f t="shared" si="10382"/>
        <v>1222</v>
      </c>
      <c r="BC567" s="246">
        <f t="shared" si="10382"/>
        <v>1278</v>
      </c>
      <c r="BD567" s="23">
        <f t="shared" si="10382"/>
        <v>4450</v>
      </c>
      <c r="BE567" s="249">
        <f t="shared" si="10382"/>
        <v>2112</v>
      </c>
      <c r="BF567" s="250">
        <f>AF567+AH567+AJ567+AL567+AN567+AP567+AR567+AT567+AV567+AX567+AZ567+BB567+BD567</f>
        <v>21969</v>
      </c>
      <c r="BG567" s="251">
        <f>AG567+AI567+AK567+AM567+AO567+AQ567+AS567+AU567+AW567+AY567+BA567+BC567+BE567</f>
        <v>17980</v>
      </c>
      <c r="BH567" s="271"/>
      <c r="BI567" s="126" t="s">
        <v>16</v>
      </c>
      <c r="BJ567" s="130">
        <f>B567/B591</f>
        <v>0</v>
      </c>
      <c r="BK567" s="131">
        <f t="shared" ref="BK567" si="10383">C567/C591</f>
        <v>0</v>
      </c>
      <c r="BL567" s="132">
        <f t="shared" ref="BL567" si="10384">D567/D591</f>
        <v>0</v>
      </c>
      <c r="BM567" s="133">
        <f t="shared" ref="BM567" si="10385">E567/E591</f>
        <v>0</v>
      </c>
      <c r="BN567" s="130">
        <f t="shared" ref="BN567" si="10386">F567/F591</f>
        <v>0</v>
      </c>
      <c r="BO567" s="131">
        <f t="shared" ref="BO567" si="10387">G567/G591</f>
        <v>0</v>
      </c>
      <c r="BP567" s="132">
        <f t="shared" ref="BP567" si="10388">H567/H591</f>
        <v>0</v>
      </c>
      <c r="BQ567" s="133">
        <f t="shared" ref="BQ567" si="10389">I567/I591</f>
        <v>0</v>
      </c>
      <c r="BR567" s="130">
        <f t="shared" ref="BR567" si="10390">J567/J591</f>
        <v>0</v>
      </c>
      <c r="BS567" s="131">
        <f t="shared" ref="BS567" si="10391">K567/K591</f>
        <v>0</v>
      </c>
      <c r="BT567" s="132">
        <f t="shared" ref="BT567" si="10392">L567/L591</f>
        <v>0</v>
      </c>
      <c r="BU567" s="130">
        <f t="shared" ref="BU567" si="10393">M567/M591</f>
        <v>0</v>
      </c>
      <c r="BV567" s="134">
        <f t="shared" ref="BV567" si="10394">N567/N591</f>
        <v>0</v>
      </c>
      <c r="BW567" s="135">
        <f t="shared" ref="BW567" si="10395">O567/O591</f>
        <v>0</v>
      </c>
      <c r="BX567" s="130">
        <f t="shared" ref="BX567" si="10396">P567/P591</f>
        <v>0</v>
      </c>
      <c r="BY567" s="131">
        <f t="shared" ref="BY567" si="10397">Q567/Q591</f>
        <v>0</v>
      </c>
      <c r="BZ567" s="132">
        <f t="shared" ref="BZ567" si="10398">R567/R591</f>
        <v>0</v>
      </c>
      <c r="CA567" s="133">
        <f t="shared" ref="CA567" si="10399">S567/S591</f>
        <v>0</v>
      </c>
      <c r="CB567" s="130">
        <f t="shared" ref="CB567" si="10400">T567/T591</f>
        <v>0</v>
      </c>
      <c r="CC567" s="131">
        <f t="shared" ref="CC567" si="10401">U567/U591</f>
        <v>0</v>
      </c>
      <c r="CD567" s="132">
        <f t="shared" ref="CD567" si="10402">V567/V591</f>
        <v>0</v>
      </c>
      <c r="CE567" s="133">
        <f t="shared" ref="CE567" si="10403">W567/W591</f>
        <v>0</v>
      </c>
      <c r="CF567" s="130">
        <f t="shared" ref="CF567" si="10404">X567/X591</f>
        <v>0</v>
      </c>
      <c r="CG567" s="131">
        <f t="shared" ref="CG567" si="10405">Y567/Y591</f>
        <v>0</v>
      </c>
      <c r="CH567" s="132">
        <f t="shared" ref="CH567" si="10406">Z567/Z591</f>
        <v>0</v>
      </c>
      <c r="CI567" s="130">
        <f t="shared" ref="CI567" si="10407">AA567/AA591</f>
        <v>0</v>
      </c>
      <c r="CJ567" s="136">
        <f t="shared" ref="CJ567" si="10408">AB567/AB591</f>
        <v>0</v>
      </c>
      <c r="CK567" s="137">
        <f t="shared" ref="CK567" si="10409">AC567/AC591</f>
        <v>0</v>
      </c>
    </row>
    <row r="568" spans="1:89">
      <c r="A568" s="138" t="s">
        <v>17</v>
      </c>
      <c r="B568" s="182">
        <v>390</v>
      </c>
      <c r="C568" s="183">
        <v>1</v>
      </c>
      <c r="D568" s="184">
        <v>122</v>
      </c>
      <c r="E568" s="185">
        <v>0</v>
      </c>
      <c r="F568" s="182">
        <v>35</v>
      </c>
      <c r="G568" s="186">
        <v>0</v>
      </c>
      <c r="H568" s="184">
        <v>0</v>
      </c>
      <c r="I568" s="185">
        <v>0</v>
      </c>
      <c r="J568" s="182">
        <v>6</v>
      </c>
      <c r="K568" s="186">
        <v>0</v>
      </c>
      <c r="L568" s="184">
        <v>0</v>
      </c>
      <c r="M568" s="182">
        <v>0</v>
      </c>
      <c r="N568" s="187">
        <v>0</v>
      </c>
      <c r="O568" s="188">
        <v>0</v>
      </c>
      <c r="P568" s="182">
        <v>0</v>
      </c>
      <c r="Q568" s="186">
        <v>0</v>
      </c>
      <c r="R568" s="184">
        <v>0</v>
      </c>
      <c r="S568" s="185">
        <v>0</v>
      </c>
      <c r="T568" s="182">
        <v>0</v>
      </c>
      <c r="U568" s="186">
        <v>0</v>
      </c>
      <c r="V568" s="184">
        <v>0</v>
      </c>
      <c r="W568" s="185">
        <v>0</v>
      </c>
      <c r="X568" s="182">
        <v>0</v>
      </c>
      <c r="Y568" s="186">
        <v>0</v>
      </c>
      <c r="Z568" s="184">
        <v>0</v>
      </c>
      <c r="AA568" s="182">
        <v>0</v>
      </c>
      <c r="AB568" s="165">
        <f t="shared" ref="AB568:AB569" si="10410">B568+D568+F568+H568+J568+L568+N568+P568+R568+T568+V568+X568+Z568</f>
        <v>553</v>
      </c>
      <c r="AC568" s="166">
        <f t="shared" ref="AC568:AC587" si="10411">C568+E568+G568+I568+K568+M568+O568+Q568+S568+U568+W568+Y568+AA568</f>
        <v>1</v>
      </c>
      <c r="AE568" s="253" t="str">
        <f>$AE$10</f>
        <v>08:00 - 08:59</v>
      </c>
      <c r="AF568" s="242">
        <f>SUMIF($A$9:$A$32,$AE568,B$567:B$590)</f>
        <v>5018</v>
      </c>
      <c r="AG568" s="254">
        <f t="shared" si="10381"/>
        <v>1038</v>
      </c>
      <c r="AH568" s="255">
        <f t="shared" si="10381"/>
        <v>1403</v>
      </c>
      <c r="AI568" s="256">
        <f t="shared" si="10381"/>
        <v>1301</v>
      </c>
      <c r="AJ568" s="257">
        <f t="shared" si="10381"/>
        <v>532</v>
      </c>
      <c r="AK568" s="258">
        <f t="shared" si="10381"/>
        <v>644</v>
      </c>
      <c r="AL568" s="255">
        <f t="shared" si="10381"/>
        <v>796</v>
      </c>
      <c r="AM568" s="256">
        <f t="shared" si="10381"/>
        <v>1934</v>
      </c>
      <c r="AN568" s="257">
        <f t="shared" si="10381"/>
        <v>338</v>
      </c>
      <c r="AO568" s="258">
        <f t="shared" si="10381"/>
        <v>943</v>
      </c>
      <c r="AP568" s="255">
        <f t="shared" si="10381"/>
        <v>421</v>
      </c>
      <c r="AQ568" s="257">
        <f t="shared" si="10381"/>
        <v>2667</v>
      </c>
      <c r="AR568" s="259">
        <f t="shared" si="10381"/>
        <v>1486</v>
      </c>
      <c r="AS568" s="260">
        <f t="shared" si="10381"/>
        <v>3276</v>
      </c>
      <c r="AT568" s="257">
        <f t="shared" si="10381"/>
        <v>1101</v>
      </c>
      <c r="AU568" s="258">
        <f t="shared" si="10381"/>
        <v>1390</v>
      </c>
      <c r="AV568" s="255">
        <f t="shared" si="10381"/>
        <v>1543</v>
      </c>
      <c r="AW568" s="256">
        <f t="shared" si="10382"/>
        <v>1402</v>
      </c>
      <c r="AX568" s="257">
        <f t="shared" si="10382"/>
        <v>288</v>
      </c>
      <c r="AY568" s="258">
        <f t="shared" si="10382"/>
        <v>1404</v>
      </c>
      <c r="AZ568" s="255">
        <f t="shared" si="10382"/>
        <v>807</v>
      </c>
      <c r="BA568" s="256">
        <f t="shared" si="10382"/>
        <v>2367</v>
      </c>
      <c r="BB568" s="257">
        <f t="shared" si="10382"/>
        <v>1159</v>
      </c>
      <c r="BC568" s="258">
        <f t="shared" si="10382"/>
        <v>1626</v>
      </c>
      <c r="BD568" s="255">
        <f t="shared" si="10382"/>
        <v>4397</v>
      </c>
      <c r="BE568" s="257">
        <f t="shared" si="10382"/>
        <v>2396</v>
      </c>
      <c r="BF568" s="261">
        <f>SUM(AF568,AH568,AJ568,AL568,AN568,AP568,AR568,AT568,AV568,AX568,AZ568,BB568,BD568)</f>
        <v>19289</v>
      </c>
      <c r="BG568" s="19">
        <f>SUM(AG568,AI568,AK568,AM568,AO568,AQ568,AS568,AU568,AW568,AY568,BA568,BC568,BE568)</f>
        <v>22388</v>
      </c>
      <c r="BI568" s="138" t="s">
        <v>17</v>
      </c>
      <c r="BJ568" s="130">
        <f>B568/B591</f>
        <v>6.7295912204717616E-3</v>
      </c>
      <c r="BK568" s="131">
        <f t="shared" ref="BK568" si="10412">C568/C591</f>
        <v>2.9360815056225962E-5</v>
      </c>
      <c r="BL568" s="132">
        <f t="shared" ref="BL568" si="10413">D568/D591</f>
        <v>5.31613577933679E-3</v>
      </c>
      <c r="BM568" s="133">
        <f t="shared" ref="BM568" si="10414">E568/E591</f>
        <v>0</v>
      </c>
      <c r="BN568" s="130">
        <f t="shared" ref="BN568" si="10415">F568/F591</f>
        <v>3.308441251536062E-3</v>
      </c>
      <c r="BO568" s="131">
        <f t="shared" ref="BO568" si="10416">G568/G591</f>
        <v>0</v>
      </c>
      <c r="BP568" s="132">
        <f t="shared" ref="BP568" si="10417">H568/H591</f>
        <v>0</v>
      </c>
      <c r="BQ568" s="133">
        <f t="shared" ref="BQ568" si="10418">I568/I591</f>
        <v>0</v>
      </c>
      <c r="BR568" s="130">
        <f t="shared" ref="BR568" si="10419">J568/J591</f>
        <v>9.6184674575184356E-4</v>
      </c>
      <c r="BS568" s="131">
        <f t="shared" ref="BS568" si="10420">K568/K591</f>
        <v>0</v>
      </c>
      <c r="BT568" s="132">
        <f t="shared" ref="BT568" si="10421">L568/L591</f>
        <v>0</v>
      </c>
      <c r="BU568" s="130">
        <f t="shared" ref="BU568" si="10422">M568/M591</f>
        <v>0</v>
      </c>
      <c r="BV568" s="134">
        <f t="shared" ref="BV568" si="10423">N568/N591</f>
        <v>0</v>
      </c>
      <c r="BW568" s="135">
        <f t="shared" ref="BW568" si="10424">O568/O591</f>
        <v>0</v>
      </c>
      <c r="BX568" s="130">
        <f t="shared" ref="BX568" si="10425">P568/P591</f>
        <v>0</v>
      </c>
      <c r="BY568" s="131">
        <f t="shared" ref="BY568" si="10426">Q568/Q591</f>
        <v>0</v>
      </c>
      <c r="BZ568" s="132">
        <f t="shared" ref="BZ568" si="10427">R568/R591</f>
        <v>0</v>
      </c>
      <c r="CA568" s="133">
        <f t="shared" ref="CA568" si="10428">S568/S591</f>
        <v>0</v>
      </c>
      <c r="CB568" s="130">
        <f t="shared" ref="CB568" si="10429">T568/T591</f>
        <v>0</v>
      </c>
      <c r="CC568" s="131">
        <f t="shared" ref="CC568" si="10430">U568/U591</f>
        <v>0</v>
      </c>
      <c r="CD568" s="132">
        <f t="shared" ref="CD568" si="10431">V568/V591</f>
        <v>0</v>
      </c>
      <c r="CE568" s="133">
        <f t="shared" ref="CE568" si="10432">W568/W591</f>
        <v>0</v>
      </c>
      <c r="CF568" s="130">
        <f t="shared" ref="CF568" si="10433">X568/X591</f>
        <v>0</v>
      </c>
      <c r="CG568" s="131">
        <f t="shared" ref="CG568" si="10434">Y568/Y591</f>
        <v>0</v>
      </c>
      <c r="CH568" s="132">
        <f t="shared" ref="CH568" si="10435">Z568/Z591</f>
        <v>0</v>
      </c>
      <c r="CI568" s="130">
        <f t="shared" ref="CI568" si="10436">AA568/AA591</f>
        <v>0</v>
      </c>
      <c r="CJ568" s="136">
        <f t="shared" ref="CJ568" si="10437">AB568/AB591</f>
        <v>1.7659776266921291E-3</v>
      </c>
      <c r="CK568" s="137">
        <f t="shared" ref="CK568" si="10438">AC568/AC591</f>
        <v>3.2015674874418517E-6</v>
      </c>
    </row>
    <row r="569" spans="1:89" ht="14" thickBot="1">
      <c r="A569" s="147" t="s">
        <v>18</v>
      </c>
      <c r="B569" s="189">
        <v>2894</v>
      </c>
      <c r="C569" s="190">
        <v>3</v>
      </c>
      <c r="D569" s="191">
        <v>975</v>
      </c>
      <c r="E569" s="192">
        <v>3</v>
      </c>
      <c r="F569" s="189">
        <v>280</v>
      </c>
      <c r="G569" s="193">
        <v>3</v>
      </c>
      <c r="H569" s="191">
        <v>1230</v>
      </c>
      <c r="I569" s="192">
        <v>107</v>
      </c>
      <c r="J569" s="189">
        <v>68</v>
      </c>
      <c r="K569" s="193">
        <v>27</v>
      </c>
      <c r="L569" s="191">
        <v>54</v>
      </c>
      <c r="M569" s="189">
        <v>333</v>
      </c>
      <c r="N569" s="194">
        <v>406</v>
      </c>
      <c r="O569" s="195">
        <v>460</v>
      </c>
      <c r="P569" s="189">
        <v>162</v>
      </c>
      <c r="Q569" s="193">
        <v>266</v>
      </c>
      <c r="R569" s="191">
        <v>252</v>
      </c>
      <c r="S569" s="192">
        <v>280</v>
      </c>
      <c r="T569" s="189">
        <v>39</v>
      </c>
      <c r="U569" s="193">
        <v>198</v>
      </c>
      <c r="V569" s="191">
        <v>129</v>
      </c>
      <c r="W569" s="192">
        <v>412</v>
      </c>
      <c r="X569" s="189">
        <v>249</v>
      </c>
      <c r="Y569" s="193">
        <v>326</v>
      </c>
      <c r="Z569" s="191">
        <v>922</v>
      </c>
      <c r="AA569" s="189">
        <v>394</v>
      </c>
      <c r="AB569" s="165">
        <f t="shared" si="10410"/>
        <v>7660</v>
      </c>
      <c r="AC569" s="166">
        <f t="shared" si="10411"/>
        <v>2812</v>
      </c>
      <c r="AE569" s="241" t="str">
        <f>$AE$11</f>
        <v>09:00 - 09:59</v>
      </c>
      <c r="AF569" s="242">
        <f>SUMIF($A$9:$A$32,$AE569,B$567:B$590)</f>
        <v>4493</v>
      </c>
      <c r="AG569" s="262">
        <f t="shared" si="10381"/>
        <v>931</v>
      </c>
      <c r="AH569" s="263">
        <f t="shared" si="10381"/>
        <v>1439</v>
      </c>
      <c r="AI569" s="264">
        <f t="shared" si="10381"/>
        <v>861</v>
      </c>
      <c r="AJ569" s="265">
        <f t="shared" si="10381"/>
        <v>601</v>
      </c>
      <c r="AK569" s="266">
        <f t="shared" si="10381"/>
        <v>448</v>
      </c>
      <c r="AL569" s="263">
        <f t="shared" si="10381"/>
        <v>1078</v>
      </c>
      <c r="AM569" s="264">
        <f t="shared" si="10381"/>
        <v>1828</v>
      </c>
      <c r="AN569" s="265">
        <f t="shared" si="10381"/>
        <v>318</v>
      </c>
      <c r="AO569" s="266">
        <f t="shared" si="10381"/>
        <v>842</v>
      </c>
      <c r="AP569" s="263">
        <f t="shared" si="10381"/>
        <v>386</v>
      </c>
      <c r="AQ569" s="265">
        <f t="shared" si="10381"/>
        <v>1962</v>
      </c>
      <c r="AR569" s="267">
        <f t="shared" si="10381"/>
        <v>1346</v>
      </c>
      <c r="AS569" s="268">
        <f t="shared" si="10381"/>
        <v>2795</v>
      </c>
      <c r="AT569" s="265">
        <f t="shared" si="10381"/>
        <v>904</v>
      </c>
      <c r="AU569" s="266">
        <f t="shared" si="10381"/>
        <v>1273</v>
      </c>
      <c r="AV569" s="263">
        <f t="shared" si="10381"/>
        <v>1461</v>
      </c>
      <c r="AW569" s="264">
        <f t="shared" si="10382"/>
        <v>1258</v>
      </c>
      <c r="AX569" s="265">
        <f t="shared" si="10382"/>
        <v>303</v>
      </c>
      <c r="AY569" s="266">
        <f t="shared" si="10382"/>
        <v>1046</v>
      </c>
      <c r="AZ569" s="263">
        <f t="shared" si="10382"/>
        <v>776</v>
      </c>
      <c r="BA569" s="264">
        <f t="shared" si="10382"/>
        <v>2266</v>
      </c>
      <c r="BB569" s="265">
        <f t="shared" si="10382"/>
        <v>1063</v>
      </c>
      <c r="BC569" s="266">
        <f t="shared" si="10382"/>
        <v>1190</v>
      </c>
      <c r="BD569" s="263">
        <f t="shared" si="10382"/>
        <v>3902</v>
      </c>
      <c r="BE569" s="265">
        <f t="shared" si="10382"/>
        <v>2322</v>
      </c>
      <c r="BF569" s="261">
        <f>SUM(AF569,AH569,AJ569,AL569,AN569,AP569,AR569,AT569,AV569,AX569,AZ569,BB569,BD569)</f>
        <v>18070</v>
      </c>
      <c r="BG569" s="19">
        <f>SUM(AG569,AI569,AK569,AM569,AO569,AQ569,AS569,AU569,AW569,AY569,BA569,BC569,BE569)</f>
        <v>19022</v>
      </c>
      <c r="BI569" s="147" t="s">
        <v>18</v>
      </c>
      <c r="BJ569" s="130">
        <f>B569/B591</f>
        <v>4.9937017928321226E-2</v>
      </c>
      <c r="BK569" s="131">
        <f t="shared" ref="BK569" si="10439">C569/C591</f>
        <v>8.8082445168677882E-5</v>
      </c>
      <c r="BL569" s="132">
        <f t="shared" ref="BL569" si="10440">D569/D591</f>
        <v>4.2485511351257138E-2</v>
      </c>
      <c r="BM569" s="133">
        <f t="shared" ref="BM569" si="10441">E569/E591</f>
        <v>1.6395234451852661E-4</v>
      </c>
      <c r="BN569" s="130">
        <f t="shared" ref="BN569" si="10442">F569/F591</f>
        <v>2.6467530012288496E-2</v>
      </c>
      <c r="BO569" s="131">
        <f t="shared" ref="BO569" si="10443">G569/G591</f>
        <v>3.8206826286296485E-4</v>
      </c>
      <c r="BP569" s="132">
        <f t="shared" ref="BP569" si="10444">H569/H591</f>
        <v>4.8225838070966476E-2</v>
      </c>
      <c r="BQ569" s="133">
        <f t="shared" ref="BQ569" si="10445">I569/I591</f>
        <v>2.749299827847581E-3</v>
      </c>
      <c r="BR569" s="130">
        <f t="shared" ref="BR569" si="10446">J569/J591</f>
        <v>1.0900929785187561E-2</v>
      </c>
      <c r="BS569" s="131">
        <f t="shared" ref="BS569" si="10447">K569/K591</f>
        <v>3.4838709677419357E-3</v>
      </c>
      <c r="BT569" s="132">
        <f t="shared" ref="BT569" si="10448">L569/L591</f>
        <v>4.5313417806494925E-3</v>
      </c>
      <c r="BU569" s="130">
        <f t="shared" ref="BU569" si="10449">M569/M591</f>
        <v>1.4278976030187384E-2</v>
      </c>
      <c r="BV569" s="134">
        <f t="shared" ref="BV569" si="10450">N569/N591</f>
        <v>1.5655728222727799E-2</v>
      </c>
      <c r="BW569" s="135">
        <f t="shared" ref="BW569" si="10451">O569/O591</f>
        <v>1.2477621656811154E-2</v>
      </c>
      <c r="BX569" s="130">
        <f t="shared" ref="BX569" si="10452">P569/P591</f>
        <v>9.9459724950884086E-3</v>
      </c>
      <c r="BY569" s="131">
        <f t="shared" ref="BY569" si="10453">Q569/Q591</f>
        <v>1.3845513220903601E-2</v>
      </c>
      <c r="BZ569" s="132">
        <f t="shared" ref="BZ569" si="10454">R569/R591</f>
        <v>1.2252042007001166E-2</v>
      </c>
      <c r="CA569" s="133">
        <f t="shared" ref="CA569" si="10455">S569/S591</f>
        <v>1.2299582692730068E-2</v>
      </c>
      <c r="CB569" s="130">
        <f t="shared" ref="CB569" si="10456">T569/T591</f>
        <v>4.6285307381913124E-3</v>
      </c>
      <c r="CC569" s="131">
        <f t="shared" ref="CC569" si="10457">U569/U591</f>
        <v>1.8534119629317607E-2</v>
      </c>
      <c r="CD569" s="132">
        <f t="shared" ref="CD569" si="10458">V569/V591</f>
        <v>5.6033359395360957E-3</v>
      </c>
      <c r="CE569" s="133">
        <f t="shared" ref="CE569" si="10459">W569/W591</f>
        <v>1.3644643152839874E-2</v>
      </c>
      <c r="CF569" s="130">
        <f t="shared" ref="CF569" si="10460">X569/X591</f>
        <v>1.0648761921053757E-2</v>
      </c>
      <c r="CG569" s="131">
        <f t="shared" ref="CG569" si="10461">Y569/Y591</f>
        <v>2.2275367270242569E-2</v>
      </c>
      <c r="CH569" s="132">
        <f t="shared" ref="CH569" si="10462">Z569/Z591</f>
        <v>1.5269956939383902E-2</v>
      </c>
      <c r="CI569" s="130">
        <f t="shared" ref="CI569" si="10463">AA569/AA591</f>
        <v>8.2440575828590552E-3</v>
      </c>
      <c r="CJ569" s="136">
        <f t="shared" ref="CJ569" si="10464">AB569/AB591</f>
        <v>2.4461823906802366E-2</v>
      </c>
      <c r="CK569" s="137">
        <f t="shared" ref="CK569" si="10465">AC569/AC591</f>
        <v>9.0028077746864867E-3</v>
      </c>
    </row>
    <row r="570" spans="1:89" ht="15" thickTop="1" thickBot="1">
      <c r="A570" s="138" t="s">
        <v>19</v>
      </c>
      <c r="B570" s="182">
        <v>4902</v>
      </c>
      <c r="C570" s="183">
        <v>370</v>
      </c>
      <c r="D570" s="184">
        <v>1911</v>
      </c>
      <c r="E570" s="185">
        <v>376</v>
      </c>
      <c r="F570" s="182">
        <v>589</v>
      </c>
      <c r="G570" s="186">
        <v>239</v>
      </c>
      <c r="H570" s="184">
        <v>1093</v>
      </c>
      <c r="I570" s="185">
        <v>919</v>
      </c>
      <c r="J570" s="182">
        <v>180</v>
      </c>
      <c r="K570" s="186">
        <v>295</v>
      </c>
      <c r="L570" s="184">
        <v>289</v>
      </c>
      <c r="M570" s="182">
        <v>1024</v>
      </c>
      <c r="N570" s="187">
        <v>1178</v>
      </c>
      <c r="O570" s="188">
        <v>1605</v>
      </c>
      <c r="P570" s="182">
        <v>859</v>
      </c>
      <c r="Q570" s="186">
        <v>789</v>
      </c>
      <c r="R570" s="184">
        <v>1048</v>
      </c>
      <c r="S570" s="185">
        <v>862</v>
      </c>
      <c r="T570" s="182">
        <v>215</v>
      </c>
      <c r="U570" s="186">
        <v>740</v>
      </c>
      <c r="V570" s="184">
        <v>666</v>
      </c>
      <c r="W570" s="185">
        <v>1563</v>
      </c>
      <c r="X570" s="182">
        <v>1066</v>
      </c>
      <c r="Y570" s="186">
        <v>1003</v>
      </c>
      <c r="Z570" s="184">
        <v>2997</v>
      </c>
      <c r="AA570" s="182">
        <v>1544</v>
      </c>
      <c r="AB570" s="165">
        <f>B570+D570+F570+H570+J570+L570+N570+P570+R570+T570+V570+X570+Z570</f>
        <v>16993</v>
      </c>
      <c r="AC570" s="166">
        <f t="shared" si="10411"/>
        <v>11329</v>
      </c>
      <c r="AE570" s="269" t="s">
        <v>13</v>
      </c>
      <c r="AF570" s="14">
        <f t="shared" ref="AF570:BG570" si="10466">SUM(AF567:AF569)</f>
        <v>16066</v>
      </c>
      <c r="AG570" s="1">
        <f t="shared" si="10466"/>
        <v>3006</v>
      </c>
      <c r="AH570" s="14">
        <f t="shared" si="10466"/>
        <v>4265</v>
      </c>
      <c r="AI570" s="1">
        <f t="shared" si="10466"/>
        <v>3325</v>
      </c>
      <c r="AJ570" s="14">
        <f t="shared" si="10466"/>
        <v>1741</v>
      </c>
      <c r="AK570" s="1">
        <f t="shared" si="10466"/>
        <v>1532</v>
      </c>
      <c r="AL570" s="14">
        <f t="shared" si="10466"/>
        <v>2879</v>
      </c>
      <c r="AM570" s="1">
        <f t="shared" si="10466"/>
        <v>4983</v>
      </c>
      <c r="AN570" s="14">
        <f t="shared" si="10466"/>
        <v>989</v>
      </c>
      <c r="AO570" s="1">
        <f t="shared" si="10466"/>
        <v>2537</v>
      </c>
      <c r="AP570" s="14">
        <f t="shared" si="10466"/>
        <v>1187</v>
      </c>
      <c r="AQ570" s="1">
        <f t="shared" si="10466"/>
        <v>6253</v>
      </c>
      <c r="AR570" s="14">
        <f t="shared" si="10466"/>
        <v>4626</v>
      </c>
      <c r="AS570" s="1">
        <f t="shared" si="10466"/>
        <v>8312</v>
      </c>
      <c r="AT570" s="14">
        <f t="shared" si="10466"/>
        <v>3373</v>
      </c>
      <c r="AU570" s="1">
        <f t="shared" si="10466"/>
        <v>3778</v>
      </c>
      <c r="AV570" s="14">
        <f t="shared" si="10466"/>
        <v>4519</v>
      </c>
      <c r="AW570" s="1">
        <f t="shared" si="10466"/>
        <v>4024</v>
      </c>
      <c r="AX570" s="14">
        <f t="shared" si="10466"/>
        <v>882</v>
      </c>
      <c r="AY570" s="1">
        <f t="shared" si="10466"/>
        <v>3909</v>
      </c>
      <c r="AZ570" s="14">
        <f t="shared" si="10466"/>
        <v>2608</v>
      </c>
      <c r="BA570" s="1">
        <f t="shared" si="10466"/>
        <v>6807</v>
      </c>
      <c r="BB570" s="14">
        <f t="shared" si="10466"/>
        <v>3444</v>
      </c>
      <c r="BC570" s="1">
        <f t="shared" si="10466"/>
        <v>4094</v>
      </c>
      <c r="BD570" s="14">
        <f t="shared" si="10466"/>
        <v>12749</v>
      </c>
      <c r="BE570" s="1">
        <f t="shared" si="10466"/>
        <v>6830</v>
      </c>
      <c r="BF570" s="54">
        <f t="shared" si="10466"/>
        <v>59328</v>
      </c>
      <c r="BG570" s="50">
        <f t="shared" si="10466"/>
        <v>59390</v>
      </c>
      <c r="BI570" s="138" t="s">
        <v>19</v>
      </c>
      <c r="BJ570" s="130">
        <f>B570/B591</f>
        <v>8.458578503269891E-2</v>
      </c>
      <c r="BK570" s="131">
        <f t="shared" ref="BK570" si="10467">C570/C591</f>
        <v>1.0863501570803605E-2</v>
      </c>
      <c r="BL570" s="132">
        <f t="shared" ref="BL570" si="10468">D570/D591</f>
        <v>8.3271602248463986E-2</v>
      </c>
      <c r="BM570" s="133">
        <f t="shared" ref="BM570" si="10469">E570/E591</f>
        <v>2.0548693846322002E-2</v>
      </c>
      <c r="BN570" s="130">
        <f t="shared" ref="BN570" si="10470">F570/F591</f>
        <v>5.5676339918706873E-2</v>
      </c>
      <c r="BO570" s="131">
        <f t="shared" ref="BO570" si="10471">G570/G591</f>
        <v>3.0438104941416199E-2</v>
      </c>
      <c r="BP570" s="132">
        <f t="shared" ref="BP570" si="10472">H570/H591</f>
        <v>4.2854342285826311E-2</v>
      </c>
      <c r="BQ570" s="133">
        <f t="shared" ref="BQ570" si="10473">I570/I591</f>
        <v>2.3613145250391838E-2</v>
      </c>
      <c r="BR570" s="130">
        <f t="shared" ref="BR570" si="10474">J570/J591</f>
        <v>2.8855402372555305E-2</v>
      </c>
      <c r="BS570" s="131">
        <f t="shared" ref="BS570" si="10475">K570/K591</f>
        <v>3.8064516129032257E-2</v>
      </c>
      <c r="BT570" s="132">
        <f t="shared" ref="BT570" si="10476">L570/L591</f>
        <v>2.4251069900142655E-2</v>
      </c>
      <c r="BU570" s="130">
        <f t="shared" ref="BU570" si="10477">M570/M591</f>
        <v>4.390892328802367E-2</v>
      </c>
      <c r="BV570" s="134">
        <f t="shared" ref="BV570" si="10478">N570/N591</f>
        <v>4.5424748390082134E-2</v>
      </c>
      <c r="BW570" s="135">
        <f t="shared" ref="BW570" si="10479">O570/O591</f>
        <v>4.3536049476482395E-2</v>
      </c>
      <c r="BX570" s="130">
        <f t="shared" ref="BX570" si="10480">P570/P591</f>
        <v>5.2738212180746563E-2</v>
      </c>
      <c r="BY570" s="131">
        <f t="shared" ref="BY570" si="10481">Q570/Q591</f>
        <v>4.1068082448469705E-2</v>
      </c>
      <c r="BZ570" s="132">
        <f t="shared" ref="BZ570" si="10482">R570/R591</f>
        <v>5.0952936600544535E-2</v>
      </c>
      <c r="CA570" s="133">
        <f t="shared" ref="CA570" si="10483">S570/S591</f>
        <v>3.7865143861190421E-2</v>
      </c>
      <c r="CB570" s="130">
        <f t="shared" ref="CB570" si="10484">T570/T591</f>
        <v>2.5516259197721339E-2</v>
      </c>
      <c r="CC570" s="131">
        <f t="shared" ref="CC570" si="10485">U570/U591</f>
        <v>6.9268931947954693E-2</v>
      </c>
      <c r="CD570" s="132">
        <f t="shared" ref="CD570" si="10486">V570/V591</f>
        <v>2.8928850664581705E-2</v>
      </c>
      <c r="CE570" s="133">
        <f t="shared" ref="CE570" si="10487">W570/W591</f>
        <v>5.176353700943865E-2</v>
      </c>
      <c r="CF570" s="130">
        <f t="shared" ref="CF570" si="10488">X570/X591</f>
        <v>4.5588675533507247E-2</v>
      </c>
      <c r="CG570" s="131">
        <f t="shared" ref="CG570" si="10489">Y570/Y591</f>
        <v>6.8534335497096005E-2</v>
      </c>
      <c r="CH570" s="132">
        <f t="shared" ref="CH570" si="10490">Z570/Z591</f>
        <v>4.9635640940708846E-2</v>
      </c>
      <c r="CI570" s="130">
        <f t="shared" ref="CI570" si="10491">AA570/AA591</f>
        <v>3.2306662202879144E-2</v>
      </c>
      <c r="CJ570" s="136">
        <f t="shared" ref="CJ570" si="10492">AB570/AB591</f>
        <v>5.426628898802776E-2</v>
      </c>
      <c r="CK570" s="137">
        <f t="shared" ref="CK570" si="10493">AC570/AC591</f>
        <v>3.6270558065228733E-2</v>
      </c>
    </row>
    <row r="571" spans="1:89" ht="14" thickTop="1">
      <c r="A571" s="147" t="s">
        <v>20</v>
      </c>
      <c r="B571" s="189">
        <v>6555</v>
      </c>
      <c r="C571" s="190">
        <v>1037</v>
      </c>
      <c r="D571" s="191">
        <v>1423</v>
      </c>
      <c r="E571" s="192">
        <v>1163</v>
      </c>
      <c r="F571" s="189">
        <v>608</v>
      </c>
      <c r="G571" s="193">
        <v>440</v>
      </c>
      <c r="H571" s="191">
        <v>1005</v>
      </c>
      <c r="I571" s="192">
        <v>1221</v>
      </c>
      <c r="J571" s="189">
        <v>333</v>
      </c>
      <c r="K571" s="193">
        <v>752</v>
      </c>
      <c r="L571" s="191">
        <v>380</v>
      </c>
      <c r="M571" s="189">
        <v>1624</v>
      </c>
      <c r="N571" s="194">
        <v>1794</v>
      </c>
      <c r="O571" s="195">
        <v>2241</v>
      </c>
      <c r="P571" s="189">
        <v>1368</v>
      </c>
      <c r="Q571" s="193">
        <v>1115</v>
      </c>
      <c r="R571" s="191">
        <v>1515</v>
      </c>
      <c r="S571" s="192">
        <v>1364</v>
      </c>
      <c r="T571" s="189">
        <v>291</v>
      </c>
      <c r="U571" s="193">
        <v>1459</v>
      </c>
      <c r="V571" s="191">
        <v>1025</v>
      </c>
      <c r="W571" s="192">
        <v>2174</v>
      </c>
      <c r="X571" s="189">
        <v>1222</v>
      </c>
      <c r="Y571" s="193">
        <v>1278</v>
      </c>
      <c r="Z571" s="191">
        <v>4450</v>
      </c>
      <c r="AA571" s="189">
        <v>2112</v>
      </c>
      <c r="AB571" s="165">
        <f t="shared" ref="AB571:AB587" si="10494">B571+D571+F571+H571+J571+L571+N571+P571+R571+T571+V571+X571+Z571</f>
        <v>21969</v>
      </c>
      <c r="AC571" s="166">
        <f t="shared" si="10411"/>
        <v>17980</v>
      </c>
      <c r="BI571" s="147" t="s">
        <v>20</v>
      </c>
      <c r="BJ571" s="130">
        <f>B571/B591</f>
        <v>0.11310889859023691</v>
      </c>
      <c r="BK571" s="131">
        <f t="shared" ref="BK571" si="10495">C571/C591</f>
        <v>3.0447165213306322E-2</v>
      </c>
      <c r="BL571" s="132">
        <f t="shared" ref="BL571" si="10496">D571/D591</f>
        <v>6.2007059131116822E-2</v>
      </c>
      <c r="BM571" s="133">
        <f t="shared" ref="BM571" si="10497">E571/E591</f>
        <v>6.3558858891682155E-2</v>
      </c>
      <c r="BN571" s="130">
        <f t="shared" ref="BN571" si="10498">F571/F591</f>
        <v>5.7472350883826448E-2</v>
      </c>
      <c r="BO571" s="131">
        <f t="shared" ref="BO571" si="10499">G571/G591</f>
        <v>5.6036678553234846E-2</v>
      </c>
      <c r="BP571" s="132">
        <f t="shared" ref="BP571" si="10500">H571/H591</f>
        <v>3.940403842383846E-2</v>
      </c>
      <c r="BQ571" s="133">
        <f t="shared" ref="BQ571" si="10501">I571/I591</f>
        <v>3.1372851306559778E-2</v>
      </c>
      <c r="BR571" s="130">
        <f t="shared" ref="BR571" si="10502">J571/J591</f>
        <v>5.338249438922732E-2</v>
      </c>
      <c r="BS571" s="131">
        <f t="shared" ref="BS571" si="10503">K571/K591</f>
        <v>9.7032258064516125E-2</v>
      </c>
      <c r="BT571" s="132">
        <f t="shared" ref="BT571" si="10504">L571/L591</f>
        <v>3.1887219937903832E-2</v>
      </c>
      <c r="BU571" s="130">
        <f t="shared" ref="BU571" si="10505">M571/M591</f>
        <v>6.9636808027100039E-2</v>
      </c>
      <c r="BV571" s="134">
        <f t="shared" ref="BV571" si="10506">N571/N591</f>
        <v>6.9178267072841554E-2</v>
      </c>
      <c r="BW571" s="135">
        <f t="shared" ref="BW571" si="10507">O571/O591</f>
        <v>6.0787717680247384E-2</v>
      </c>
      <c r="BX571" s="130">
        <f t="shared" ref="BX571" si="10508">P571/P591</f>
        <v>8.3988212180746563E-2</v>
      </c>
      <c r="BY571" s="131">
        <f t="shared" ref="BY571" si="10509">Q571/Q591</f>
        <v>5.8036643764313972E-2</v>
      </c>
      <c r="BZ571" s="132">
        <f t="shared" ref="BZ571" si="10510">R571/R591</f>
        <v>7.3658109684947487E-2</v>
      </c>
      <c r="CA571" s="133">
        <f t="shared" ref="CA571" si="10511">S571/S591</f>
        <v>5.9916538546013615E-2</v>
      </c>
      <c r="CB571" s="130">
        <f t="shared" ref="CB571" si="10512">T571/T591</f>
        <v>3.4535960123427488E-2</v>
      </c>
      <c r="CC571" s="131">
        <f t="shared" ref="CC571" si="10513">U571/U591</f>
        <v>0.13657212393522419</v>
      </c>
      <c r="CD571" s="132">
        <f t="shared" ref="CD571" si="10514">V571/V591</f>
        <v>4.4522630527321694E-2</v>
      </c>
      <c r="CE571" s="133">
        <f t="shared" ref="CE571" si="10515">W571/W591</f>
        <v>7.1998675277363797E-2</v>
      </c>
      <c r="CF571" s="130">
        <f t="shared" ref="CF571" si="10516">X571/X591</f>
        <v>5.2260189026215625E-2</v>
      </c>
      <c r="CG571" s="131">
        <f t="shared" ref="CG571" si="10517">Y571/Y591</f>
        <v>8.7324906047147252E-2</v>
      </c>
      <c r="CH571" s="132">
        <f t="shared" ref="CH571" si="10518">Z571/Z591</f>
        <v>7.3699900629347462E-2</v>
      </c>
      <c r="CI571" s="130">
        <f t="shared" ref="CI571" si="10519">AA571/AA591</f>
        <v>4.4191496484767327E-2</v>
      </c>
      <c r="CJ571" s="136">
        <f t="shared" ref="CJ571" si="10520">AB571/AB591</f>
        <v>7.0156894178660736E-2</v>
      </c>
      <c r="CK571" s="137">
        <f t="shared" ref="CK571" si="10521">AC571/AC591</f>
        <v>5.7564183424204489E-2</v>
      </c>
    </row>
    <row r="572" spans="1:89" ht="14" thickBot="1">
      <c r="A572" s="138" t="s">
        <v>21</v>
      </c>
      <c r="B572" s="182">
        <v>5018</v>
      </c>
      <c r="C572" s="183">
        <v>1038</v>
      </c>
      <c r="D572" s="184">
        <v>1403</v>
      </c>
      <c r="E572" s="185">
        <v>1301</v>
      </c>
      <c r="F572" s="182">
        <v>532</v>
      </c>
      <c r="G572" s="186">
        <v>644</v>
      </c>
      <c r="H572" s="184">
        <v>796</v>
      </c>
      <c r="I572" s="185">
        <v>1934</v>
      </c>
      <c r="J572" s="182">
        <v>338</v>
      </c>
      <c r="K572" s="186">
        <v>943</v>
      </c>
      <c r="L572" s="184">
        <v>421</v>
      </c>
      <c r="M572" s="182">
        <v>2667</v>
      </c>
      <c r="N572" s="187">
        <v>1486</v>
      </c>
      <c r="O572" s="188">
        <v>3276</v>
      </c>
      <c r="P572" s="182">
        <v>1101</v>
      </c>
      <c r="Q572" s="186">
        <v>1390</v>
      </c>
      <c r="R572" s="184">
        <v>1543</v>
      </c>
      <c r="S572" s="185">
        <v>1402</v>
      </c>
      <c r="T572" s="182">
        <v>288</v>
      </c>
      <c r="U572" s="186">
        <v>1404</v>
      </c>
      <c r="V572" s="184">
        <v>807</v>
      </c>
      <c r="W572" s="185">
        <v>2367</v>
      </c>
      <c r="X572" s="182">
        <v>1159</v>
      </c>
      <c r="Y572" s="186">
        <v>1626</v>
      </c>
      <c r="Z572" s="184">
        <v>4397</v>
      </c>
      <c r="AA572" s="182">
        <v>2396</v>
      </c>
      <c r="AB572" s="165">
        <f t="shared" si="10494"/>
        <v>19289</v>
      </c>
      <c r="AC572" s="166">
        <f t="shared" si="10411"/>
        <v>22388</v>
      </c>
      <c r="AE572" t="s">
        <v>88</v>
      </c>
      <c r="BI572" s="138" t="s">
        <v>21</v>
      </c>
      <c r="BJ572" s="130">
        <f>B572/B591</f>
        <v>8.6587407036736661E-2</v>
      </c>
      <c r="BK572" s="131">
        <f t="shared" ref="BK572" si="10522">C572/C591</f>
        <v>3.0476526028362549E-2</v>
      </c>
      <c r="BL572" s="132">
        <f t="shared" ref="BL572" si="10523">D572/D591</f>
        <v>6.1135561462373089E-2</v>
      </c>
      <c r="BM572" s="133">
        <f t="shared" ref="BM572" si="10524">E572/E591</f>
        <v>7.1100666739534371E-2</v>
      </c>
      <c r="BN572" s="130">
        <f t="shared" ref="BN572" si="10525">F572/F591</f>
        <v>5.028830702334814E-2</v>
      </c>
      <c r="BO572" s="131">
        <f t="shared" ref="BO572" si="10526">G572/G591</f>
        <v>8.2017320427916457E-2</v>
      </c>
      <c r="BP572" s="132">
        <f t="shared" ref="BP572" si="10527">H572/H591</f>
        <v>3.1209566751617328E-2</v>
      </c>
      <c r="BQ572" s="133">
        <f t="shared" ref="BQ572" si="10528">I572/I591</f>
        <v>4.9692952028572164E-2</v>
      </c>
      <c r="BR572" s="130">
        <f t="shared" ref="BR572" si="10529">J572/J591</f>
        <v>5.418403334402052E-2</v>
      </c>
      <c r="BS572" s="131">
        <f t="shared" ref="BS572" si="10530">K572/K591</f>
        <v>0.12167741935483871</v>
      </c>
      <c r="BT572" s="132">
        <f t="shared" ref="BT572" si="10531">L572/L591</f>
        <v>3.53276831417303E-2</v>
      </c>
      <c r="BU572" s="130">
        <f t="shared" ref="BU572" si="10532">M572/M591</f>
        <v>0.11436044766519446</v>
      </c>
      <c r="BV572" s="134">
        <f t="shared" ref="BV572" si="10533">N572/N591</f>
        <v>5.7301507731461844E-2</v>
      </c>
      <c r="BW572" s="135">
        <f t="shared" ref="BW572" si="10534">O572/O591</f>
        <v>8.8862366408072477E-2</v>
      </c>
      <c r="BX572" s="130">
        <f t="shared" ref="BX572" si="10535">P572/P591</f>
        <v>6.7595776031434185E-2</v>
      </c>
      <c r="BY572" s="131">
        <f t="shared" ref="BY572" si="10536">Q572/Q591</f>
        <v>7.2350614199458665E-2</v>
      </c>
      <c r="BZ572" s="132">
        <f t="shared" ref="BZ572" si="10537">R572/R591</f>
        <v>7.5019447685725396E-2</v>
      </c>
      <c r="CA572" s="133">
        <f t="shared" ref="CA572" si="10538">S572/S591</f>
        <v>6.1585767625741271E-2</v>
      </c>
      <c r="CB572" s="130">
        <f t="shared" ref="CB572" si="10539">T572/T591</f>
        <v>3.4179919297412771E-2</v>
      </c>
      <c r="CC572" s="131">
        <f t="shared" ref="CC572" si="10540">U572/U591</f>
        <v>0.13142375737152484</v>
      </c>
      <c r="CD572" s="132">
        <f t="shared" ref="CD572" si="10541">V572/V591</f>
        <v>3.5053427156632788E-2</v>
      </c>
      <c r="CE572" s="133">
        <f t="shared" ref="CE572" si="10542">W572/W591</f>
        <v>7.8390461997019378E-2</v>
      </c>
      <c r="CF572" s="130">
        <f t="shared" ref="CF572" si="10543">X572/X591</f>
        <v>4.956592396185263E-2</v>
      </c>
      <c r="CG572" s="131">
        <f t="shared" ref="CG572" si="10544">Y572/Y591</f>
        <v>0.11110351896139392</v>
      </c>
      <c r="CH572" s="132">
        <f t="shared" ref="CH572" si="10545">Z572/Z591</f>
        <v>7.2822126531964224E-2</v>
      </c>
      <c r="CI572" s="130">
        <f t="shared" ref="CI572" si="10546">AA572/AA591</f>
        <v>5.0133913625711415E-2</v>
      </c>
      <c r="CJ572" s="136">
        <f t="shared" ref="CJ572" si="10547">AB572/AB591</f>
        <v>6.1598449260876091E-2</v>
      </c>
      <c r="CK572" s="137">
        <f t="shared" ref="CK572" si="10548">AC572/AC591</f>
        <v>7.1676692908848177E-2</v>
      </c>
    </row>
    <row r="573" spans="1:89" ht="15" thickTop="1" thickBot="1">
      <c r="A573" s="147" t="s">
        <v>22</v>
      </c>
      <c r="B573" s="189">
        <v>4493</v>
      </c>
      <c r="C573" s="190">
        <v>931</v>
      </c>
      <c r="D573" s="191">
        <v>1439</v>
      </c>
      <c r="E573" s="192">
        <v>861</v>
      </c>
      <c r="F573" s="189">
        <v>601</v>
      </c>
      <c r="G573" s="193">
        <v>448</v>
      </c>
      <c r="H573" s="191">
        <v>1078</v>
      </c>
      <c r="I573" s="192">
        <v>1828</v>
      </c>
      <c r="J573" s="189">
        <v>318</v>
      </c>
      <c r="K573" s="193">
        <v>842</v>
      </c>
      <c r="L573" s="191">
        <v>386</v>
      </c>
      <c r="M573" s="189">
        <v>1962</v>
      </c>
      <c r="N573" s="194">
        <v>1346</v>
      </c>
      <c r="O573" s="195">
        <v>2795</v>
      </c>
      <c r="P573" s="189">
        <v>904</v>
      </c>
      <c r="Q573" s="193">
        <v>1273</v>
      </c>
      <c r="R573" s="191">
        <v>1461</v>
      </c>
      <c r="S573" s="192">
        <v>1258</v>
      </c>
      <c r="T573" s="189">
        <v>303</v>
      </c>
      <c r="U573" s="193">
        <v>1046</v>
      </c>
      <c r="V573" s="191">
        <v>776</v>
      </c>
      <c r="W573" s="192">
        <v>2266</v>
      </c>
      <c r="X573" s="189">
        <v>1063</v>
      </c>
      <c r="Y573" s="193">
        <v>1190</v>
      </c>
      <c r="Z573" s="191">
        <v>3902</v>
      </c>
      <c r="AA573" s="189">
        <v>2322</v>
      </c>
      <c r="AB573" s="165">
        <f t="shared" si="10494"/>
        <v>18070</v>
      </c>
      <c r="AC573" s="166">
        <f t="shared" si="10411"/>
        <v>19022</v>
      </c>
      <c r="AE573" s="314" t="s">
        <v>0</v>
      </c>
      <c r="AF573" s="308" t="s">
        <v>1</v>
      </c>
      <c r="AG573" s="309"/>
      <c r="AH573" s="308" t="s">
        <v>2</v>
      </c>
      <c r="AI573" s="309"/>
      <c r="AJ573" s="308" t="s">
        <v>3</v>
      </c>
      <c r="AK573" s="309"/>
      <c r="AL573" s="308" t="s">
        <v>4</v>
      </c>
      <c r="AM573" s="309"/>
      <c r="AN573" s="308" t="s">
        <v>5</v>
      </c>
      <c r="AO573" s="309"/>
      <c r="AP573" s="308" t="s">
        <v>6</v>
      </c>
      <c r="AQ573" s="309"/>
      <c r="AR573" s="308" t="s">
        <v>7</v>
      </c>
      <c r="AS573" s="309"/>
      <c r="AT573" s="308" t="s">
        <v>8</v>
      </c>
      <c r="AU573" s="309"/>
      <c r="AV573" s="308" t="s">
        <v>9</v>
      </c>
      <c r="AW573" s="309"/>
      <c r="AX573" s="308" t="s">
        <v>10</v>
      </c>
      <c r="AY573" s="309"/>
      <c r="AZ573" s="308" t="s">
        <v>11</v>
      </c>
      <c r="BA573" s="309"/>
      <c r="BB573" s="308" t="s">
        <v>12</v>
      </c>
      <c r="BC573" s="309"/>
      <c r="BD573" s="310" t="s">
        <v>40</v>
      </c>
      <c r="BE573" s="311"/>
      <c r="BF573" s="312" t="s">
        <v>41</v>
      </c>
      <c r="BG573" s="313"/>
      <c r="BI573" s="147" t="s">
        <v>22</v>
      </c>
      <c r="BJ573" s="130">
        <f>B573/B591</f>
        <v>7.7528341932255454E-2</v>
      </c>
      <c r="BK573" s="131">
        <f t="shared" ref="BK573" si="10549">C573/C591</f>
        <v>2.7334918817346371E-2</v>
      </c>
      <c r="BL573" s="132">
        <f t="shared" ref="BL573" si="10550">D573/D591</f>
        <v>6.2704257266111812E-2</v>
      </c>
      <c r="BM573" s="133">
        <f t="shared" ref="BM573" si="10551">E573/E591</f>
        <v>4.7054322876817135E-2</v>
      </c>
      <c r="BN573" s="130">
        <f t="shared" ref="BN573" si="10552">F573/F591</f>
        <v>5.6810662633519235E-2</v>
      </c>
      <c r="BO573" s="131">
        <f t="shared" ref="BO573" si="10553">G573/G591</f>
        <v>5.7055527254202751E-2</v>
      </c>
      <c r="BP573" s="132">
        <f t="shared" ref="BP573" si="10554">H573/H591</f>
        <v>4.2266222309351106E-2</v>
      </c>
      <c r="BQ573" s="133">
        <f t="shared" ref="BQ573" si="10555">I573/I591</f>
        <v>4.6969346591639045E-2</v>
      </c>
      <c r="BR573" s="130">
        <f t="shared" ref="BR573" si="10556">J573/J591</f>
        <v>5.0977877524847705E-2</v>
      </c>
      <c r="BS573" s="131">
        <f t="shared" ref="BS573" si="10557">K573/K591</f>
        <v>0.10864516129032258</v>
      </c>
      <c r="BT573" s="132">
        <f t="shared" ref="BT573" si="10558">L573/L591</f>
        <v>3.2390702357976003E-2</v>
      </c>
      <c r="BU573" s="130">
        <f t="shared" ref="BU573" si="10559">M573/M591</f>
        <v>8.413018309677972E-2</v>
      </c>
      <c r="BV573" s="134">
        <f t="shared" ref="BV573" si="10560">N573/N591</f>
        <v>5.1902980758107432E-2</v>
      </c>
      <c r="BW573" s="135">
        <f t="shared" ref="BW573" si="10561">O573/O591</f>
        <v>7.581511419736342E-2</v>
      </c>
      <c r="BX573" s="130">
        <f t="shared" ref="BX573" si="10562">P573/P591</f>
        <v>5.5500982318271122E-2</v>
      </c>
      <c r="BY573" s="131">
        <f t="shared" ref="BY573" si="10563">Q573/Q591</f>
        <v>6.6260670414324374E-2</v>
      </c>
      <c r="BZ573" s="132">
        <f t="shared" ref="BZ573" si="10564">R573/R591</f>
        <v>7.1032672112018663E-2</v>
      </c>
      <c r="CA573" s="133">
        <f t="shared" ref="CA573" si="10565">S573/S591</f>
        <v>5.5260267955194377E-2</v>
      </c>
      <c r="CB573" s="130">
        <f t="shared" ref="CB573" si="10566">T573/T591</f>
        <v>3.5960123427486348E-2</v>
      </c>
      <c r="CC573" s="131">
        <f t="shared" ref="CC573" si="10567">U573/U591</f>
        <v>9.79125713750819E-2</v>
      </c>
      <c r="CD573" s="132">
        <f t="shared" ref="CD573" si="10568">V573/V591</f>
        <v>3.3706889062635741E-2</v>
      </c>
      <c r="CE573" s="133">
        <f t="shared" ref="CE573" si="10569">W573/W591</f>
        <v>7.5045537340619306E-2</v>
      </c>
      <c r="CF573" s="130">
        <f t="shared" ref="CF573" si="10570">X573/X591</f>
        <v>4.5460377197109013E-2</v>
      </c>
      <c r="CG573" s="131">
        <f t="shared" ref="CG573" si="10571">Y573/Y591</f>
        <v>8.1311923471130851E-2</v>
      </c>
      <c r="CH573" s="132">
        <f t="shared" ref="CH573" si="10572">Z573/Z591</f>
        <v>6.4624047697913217E-2</v>
      </c>
      <c r="CI573" s="130">
        <f t="shared" ref="CI573" si="10573">AA573/AA591</f>
        <v>4.8585537328423169E-2</v>
      </c>
      <c r="CJ573" s="136">
        <f t="shared" ref="CJ573" si="10574">AB573/AB591</f>
        <v>5.7705634203122552E-2</v>
      </c>
      <c r="CK573" s="137">
        <f t="shared" ref="CK573" si="10575">AC573/AC591</f>
        <v>6.0900216746118903E-2</v>
      </c>
    </row>
    <row r="574" spans="1:89" ht="15" thickTop="1" thickBot="1">
      <c r="A574" s="138" t="s">
        <v>23</v>
      </c>
      <c r="B574" s="182">
        <v>4168</v>
      </c>
      <c r="C574" s="183">
        <v>1243</v>
      </c>
      <c r="D574" s="184">
        <v>1434</v>
      </c>
      <c r="E574" s="185">
        <v>878</v>
      </c>
      <c r="F574" s="182">
        <v>593</v>
      </c>
      <c r="G574" s="186">
        <v>561</v>
      </c>
      <c r="H574" s="184">
        <v>1081</v>
      </c>
      <c r="I574" s="185">
        <v>1884</v>
      </c>
      <c r="J574" s="182">
        <v>349</v>
      </c>
      <c r="K574" s="186">
        <v>841</v>
      </c>
      <c r="L574" s="184">
        <v>413</v>
      </c>
      <c r="M574" s="182">
        <v>2035</v>
      </c>
      <c r="N574" s="187">
        <v>1336</v>
      </c>
      <c r="O574" s="188">
        <v>2639</v>
      </c>
      <c r="P574" s="182">
        <v>897</v>
      </c>
      <c r="Q574" s="186">
        <v>963</v>
      </c>
      <c r="R574" s="184">
        <v>1492</v>
      </c>
      <c r="S574" s="185">
        <v>1274</v>
      </c>
      <c r="T574" s="182">
        <v>361</v>
      </c>
      <c r="U574" s="186">
        <v>603</v>
      </c>
      <c r="V574" s="184">
        <v>765</v>
      </c>
      <c r="W574" s="185">
        <v>1715</v>
      </c>
      <c r="X574" s="182">
        <v>1059</v>
      </c>
      <c r="Y574" s="186">
        <v>652</v>
      </c>
      <c r="Z574" s="184">
        <v>3667</v>
      </c>
      <c r="AA574" s="182">
        <v>1933</v>
      </c>
      <c r="AB574" s="165">
        <f t="shared" si="10494"/>
        <v>17615</v>
      </c>
      <c r="AC574" s="166">
        <f t="shared" si="10411"/>
        <v>17221</v>
      </c>
      <c r="AE574" s="315"/>
      <c r="AF574" s="230" t="s">
        <v>14</v>
      </c>
      <c r="AG574" s="231" t="s">
        <v>15</v>
      </c>
      <c r="AH574" s="232" t="s">
        <v>14</v>
      </c>
      <c r="AI574" s="233" t="s">
        <v>15</v>
      </c>
      <c r="AJ574" s="230" t="s">
        <v>14</v>
      </c>
      <c r="AK574" s="231" t="s">
        <v>15</v>
      </c>
      <c r="AL574" s="232" t="s">
        <v>14</v>
      </c>
      <c r="AM574" s="233" t="s">
        <v>15</v>
      </c>
      <c r="AN574" s="230" t="s">
        <v>14</v>
      </c>
      <c r="AO574" s="231" t="s">
        <v>15</v>
      </c>
      <c r="AP574" s="232" t="s">
        <v>14</v>
      </c>
      <c r="AQ574" s="230" t="s">
        <v>15</v>
      </c>
      <c r="AR574" s="234" t="s">
        <v>14</v>
      </c>
      <c r="AS574" s="235" t="s">
        <v>15</v>
      </c>
      <c r="AT574" s="230" t="s">
        <v>14</v>
      </c>
      <c r="AU574" s="231" t="s">
        <v>15</v>
      </c>
      <c r="AV574" s="232" t="s">
        <v>14</v>
      </c>
      <c r="AW574" s="233" t="s">
        <v>15</v>
      </c>
      <c r="AX574" s="230" t="s">
        <v>14</v>
      </c>
      <c r="AY574" s="231" t="s">
        <v>15</v>
      </c>
      <c r="AZ574" s="232" t="s">
        <v>14</v>
      </c>
      <c r="BA574" s="233" t="s">
        <v>15</v>
      </c>
      <c r="BB574" s="230" t="s">
        <v>14</v>
      </c>
      <c r="BC574" s="231" t="s">
        <v>15</v>
      </c>
      <c r="BD574" s="236" t="s">
        <v>14</v>
      </c>
      <c r="BE574" s="237" t="s">
        <v>15</v>
      </c>
      <c r="BF574" s="238" t="s">
        <v>14</v>
      </c>
      <c r="BG574" s="239" t="s">
        <v>15</v>
      </c>
      <c r="BI574" s="138" t="s">
        <v>23</v>
      </c>
      <c r="BJ574" s="130">
        <f>B574/B591</f>
        <v>7.1920349248528984E-2</v>
      </c>
      <c r="BK574" s="131">
        <f t="shared" ref="BK574" si="10576">C574/C591</f>
        <v>3.6495493114888866E-2</v>
      </c>
      <c r="BL574" s="132">
        <f t="shared" ref="BL574" si="10577">D574/D591</f>
        <v>6.2486382848925881E-2</v>
      </c>
      <c r="BM574" s="133">
        <f t="shared" ref="BM574" si="10578">E574/E591</f>
        <v>4.798338616242212E-2</v>
      </c>
      <c r="BN574" s="130">
        <f t="shared" ref="BN574" si="10579">F574/F591</f>
        <v>5.6054447490310993E-2</v>
      </c>
      <c r="BO574" s="131">
        <f t="shared" ref="BO574" si="10580">G574/G591</f>
        <v>7.1446765155374431E-2</v>
      </c>
      <c r="BP574" s="132">
        <f t="shared" ref="BP574" si="10581">H574/H591</f>
        <v>4.2383846304646144E-2</v>
      </c>
      <c r="BQ574" s="133">
        <f t="shared" ref="BQ574" si="10582">I574/I591</f>
        <v>4.8408232482848992E-2</v>
      </c>
      <c r="BR574" s="130">
        <f t="shared" ref="BR574" si="10583">J574/J591</f>
        <v>5.5947419044565565E-2</v>
      </c>
      <c r="BS574" s="131">
        <f t="shared" ref="BS574" si="10584">K574/K591</f>
        <v>0.10851612903225806</v>
      </c>
      <c r="BT574" s="132">
        <f t="shared" ref="BT574" si="10585">L574/L591</f>
        <v>3.4656373248300745E-2</v>
      </c>
      <c r="BU574" s="130">
        <f t="shared" ref="BU574" si="10586">M574/M591</f>
        <v>8.7260409073367351E-2</v>
      </c>
      <c r="BV574" s="134">
        <f t="shared" ref="BV574" si="10587">N574/N591</f>
        <v>5.1517371688582114E-2</v>
      </c>
      <c r="BW574" s="135">
        <f t="shared" ref="BW574" si="10588">O574/O591</f>
        <v>7.1583572939836165E-2</v>
      </c>
      <c r="BX574" s="130">
        <f t="shared" ref="BX574" si="10589">P574/P591</f>
        <v>5.5071218074656189E-2</v>
      </c>
      <c r="BY574" s="131">
        <f t="shared" ref="BY574" si="10590">Q574/Q591</f>
        <v>5.0124921923797625E-2</v>
      </c>
      <c r="BZ574" s="132">
        <f t="shared" ref="BZ574" si="10591">R574/R591</f>
        <v>7.2539867755737064E-2</v>
      </c>
      <c r="CA574" s="133">
        <f t="shared" ref="CA574" si="10592">S574/S591</f>
        <v>5.5963101251921811E-2</v>
      </c>
      <c r="CB574" s="130">
        <f t="shared" ref="CB574" si="10593">T574/T591</f>
        <v>4.2843579397104203E-2</v>
      </c>
      <c r="CC574" s="131">
        <f t="shared" ref="CC574" si="10594">U574/U591</f>
        <v>5.6444818871103621E-2</v>
      </c>
      <c r="CD574" s="132">
        <f t="shared" ref="CD574" si="10595">V574/V591</f>
        <v>3.3229085222830336E-2</v>
      </c>
      <c r="CE574" s="133">
        <f t="shared" ref="CE574" si="10596">W574/W591</f>
        <v>5.6797483026991225E-2</v>
      </c>
      <c r="CF574" s="130">
        <f t="shared" ref="CF574" si="10597">X574/X591</f>
        <v>4.5289312748578024E-2</v>
      </c>
      <c r="CG574" s="131">
        <f t="shared" ref="CG574" si="10598">Y574/Y591</f>
        <v>4.4550734540485137E-2</v>
      </c>
      <c r="CH574" s="132">
        <f t="shared" ref="CH574" si="10599">Z574/Z591</f>
        <v>6.0732030473666779E-2</v>
      </c>
      <c r="CI574" s="130">
        <f t="shared" ref="CI574" si="10600">AA574/AA591</f>
        <v>4.0446099765651153E-2</v>
      </c>
      <c r="CJ574" s="136">
        <f t="shared" ref="CJ574" si="10601">AB574/AB591</f>
        <v>5.6252614636856879E-2</v>
      </c>
      <c r="CK574" s="137">
        <f t="shared" ref="CK574" si="10602">AC574/AC591</f>
        <v>5.5134193701236123E-2</v>
      </c>
    </row>
    <row r="575" spans="1:89" ht="14" thickTop="1">
      <c r="A575" s="147" t="s">
        <v>24</v>
      </c>
      <c r="B575" s="196">
        <v>3610</v>
      </c>
      <c r="C575" s="190">
        <v>885</v>
      </c>
      <c r="D575" s="191">
        <v>1389</v>
      </c>
      <c r="E575" s="192">
        <v>395</v>
      </c>
      <c r="F575" s="189">
        <v>602</v>
      </c>
      <c r="G575" s="193">
        <v>172</v>
      </c>
      <c r="H575" s="191">
        <v>1111</v>
      </c>
      <c r="I575" s="192">
        <v>1459</v>
      </c>
      <c r="J575" s="189">
        <v>286</v>
      </c>
      <c r="K575" s="193">
        <v>597</v>
      </c>
      <c r="L575" s="191">
        <v>408</v>
      </c>
      <c r="M575" s="189">
        <v>1544</v>
      </c>
      <c r="N575" s="194">
        <v>1272</v>
      </c>
      <c r="O575" s="197">
        <v>2078</v>
      </c>
      <c r="P575" s="189">
        <v>903</v>
      </c>
      <c r="Q575" s="193">
        <v>797</v>
      </c>
      <c r="R575" s="191">
        <v>1156</v>
      </c>
      <c r="S575" s="192">
        <v>999</v>
      </c>
      <c r="T575" s="189">
        <v>318</v>
      </c>
      <c r="U575" s="193">
        <v>560</v>
      </c>
      <c r="V575" s="191">
        <v>852</v>
      </c>
      <c r="W575" s="198">
        <v>2285</v>
      </c>
      <c r="X575" s="189">
        <v>873</v>
      </c>
      <c r="Y575" s="193">
        <v>861</v>
      </c>
      <c r="Z575" s="191">
        <v>3201</v>
      </c>
      <c r="AA575" s="189">
        <v>2832</v>
      </c>
      <c r="AB575" s="165">
        <f t="shared" si="10494"/>
        <v>15981</v>
      </c>
      <c r="AC575" s="166">
        <f t="shared" si="10411"/>
        <v>15464</v>
      </c>
      <c r="AE575" s="241" t="str">
        <f>$AE$17</f>
        <v>17:00 - 17:59</v>
      </c>
      <c r="AF575" s="242">
        <f t="shared" ref="AF575:AU577" si="10603">SUMIF($A$9:$A$32,$AE575,B$567:B$590)</f>
        <v>2652</v>
      </c>
      <c r="AG575" s="243">
        <f t="shared" si="10603"/>
        <v>4306</v>
      </c>
      <c r="AH575" s="244">
        <f t="shared" si="10603"/>
        <v>1911</v>
      </c>
      <c r="AI575" s="245">
        <f t="shared" si="10603"/>
        <v>1828</v>
      </c>
      <c r="AJ575" s="242">
        <f t="shared" si="10603"/>
        <v>1174</v>
      </c>
      <c r="AK575" s="246">
        <f t="shared" si="10603"/>
        <v>584</v>
      </c>
      <c r="AL575" s="244">
        <f t="shared" si="10603"/>
        <v>2388</v>
      </c>
      <c r="AM575" s="245">
        <f t="shared" si="10603"/>
        <v>4248</v>
      </c>
      <c r="AN575" s="242">
        <f t="shared" si="10603"/>
        <v>690</v>
      </c>
      <c r="AO575" s="246">
        <f t="shared" si="10603"/>
        <v>353</v>
      </c>
      <c r="AP575" s="244">
        <f t="shared" si="10603"/>
        <v>1594</v>
      </c>
      <c r="AQ575" s="242">
        <f t="shared" si="10603"/>
        <v>1381</v>
      </c>
      <c r="AR575" s="247">
        <f t="shared" si="10603"/>
        <v>2021</v>
      </c>
      <c r="AS575" s="248">
        <f t="shared" si="10603"/>
        <v>2319</v>
      </c>
      <c r="AT575" s="242">
        <f t="shared" si="10603"/>
        <v>1278</v>
      </c>
      <c r="AU575" s="246">
        <f t="shared" si="10603"/>
        <v>1202</v>
      </c>
      <c r="AV575" s="244">
        <f t="shared" ref="AP575:BE577" si="10604">SUMIF($A$9:$A$32,$AE575,R$567:R$590)</f>
        <v>1336</v>
      </c>
      <c r="AW575" s="245">
        <f t="shared" si="10604"/>
        <v>1613</v>
      </c>
      <c r="AX575" s="242">
        <f t="shared" si="10604"/>
        <v>841</v>
      </c>
      <c r="AY575" s="246">
        <f t="shared" si="10604"/>
        <v>331</v>
      </c>
      <c r="AZ575" s="244">
        <f t="shared" si="10604"/>
        <v>2126</v>
      </c>
      <c r="BA575" s="245">
        <f t="shared" si="10604"/>
        <v>1396</v>
      </c>
      <c r="BB575" s="242">
        <f t="shared" si="10604"/>
        <v>2545</v>
      </c>
      <c r="BC575" s="246">
        <f t="shared" si="10604"/>
        <v>656</v>
      </c>
      <c r="BD575" s="23">
        <f t="shared" si="10604"/>
        <v>4394</v>
      </c>
      <c r="BE575" s="249">
        <f t="shared" si="10604"/>
        <v>3806</v>
      </c>
      <c r="BF575" s="250">
        <f>AF575+AH575+AJ575+AL575+AN575+AP575+AR575+AT575+AV575+AX575+AZ575+BB575+BD575</f>
        <v>24950</v>
      </c>
      <c r="BG575" s="251">
        <f>AG575+AI575+AK575+AM575+AO575+AQ575+AS575+AU575+AW575+AY575+BA575+BC575+BE575</f>
        <v>24023</v>
      </c>
      <c r="BI575" s="147" t="s">
        <v>24</v>
      </c>
      <c r="BJ575" s="130">
        <f>B575/B591</f>
        <v>6.2291857194623226E-2</v>
      </c>
      <c r="BK575" s="131">
        <f t="shared" ref="BK575" si="10605">C575/C591</f>
        <v>2.5984321324759977E-2</v>
      </c>
      <c r="BL575" s="132">
        <f t="shared" ref="BL575" si="10606">D575/D591</f>
        <v>6.052551309425247E-2</v>
      </c>
      <c r="BM575" s="133">
        <f t="shared" ref="BM575" si="10607">E575/E591</f>
        <v>2.1587058694939338E-2</v>
      </c>
      <c r="BN575" s="130">
        <f t="shared" ref="BN575" si="10608">F575/F591</f>
        <v>5.6905189526420263E-2</v>
      </c>
      <c r="BO575" s="131">
        <f t="shared" ref="BO575" si="10609">G575/G591</f>
        <v>2.1905247070809986E-2</v>
      </c>
      <c r="BP575" s="132">
        <f t="shared" ref="BP575" si="10610">H575/H591</f>
        <v>4.3560086257596553E-2</v>
      </c>
      <c r="BQ575" s="133">
        <f t="shared" ref="BQ575" si="10611">I575/I591</f>
        <v>3.7488116344202058E-2</v>
      </c>
      <c r="BR575" s="130">
        <f t="shared" ref="BR575" si="10612">J575/J591</f>
        <v>4.5848028214171208E-2</v>
      </c>
      <c r="BS575" s="131">
        <f t="shared" ref="BS575" si="10613">K575/K591</f>
        <v>7.7032258064516135E-2</v>
      </c>
      <c r="BT575" s="132">
        <f t="shared" ref="BT575" si="10614">L575/L591</f>
        <v>3.4236804564907276E-2</v>
      </c>
      <c r="BU575" s="130">
        <f t="shared" ref="BU575" si="10615">M575/M591</f>
        <v>6.6206423395223188E-2</v>
      </c>
      <c r="BV575" s="134">
        <f t="shared" ref="BV575" si="10616">N575/N591</f>
        <v>4.9049473643620098E-2</v>
      </c>
      <c r="BW575" s="135">
        <f t="shared" ref="BW575" si="10617">O575/O591</f>
        <v>5.6366299571420822E-2</v>
      </c>
      <c r="BX575" s="130">
        <f t="shared" ref="BX575" si="10618">P575/P591</f>
        <v>5.5439587426326133E-2</v>
      </c>
      <c r="BY575" s="131">
        <f t="shared" ref="BY575" si="10619">Q575/Q591</f>
        <v>4.148448886112846E-2</v>
      </c>
      <c r="BZ575" s="132">
        <f t="shared" ref="BZ575" si="10620">R575/R591</f>
        <v>5.6203811746402176E-2</v>
      </c>
      <c r="CA575" s="133">
        <f t="shared" ref="CA575" si="10621">S575/S591</f>
        <v>4.3883153964419067E-2</v>
      </c>
      <c r="CB575" s="130">
        <f t="shared" ref="CB575" si="10622">T575/T591</f>
        <v>3.7740327557559933E-2</v>
      </c>
      <c r="CC575" s="131">
        <f t="shared" ref="CC575" si="10623">U575/U591</f>
        <v>5.2419732284938687E-2</v>
      </c>
      <c r="CD575" s="132">
        <f t="shared" ref="CD575" si="10624">V575/V591</f>
        <v>3.700807922856398E-2</v>
      </c>
      <c r="CE575" s="133">
        <f t="shared" ref="CE575" si="10625">W575/W591</f>
        <v>7.5674780592813379E-2</v>
      </c>
      <c r="CF575" s="130">
        <f t="shared" ref="CF575" si="10626">X575/X591</f>
        <v>3.7334815891887266E-2</v>
      </c>
      <c r="CG575" s="131">
        <f t="shared" ref="CG575" si="10627">Y575/Y591</f>
        <v>5.8831568158524084E-2</v>
      </c>
      <c r="CH575" s="132">
        <f t="shared" ref="CH575" si="10628">Z575/Z591</f>
        <v>5.3014243126863203E-2</v>
      </c>
      <c r="CI575" s="130">
        <f t="shared" ref="CI575" si="10629">AA575/AA591</f>
        <v>5.9256779377301644E-2</v>
      </c>
      <c r="CJ575" s="136">
        <f t="shared" ref="CJ575" si="10630">AB575/AB591</f>
        <v>5.1034517996685201E-2</v>
      </c>
      <c r="CK575" s="137">
        <f t="shared" ref="CK575" si="10631">AC575/AC591</f>
        <v>4.9509039625800791E-2</v>
      </c>
    </row>
    <row r="576" spans="1:89">
      <c r="A576" s="138" t="s">
        <v>25</v>
      </c>
      <c r="B576" s="199">
        <v>3637</v>
      </c>
      <c r="C576" s="183">
        <v>1820</v>
      </c>
      <c r="D576" s="184">
        <v>1583</v>
      </c>
      <c r="E576" s="185">
        <v>1071</v>
      </c>
      <c r="F576" s="182">
        <v>676</v>
      </c>
      <c r="G576" s="186">
        <v>646</v>
      </c>
      <c r="H576" s="184">
        <v>1283</v>
      </c>
      <c r="I576" s="185">
        <v>2372</v>
      </c>
      <c r="J576" s="182">
        <v>354</v>
      </c>
      <c r="K576" s="183">
        <v>571</v>
      </c>
      <c r="L576" s="184">
        <v>505</v>
      </c>
      <c r="M576" s="182">
        <v>1501</v>
      </c>
      <c r="N576" s="187">
        <v>1470</v>
      </c>
      <c r="O576" s="200">
        <v>2273</v>
      </c>
      <c r="P576" s="182">
        <v>937</v>
      </c>
      <c r="Q576" s="183">
        <v>980</v>
      </c>
      <c r="R576" s="184">
        <v>1427</v>
      </c>
      <c r="S576" s="185">
        <v>991</v>
      </c>
      <c r="T576" s="191">
        <v>426</v>
      </c>
      <c r="U576" s="182">
        <v>566</v>
      </c>
      <c r="V576" s="184">
        <v>1027</v>
      </c>
      <c r="W576" s="201">
        <v>2035</v>
      </c>
      <c r="X576" s="182">
        <v>1147</v>
      </c>
      <c r="Y576" s="186">
        <v>657</v>
      </c>
      <c r="Z576" s="184">
        <v>3588</v>
      </c>
      <c r="AA576" s="182">
        <v>2506</v>
      </c>
      <c r="AB576" s="165">
        <f t="shared" si="10494"/>
        <v>18060</v>
      </c>
      <c r="AC576" s="166">
        <f t="shared" si="10411"/>
        <v>17989</v>
      </c>
      <c r="AE576" s="253" t="str">
        <f>$AE$18</f>
        <v>18:00 - 18:59</v>
      </c>
      <c r="AF576" s="242">
        <f t="shared" si="10603"/>
        <v>2706</v>
      </c>
      <c r="AG576" s="254">
        <f t="shared" si="10603"/>
        <v>4092</v>
      </c>
      <c r="AH576" s="255">
        <f t="shared" si="10603"/>
        <v>1750</v>
      </c>
      <c r="AI576" s="256">
        <f t="shared" si="10603"/>
        <v>1555</v>
      </c>
      <c r="AJ576" s="257">
        <f t="shared" si="10603"/>
        <v>822</v>
      </c>
      <c r="AK576" s="258">
        <f t="shared" si="10603"/>
        <v>538</v>
      </c>
      <c r="AL576" s="255">
        <f t="shared" si="10603"/>
        <v>2402</v>
      </c>
      <c r="AM576" s="256">
        <f t="shared" si="10603"/>
        <v>2787</v>
      </c>
      <c r="AN576" s="257">
        <f t="shared" si="10603"/>
        <v>640</v>
      </c>
      <c r="AO576" s="258">
        <f t="shared" si="10603"/>
        <v>232</v>
      </c>
      <c r="AP576" s="255">
        <f t="shared" si="10604"/>
        <v>1494</v>
      </c>
      <c r="AQ576" s="257">
        <f t="shared" si="10604"/>
        <v>1025</v>
      </c>
      <c r="AR576" s="259">
        <f t="shared" si="10604"/>
        <v>2209</v>
      </c>
      <c r="AS576" s="260">
        <f t="shared" si="10604"/>
        <v>2233</v>
      </c>
      <c r="AT576" s="257">
        <f t="shared" si="10604"/>
        <v>1289</v>
      </c>
      <c r="AU576" s="258">
        <f t="shared" si="10604"/>
        <v>1605</v>
      </c>
      <c r="AV576" s="255">
        <f t="shared" si="10604"/>
        <v>1532</v>
      </c>
      <c r="AW576" s="256">
        <f t="shared" si="10604"/>
        <v>2109</v>
      </c>
      <c r="AX576" s="257">
        <f t="shared" si="10604"/>
        <v>863</v>
      </c>
      <c r="AY576" s="258">
        <f t="shared" si="10604"/>
        <v>532</v>
      </c>
      <c r="AZ576" s="255">
        <f t="shared" si="10604"/>
        <v>1999</v>
      </c>
      <c r="BA576" s="256">
        <f t="shared" si="10604"/>
        <v>1957</v>
      </c>
      <c r="BB576" s="257">
        <f t="shared" si="10604"/>
        <v>2579</v>
      </c>
      <c r="BC576" s="258">
        <f t="shared" si="10604"/>
        <v>929</v>
      </c>
      <c r="BD576" s="255">
        <f t="shared" si="10604"/>
        <v>4215</v>
      </c>
      <c r="BE576" s="257">
        <f t="shared" si="10604"/>
        <v>4481</v>
      </c>
      <c r="BF576" s="261">
        <f>SUM(AF576,AH576,AJ576,AL576,AN576,AP576,AR576,AT576,AV576,AX576,AZ576,BB576,BD576)</f>
        <v>24500</v>
      </c>
      <c r="BG576" s="19">
        <f>SUM(AG576,AI576,AK576,AM576,AO576,AQ576,AS576,AU576,AW576,AY576,BA576,BC576,BE576)</f>
        <v>24075</v>
      </c>
      <c r="BI576" s="138" t="s">
        <v>25</v>
      </c>
      <c r="BJ576" s="130">
        <f>B576/B591</f>
        <v>6.2757751971425121E-2</v>
      </c>
      <c r="BK576" s="131">
        <f t="shared" ref="BK576" si="10632">C576/C591</f>
        <v>5.343668340233125E-2</v>
      </c>
      <c r="BL576" s="132">
        <f t="shared" ref="BL576" si="10633">D576/D591</f>
        <v>6.897904048106672E-2</v>
      </c>
      <c r="BM576" s="133">
        <f t="shared" ref="BM576" si="10634">E576/E591</f>
        <v>5.8530986993114001E-2</v>
      </c>
      <c r="BN576" s="130">
        <f t="shared" ref="BN576" si="10635">F576/F591</f>
        <v>6.3900179601096507E-2</v>
      </c>
      <c r="BO576" s="131">
        <f t="shared" ref="BO576" si="10636">G576/G591</f>
        <v>8.2272032603158435E-2</v>
      </c>
      <c r="BP576" s="132">
        <f t="shared" ref="BP576" si="10637">H576/H591</f>
        <v>5.0303861987845519E-2</v>
      </c>
      <c r="BQ576" s="133">
        <f t="shared" ref="BQ576" si="10638">I576/I591</f>
        <v>6.0947095249107117E-2</v>
      </c>
      <c r="BR576" s="130">
        <f t="shared" ref="BR576" si="10639">J576/J591</f>
        <v>5.6748957999358772E-2</v>
      </c>
      <c r="BS576" s="131">
        <f t="shared" ref="BS576" si="10640">K576/K591</f>
        <v>7.3677419354838708E-2</v>
      </c>
      <c r="BT576" s="132">
        <f t="shared" ref="BT576" si="10641">L576/L591</f>
        <v>4.2376437022740625E-2</v>
      </c>
      <c r="BU576" s="130">
        <f t="shared" ref="BU576" si="10642">M576/M591</f>
        <v>6.4362591655589385E-2</v>
      </c>
      <c r="BV576" s="134">
        <f t="shared" ref="BV576" si="10643">N576/N591</f>
        <v>5.6684533220221336E-2</v>
      </c>
      <c r="BW576" s="135">
        <f t="shared" ref="BW576" si="10644">O576/O591</f>
        <v>6.1655726143329898E-2</v>
      </c>
      <c r="BX576" s="130">
        <f t="shared" ref="BX576" si="10645">P576/P591</f>
        <v>5.7527013752455794E-2</v>
      </c>
      <c r="BY576" s="131">
        <f t="shared" ref="BY576" si="10646">Q576/Q591</f>
        <v>5.1009785550697483E-2</v>
      </c>
      <c r="BZ576" s="132">
        <f t="shared" ref="BZ576" si="10647">R576/R591</f>
        <v>6.9379618825359785E-2</v>
      </c>
      <c r="CA576" s="133">
        <f t="shared" ref="CA576" si="10648">S576/S591</f>
        <v>4.3531737316055349E-2</v>
      </c>
      <c r="CB576" s="130">
        <f t="shared" ref="CB576" si="10649">T576/T591</f>
        <v>5.0557797294089719E-2</v>
      </c>
      <c r="CC576" s="131">
        <f t="shared" ref="CC576" si="10650">U576/U591</f>
        <v>5.298137227370589E-2</v>
      </c>
      <c r="CD576" s="132">
        <f t="shared" ref="CD576" si="10651">V576/V591</f>
        <v>4.4609503952740853E-2</v>
      </c>
      <c r="CE576" s="133">
        <f t="shared" ref="CE576" si="10652">W576/W591</f>
        <v>6.7395264116575593E-2</v>
      </c>
      <c r="CF576" s="130">
        <f t="shared" ref="CF576" si="10653">X576/X591</f>
        <v>4.9052730616259678E-2</v>
      </c>
      <c r="CG576" s="131">
        <f t="shared" ref="CG576" si="10654">Y576/Y591</f>
        <v>4.4892381277758797E-2</v>
      </c>
      <c r="CH576" s="132">
        <f t="shared" ref="CH576" si="10655">Z576/Z591</f>
        <v>5.9423650215303082E-2</v>
      </c>
      <c r="CI576" s="130">
        <f t="shared" ref="CI576" si="10656">AA576/AA591</f>
        <v>5.2435554067626379E-2</v>
      </c>
      <c r="CJ576" s="136">
        <f t="shared" ref="CJ576" si="10657">AB576/AB591</f>
        <v>5.7673699707160672E-2</v>
      </c>
      <c r="CK576" s="137">
        <f t="shared" ref="CK576" si="10658">AC576/AC591</f>
        <v>5.7592997531591465E-2</v>
      </c>
    </row>
    <row r="577" spans="1:89" ht="14" thickBot="1">
      <c r="A577" s="147" t="s">
        <v>26</v>
      </c>
      <c r="B577" s="196">
        <v>3733</v>
      </c>
      <c r="C577" s="190">
        <v>1721</v>
      </c>
      <c r="D577" s="191">
        <v>1436</v>
      </c>
      <c r="E577" s="192">
        <v>878</v>
      </c>
      <c r="F577" s="189">
        <v>737</v>
      </c>
      <c r="G577" s="193">
        <v>472</v>
      </c>
      <c r="H577" s="191">
        <v>2282</v>
      </c>
      <c r="I577" s="192">
        <v>2393</v>
      </c>
      <c r="J577" s="189">
        <v>383</v>
      </c>
      <c r="K577" s="190">
        <v>418</v>
      </c>
      <c r="L577" s="191">
        <v>562</v>
      </c>
      <c r="M577" s="189">
        <v>1791</v>
      </c>
      <c r="N577" s="194">
        <v>1603</v>
      </c>
      <c r="O577" s="197">
        <v>2634</v>
      </c>
      <c r="P577" s="189">
        <v>914</v>
      </c>
      <c r="Q577" s="190">
        <v>1189</v>
      </c>
      <c r="R577" s="191">
        <v>1400</v>
      </c>
      <c r="S577" s="192">
        <v>1513</v>
      </c>
      <c r="T577" s="189">
        <v>500</v>
      </c>
      <c r="U577" s="193">
        <v>577</v>
      </c>
      <c r="V577" s="191">
        <v>1218</v>
      </c>
      <c r="W577" s="198">
        <v>2372</v>
      </c>
      <c r="X577" s="189">
        <v>1137</v>
      </c>
      <c r="Y577" s="193">
        <v>1005</v>
      </c>
      <c r="Z577" s="191">
        <v>3771</v>
      </c>
      <c r="AA577" s="189">
        <v>2786</v>
      </c>
      <c r="AB577" s="165">
        <f t="shared" si="10494"/>
        <v>19676</v>
      </c>
      <c r="AC577" s="166">
        <f t="shared" si="10411"/>
        <v>19749</v>
      </c>
      <c r="AE577" s="241" t="str">
        <f>$AE$19</f>
        <v>19:00 - 19:59</v>
      </c>
      <c r="AF577" s="242">
        <f t="shared" si="10603"/>
        <v>2734</v>
      </c>
      <c r="AG577" s="262">
        <f t="shared" si="10603"/>
        <v>4424</v>
      </c>
      <c r="AH577" s="263">
        <f t="shared" si="10603"/>
        <v>1349</v>
      </c>
      <c r="AI577" s="264">
        <f t="shared" si="10603"/>
        <v>1865</v>
      </c>
      <c r="AJ577" s="265">
        <f t="shared" si="10603"/>
        <v>573</v>
      </c>
      <c r="AK577" s="266">
        <f t="shared" si="10603"/>
        <v>690</v>
      </c>
      <c r="AL577" s="263">
        <f t="shared" si="10603"/>
        <v>1921</v>
      </c>
      <c r="AM577" s="264">
        <f t="shared" si="10603"/>
        <v>4269</v>
      </c>
      <c r="AN577" s="265">
        <f t="shared" si="10603"/>
        <v>394</v>
      </c>
      <c r="AO577" s="266">
        <f t="shared" si="10603"/>
        <v>297</v>
      </c>
      <c r="AP577" s="263">
        <f t="shared" si="10604"/>
        <v>1170</v>
      </c>
      <c r="AQ577" s="265">
        <f t="shared" si="10604"/>
        <v>1184</v>
      </c>
      <c r="AR577" s="267">
        <f t="shared" si="10604"/>
        <v>1966</v>
      </c>
      <c r="AS577" s="268">
        <f t="shared" si="10604"/>
        <v>2354</v>
      </c>
      <c r="AT577" s="265">
        <f t="shared" si="10604"/>
        <v>1120</v>
      </c>
      <c r="AU577" s="266">
        <f t="shared" si="10604"/>
        <v>1577</v>
      </c>
      <c r="AV577" s="263">
        <f t="shared" si="10604"/>
        <v>1105</v>
      </c>
      <c r="AW577" s="264">
        <f t="shared" si="10604"/>
        <v>1881</v>
      </c>
      <c r="AX577" s="265">
        <f t="shared" si="10604"/>
        <v>880</v>
      </c>
      <c r="AY577" s="266">
        <f t="shared" si="10604"/>
        <v>376</v>
      </c>
      <c r="AZ577" s="263">
        <f t="shared" si="10604"/>
        <v>2627</v>
      </c>
      <c r="BA577" s="264">
        <f t="shared" si="10604"/>
        <v>1546</v>
      </c>
      <c r="BB577" s="265">
        <f t="shared" si="10604"/>
        <v>2352</v>
      </c>
      <c r="BC577" s="266">
        <f t="shared" si="10604"/>
        <v>735</v>
      </c>
      <c r="BD577" s="263">
        <f t="shared" si="10604"/>
        <v>3943</v>
      </c>
      <c r="BE577" s="265">
        <f t="shared" si="10604"/>
        <v>4330</v>
      </c>
      <c r="BF577" s="261">
        <f>SUM(AF577,AH577,AJ577,AL577,AN577,AP577,AR577,AT577,AV577,AX577,AZ577,BB577,BD577)</f>
        <v>22134</v>
      </c>
      <c r="BG577" s="19">
        <f>SUM(AG577,AI577,AK577,AM577,AO577,AQ577,AS577,AU577,AW577,AY577,BA577,BC577,BE577)</f>
        <v>25528</v>
      </c>
      <c r="BI577" s="147" t="s">
        <v>26</v>
      </c>
      <c r="BJ577" s="130">
        <f>B577/B591</f>
        <v>6.4414266733387404E-2</v>
      </c>
      <c r="BK577" s="131">
        <f t="shared" ref="BK577" si="10659">C577/C591</f>
        <v>5.0529962711764881E-2</v>
      </c>
      <c r="BL577" s="132">
        <f t="shared" ref="BL577" si="10660">D577/D591</f>
        <v>6.2573532615800259E-2</v>
      </c>
      <c r="BM577" s="133">
        <f t="shared" ref="BM577" si="10661">E577/E591</f>
        <v>4.798338616242212E-2</v>
      </c>
      <c r="BN577" s="130">
        <f t="shared" ref="BN577" si="10662">F577/F591</f>
        <v>6.9666320068059367E-2</v>
      </c>
      <c r="BO577" s="131">
        <f t="shared" ref="BO577" si="10663">G577/G591</f>
        <v>6.0112073357106471E-2</v>
      </c>
      <c r="BP577" s="132">
        <f t="shared" ref="BP577" si="10664">H577/H591</f>
        <v>8.9472652421093909E-2</v>
      </c>
      <c r="BQ577" s="133">
        <f t="shared" ref="BQ577" si="10665">I577/I591</f>
        <v>6.1486677458310851E-2</v>
      </c>
      <c r="BR577" s="130">
        <f t="shared" ref="BR577" si="10666">J577/J591</f>
        <v>6.1397883937159344E-2</v>
      </c>
      <c r="BS577" s="131">
        <f t="shared" ref="BS577" si="10667">K577/K591</f>
        <v>5.3935483870967742E-2</v>
      </c>
      <c r="BT577" s="132">
        <f t="shared" ref="BT577" si="10668">L577/L591</f>
        <v>4.7159520013426201E-2</v>
      </c>
      <c r="BU577" s="130">
        <f t="shared" ref="BU577" si="10669">M577/M591</f>
        <v>7.6797735946142962E-2</v>
      </c>
      <c r="BV577" s="134">
        <f t="shared" ref="BV577" si="10670">N577/N591</f>
        <v>6.1813133844908032E-2</v>
      </c>
      <c r="BW577" s="135">
        <f t="shared" ref="BW577" si="10671">O577/O591</f>
        <v>7.1447946617479524E-2</v>
      </c>
      <c r="BX577" s="130">
        <f t="shared" ref="BX577" si="10672">P577/P591</f>
        <v>5.6114931237721023E-2</v>
      </c>
      <c r="BY577" s="131">
        <f t="shared" ref="BY577" si="10673">Q577/Q591</f>
        <v>6.1888403081407452E-2</v>
      </c>
      <c r="BZ577" s="132">
        <f t="shared" ref="BZ577" si="10674">R577/R591</f>
        <v>6.8066900038895373E-2</v>
      </c>
      <c r="CA577" s="133">
        <f t="shared" ref="CA577" si="10675">S577/S591</f>
        <v>6.6461673621787828E-2</v>
      </c>
      <c r="CB577" s="130">
        <f t="shared" ref="CB577" si="10676">T577/T591</f>
        <v>5.9340137669119393E-2</v>
      </c>
      <c r="CC577" s="131">
        <f t="shared" ref="CC577" si="10677">U577/U591</f>
        <v>5.4011045586445754E-2</v>
      </c>
      <c r="CD577" s="132">
        <f t="shared" ref="CD577" si="10678">V577/V591</f>
        <v>5.2905916080271044E-2</v>
      </c>
      <c r="CE577" s="133">
        <f t="shared" ref="CE577" si="10679">W577/W591</f>
        <v>7.8556052326544126E-2</v>
      </c>
      <c r="CF577" s="130">
        <f t="shared" ref="CF577" si="10680">X577/X591</f>
        <v>4.8625069494932213E-2</v>
      </c>
      <c r="CG577" s="131">
        <f t="shared" ref="CG577" si="10681">Y577/Y591</f>
        <v>6.8670994192005466E-2</v>
      </c>
      <c r="CH577" s="132">
        <f t="shared" ref="CH577" si="10682">Z577/Z591</f>
        <v>6.2454455117588605E-2</v>
      </c>
      <c r="CI577" s="130">
        <f t="shared" ref="CI577" si="10683">AA577/AA591</f>
        <v>5.8294275192500834E-2</v>
      </c>
      <c r="CJ577" s="136">
        <f t="shared" ref="CJ577" si="10684">AB577/AB591</f>
        <v>6.2834314254600968E-2</v>
      </c>
      <c r="CK577" s="137">
        <f t="shared" ref="CK577" si="10685">AC577/AC591</f>
        <v>6.3227756309489125E-2</v>
      </c>
    </row>
    <row r="578" spans="1:89" ht="15" thickTop="1" thickBot="1">
      <c r="A578" s="138" t="s">
        <v>27</v>
      </c>
      <c r="B578" s="199">
        <v>1401</v>
      </c>
      <c r="C578" s="183">
        <v>1060</v>
      </c>
      <c r="D578" s="184">
        <v>438</v>
      </c>
      <c r="E578" s="185">
        <v>733</v>
      </c>
      <c r="F578" s="182">
        <v>476</v>
      </c>
      <c r="G578" s="186">
        <v>367</v>
      </c>
      <c r="H578" s="184">
        <v>965</v>
      </c>
      <c r="I578" s="185">
        <v>2020</v>
      </c>
      <c r="J578" s="182">
        <v>370</v>
      </c>
      <c r="K578" s="183">
        <v>386</v>
      </c>
      <c r="L578" s="184">
        <v>693</v>
      </c>
      <c r="M578" s="182">
        <v>1200</v>
      </c>
      <c r="N578" s="187">
        <v>1516</v>
      </c>
      <c r="O578" s="200">
        <v>1655</v>
      </c>
      <c r="P578" s="182">
        <v>931</v>
      </c>
      <c r="Q578" s="183">
        <v>798</v>
      </c>
      <c r="R578" s="184">
        <v>1277</v>
      </c>
      <c r="S578" s="185">
        <v>1120</v>
      </c>
      <c r="T578" s="182">
        <v>532</v>
      </c>
      <c r="U578" s="186">
        <v>479</v>
      </c>
      <c r="V578" s="184">
        <v>1402</v>
      </c>
      <c r="W578" s="201">
        <v>1739</v>
      </c>
      <c r="X578" s="182">
        <v>1346</v>
      </c>
      <c r="Y578" s="186">
        <v>574</v>
      </c>
      <c r="Z578" s="184">
        <v>3645</v>
      </c>
      <c r="AA578" s="182">
        <v>2729</v>
      </c>
      <c r="AB578" s="165">
        <f t="shared" si="10494"/>
        <v>14992</v>
      </c>
      <c r="AC578" s="166">
        <f t="shared" si="10411"/>
        <v>14860</v>
      </c>
      <c r="AE578" s="269" t="s">
        <v>13</v>
      </c>
      <c r="AF578" s="14">
        <f t="shared" ref="AF578:BG578" si="10686">SUM(AF575:AF577)</f>
        <v>8092</v>
      </c>
      <c r="AG578" s="1">
        <f t="shared" si="10686"/>
        <v>12822</v>
      </c>
      <c r="AH578" s="14">
        <f t="shared" si="10686"/>
        <v>5010</v>
      </c>
      <c r="AI578" s="1">
        <f t="shared" si="10686"/>
        <v>5248</v>
      </c>
      <c r="AJ578" s="14">
        <f t="shared" si="10686"/>
        <v>2569</v>
      </c>
      <c r="AK578" s="1">
        <f t="shared" si="10686"/>
        <v>1812</v>
      </c>
      <c r="AL578" s="14">
        <f t="shared" si="10686"/>
        <v>6711</v>
      </c>
      <c r="AM578" s="1">
        <f t="shared" si="10686"/>
        <v>11304</v>
      </c>
      <c r="AN578" s="14">
        <f t="shared" si="10686"/>
        <v>1724</v>
      </c>
      <c r="AO578" s="1">
        <f t="shared" si="10686"/>
        <v>882</v>
      </c>
      <c r="AP578" s="14">
        <f t="shared" si="10686"/>
        <v>4258</v>
      </c>
      <c r="AQ578" s="1">
        <f t="shared" si="10686"/>
        <v>3590</v>
      </c>
      <c r="AR578" s="14">
        <f t="shared" si="10686"/>
        <v>6196</v>
      </c>
      <c r="AS578" s="1">
        <f t="shared" si="10686"/>
        <v>6906</v>
      </c>
      <c r="AT578" s="14">
        <f t="shared" si="10686"/>
        <v>3687</v>
      </c>
      <c r="AU578" s="1">
        <f t="shared" si="10686"/>
        <v>4384</v>
      </c>
      <c r="AV578" s="14">
        <f t="shared" si="10686"/>
        <v>3973</v>
      </c>
      <c r="AW578" s="1">
        <f t="shared" si="10686"/>
        <v>5603</v>
      </c>
      <c r="AX578" s="14">
        <f t="shared" si="10686"/>
        <v>2584</v>
      </c>
      <c r="AY578" s="1">
        <f t="shared" si="10686"/>
        <v>1239</v>
      </c>
      <c r="AZ578" s="14">
        <f t="shared" si="10686"/>
        <v>6752</v>
      </c>
      <c r="BA578" s="1">
        <f t="shared" si="10686"/>
        <v>4899</v>
      </c>
      <c r="BB578" s="14">
        <f t="shared" si="10686"/>
        <v>7476</v>
      </c>
      <c r="BC578" s="1">
        <f t="shared" si="10686"/>
        <v>2320</v>
      </c>
      <c r="BD578" s="14">
        <f t="shared" si="10686"/>
        <v>12552</v>
      </c>
      <c r="BE578" s="1">
        <f t="shared" si="10686"/>
        <v>12617</v>
      </c>
      <c r="BF578" s="54">
        <f t="shared" si="10686"/>
        <v>71584</v>
      </c>
      <c r="BG578" s="50">
        <f t="shared" si="10686"/>
        <v>73626</v>
      </c>
      <c r="BI578" s="138" t="s">
        <v>27</v>
      </c>
      <c r="BJ578" s="130">
        <f>B578/B591</f>
        <v>2.4174762307387021E-2</v>
      </c>
      <c r="BK578" s="131">
        <f t="shared" ref="BK578" si="10687">C578/C591</f>
        <v>3.1122463959599517E-2</v>
      </c>
      <c r="BL578" s="132">
        <f t="shared" ref="BL578" si="10688">D578/D591</f>
        <v>1.9085798945487821E-2</v>
      </c>
      <c r="BM578" s="133">
        <f t="shared" ref="BM578" si="10689">E578/E591</f>
        <v>4.0059022844026668E-2</v>
      </c>
      <c r="BN578" s="130">
        <f t="shared" ref="BN578" si="10690">F578/F591</f>
        <v>4.4994801020890443E-2</v>
      </c>
      <c r="BO578" s="131">
        <f t="shared" ref="BO578" si="10691">G578/G591</f>
        <v>4.6739684156902703E-2</v>
      </c>
      <c r="BP578" s="132">
        <f t="shared" ref="BP578" si="10692">H578/H591</f>
        <v>3.783571848657126E-2</v>
      </c>
      <c r="BQ578" s="133">
        <f t="shared" ref="BQ578" si="10693">I578/I591</f>
        <v>5.1902669647216015E-2</v>
      </c>
      <c r="BR578" s="130">
        <f t="shared" ref="BR578" si="10694">J578/J591</f>
        <v>5.9313882654697017E-2</v>
      </c>
      <c r="BS578" s="131">
        <f t="shared" ref="BS578" si="10695">K578/K591</f>
        <v>4.9806451612903223E-2</v>
      </c>
      <c r="BT578" s="132">
        <f t="shared" ref="BT578" si="10696">L578/L591</f>
        <v>5.8152219518335151E-2</v>
      </c>
      <c r="BU578" s="130">
        <f t="shared" ref="BU578" si="10697">M578/M591</f>
        <v>5.1455769478152738E-2</v>
      </c>
      <c r="BV578" s="134">
        <f t="shared" ref="BV578" si="10698">N578/N591</f>
        <v>5.8458334940037791E-2</v>
      </c>
      <c r="BW578" s="135">
        <f t="shared" ref="BW578" si="10699">O578/O591</f>
        <v>4.4892312700048828E-2</v>
      </c>
      <c r="BX578" s="130">
        <f t="shared" ref="BX578" si="10700">P578/P591</f>
        <v>5.7158644400785857E-2</v>
      </c>
      <c r="BY578" s="131">
        <f t="shared" ref="BY578" si="10701">Q578/Q591</f>
        <v>4.1536539662710807E-2</v>
      </c>
      <c r="BZ578" s="132">
        <f t="shared" ref="BZ578" si="10702">R578/R591</f>
        <v>6.208673667833528E-2</v>
      </c>
      <c r="CA578" s="133">
        <f t="shared" ref="CA578" si="10703">S578/S591</f>
        <v>4.9198330770920271E-2</v>
      </c>
      <c r="CB578" s="130">
        <f t="shared" ref="CB578" si="10704">T578/T591</f>
        <v>6.3137906479943037E-2</v>
      </c>
      <c r="CC578" s="131">
        <f t="shared" ref="CC578" si="10705">U578/U591</f>
        <v>4.4837592436581482E-2</v>
      </c>
      <c r="CD578" s="132">
        <f t="shared" ref="CD578" si="10706">V578/V591</f>
        <v>6.0898271218834156E-2</v>
      </c>
      <c r="CE578" s="133">
        <f t="shared" ref="CE578" si="10707">W578/W591</f>
        <v>5.7592316608710052E-2</v>
      </c>
      <c r="CF578" s="130">
        <f t="shared" ref="CF578" si="10708">X578/X591</f>
        <v>5.7563186930676136E-2</v>
      </c>
      <c r="CG578" s="131">
        <f t="shared" ref="CG578" si="10709">Y578/Y591</f>
        <v>3.9221045439016056E-2</v>
      </c>
      <c r="CH578" s="132">
        <f t="shared" ref="CH578" si="10710">Z578/Z591</f>
        <v>6.0367671414375622E-2</v>
      </c>
      <c r="CI578" s="130">
        <f t="shared" ref="CI578" si="10711">AA578/AA591</f>
        <v>5.7101606963508536E-2</v>
      </c>
      <c r="CJ578" s="136">
        <f t="shared" ref="CJ578" si="10712">AB578/AB591</f>
        <v>4.7876196346054972E-2</v>
      </c>
      <c r="CK578" s="137">
        <f t="shared" ref="CK578" si="10713">AC578/AC591</f>
        <v>4.7575292863385917E-2</v>
      </c>
    </row>
    <row r="579" spans="1:89" ht="14" thickTop="1">
      <c r="A579" s="147" t="s">
        <v>28</v>
      </c>
      <c r="B579" s="196">
        <v>3198</v>
      </c>
      <c r="C579" s="190">
        <v>2017</v>
      </c>
      <c r="D579" s="191">
        <v>1537</v>
      </c>
      <c r="E579" s="192">
        <v>1206</v>
      </c>
      <c r="F579" s="189">
        <v>809</v>
      </c>
      <c r="G579" s="193">
        <v>477</v>
      </c>
      <c r="H579" s="191">
        <v>2125</v>
      </c>
      <c r="I579" s="192">
        <v>2254</v>
      </c>
      <c r="J579" s="189">
        <v>407</v>
      </c>
      <c r="K579" s="190">
        <v>340</v>
      </c>
      <c r="L579" s="191">
        <v>947</v>
      </c>
      <c r="M579" s="189">
        <v>1081</v>
      </c>
      <c r="N579" s="194">
        <v>1646</v>
      </c>
      <c r="O579" s="197">
        <v>2109</v>
      </c>
      <c r="P579" s="189">
        <v>919</v>
      </c>
      <c r="Q579" s="190">
        <v>926</v>
      </c>
      <c r="R579" s="191">
        <v>945</v>
      </c>
      <c r="S579" s="192">
        <v>1169</v>
      </c>
      <c r="T579" s="189">
        <v>454</v>
      </c>
      <c r="U579" s="193">
        <v>381</v>
      </c>
      <c r="V579" s="191">
        <v>942</v>
      </c>
      <c r="W579" s="198">
        <v>1500</v>
      </c>
      <c r="X579" s="189">
        <v>852</v>
      </c>
      <c r="Y579" s="193">
        <v>565</v>
      </c>
      <c r="Z579" s="191">
        <v>3358</v>
      </c>
      <c r="AA579" s="189">
        <v>2393</v>
      </c>
      <c r="AB579" s="165">
        <f t="shared" si="10494"/>
        <v>18139</v>
      </c>
      <c r="AC579" s="166">
        <f t="shared" si="10411"/>
        <v>16418</v>
      </c>
      <c r="BI579" s="147" t="s">
        <v>28</v>
      </c>
      <c r="BJ579" s="130">
        <f>B579/B591</f>
        <v>5.5182648007868443E-2</v>
      </c>
      <c r="BK579" s="131">
        <f t="shared" ref="BK579" si="10714">C579/C591</f>
        <v>5.9220763968407766E-2</v>
      </c>
      <c r="BL579" s="132">
        <f t="shared" ref="BL579" si="10715">D579/D591</f>
        <v>6.6974595842956119E-2</v>
      </c>
      <c r="BM579" s="133">
        <f t="shared" ref="BM579" si="10716">E579/E591</f>
        <v>6.5908842496447698E-2</v>
      </c>
      <c r="BN579" s="130">
        <f t="shared" ref="BN579" si="10717">F579/F591</f>
        <v>7.6472256356933554E-2</v>
      </c>
      <c r="BO579" s="131">
        <f t="shared" ref="BO579" si="10718">G579/G591</f>
        <v>6.0748853795211409E-2</v>
      </c>
      <c r="BP579" s="132">
        <f t="shared" ref="BP579" si="10719">H579/H591</f>
        <v>8.3316996667320134E-2</v>
      </c>
      <c r="BQ579" s="133">
        <f t="shared" ref="BQ579" si="10720">I579/I591</f>
        <v>5.791515712120044E-2</v>
      </c>
      <c r="BR579" s="130">
        <f t="shared" ref="BR579" si="10721">J579/J591</f>
        <v>6.5245270920166715E-2</v>
      </c>
      <c r="BS579" s="131">
        <f t="shared" ref="BS579" si="10722">K579/K591</f>
        <v>4.3870967741935482E-2</v>
      </c>
      <c r="BT579" s="132">
        <f t="shared" ref="BT579" si="10723">L579/L591</f>
        <v>7.9466308634723509E-2</v>
      </c>
      <c r="BU579" s="130">
        <f t="shared" ref="BU579" si="10724">M579/M591</f>
        <v>4.6353072338235927E-2</v>
      </c>
      <c r="BV579" s="134">
        <f t="shared" ref="BV579" si="10725">N579/N591</f>
        <v>6.3471252843866885E-2</v>
      </c>
      <c r="BW579" s="135">
        <f t="shared" ref="BW579" si="10726">O579/O591</f>
        <v>5.7207182770032006E-2</v>
      </c>
      <c r="BX579" s="130">
        <f t="shared" ref="BX579" si="10727">P579/P591</f>
        <v>5.642190569744597E-2</v>
      </c>
      <c r="BY579" s="131">
        <f t="shared" ref="BY579" si="10728">Q579/Q591</f>
        <v>4.8199042265250888E-2</v>
      </c>
      <c r="BZ579" s="132">
        <f t="shared" ref="BZ579" si="10729">R579/R591</f>
        <v>4.5945157526254374E-2</v>
      </c>
      <c r="CA579" s="133">
        <f t="shared" ref="CA579" si="10730">S579/S591</f>
        <v>5.1350757742148034E-2</v>
      </c>
      <c r="CB579" s="130">
        <f t="shared" ref="CB579" si="10731">T579/T591</f>
        <v>5.3880845003560406E-2</v>
      </c>
      <c r="CC579" s="131">
        <f t="shared" ref="CC579" si="10732">U579/U591</f>
        <v>3.5664139286717217E-2</v>
      </c>
      <c r="CD579" s="132">
        <f t="shared" ref="CD579" si="10733">V579/V591</f>
        <v>4.0917383372426376E-2</v>
      </c>
      <c r="CE579" s="133">
        <f t="shared" ref="CE579" si="10734">W579/W591</f>
        <v>4.967709885742673E-2</v>
      </c>
      <c r="CF579" s="130">
        <f t="shared" ref="CF579" si="10735">X579/X591</f>
        <v>3.6436727537099603E-2</v>
      </c>
      <c r="CG579" s="131">
        <f t="shared" ref="CG579" si="10736">Y579/Y591</f>
        <v>3.8606081311923474E-2</v>
      </c>
      <c r="CH579" s="132">
        <f t="shared" ref="CH579" si="10737">Z579/Z591</f>
        <v>5.5614441868168267E-2</v>
      </c>
      <c r="CI579" s="130">
        <f t="shared" ref="CI579" si="10738">AA579/AA591</f>
        <v>5.0071141613659192E-2</v>
      </c>
      <c r="CJ579" s="136">
        <f t="shared" ref="CJ579" si="10739">AB579/AB591</f>
        <v>5.7925982225259548E-2</v>
      </c>
      <c r="CK579" s="137">
        <f t="shared" ref="CK579" si="10740">AC579/AC591</f>
        <v>5.2563335008820315E-2</v>
      </c>
    </row>
    <row r="580" spans="1:89">
      <c r="A580" s="138" t="s">
        <v>29</v>
      </c>
      <c r="B580" s="199">
        <v>2589</v>
      </c>
      <c r="C580" s="183">
        <v>2243</v>
      </c>
      <c r="D580" s="184">
        <v>1577</v>
      </c>
      <c r="E580" s="185">
        <v>837</v>
      </c>
      <c r="F580" s="182">
        <v>928</v>
      </c>
      <c r="G580" s="186">
        <v>397</v>
      </c>
      <c r="H580" s="184">
        <v>2257</v>
      </c>
      <c r="I580" s="185">
        <v>2552</v>
      </c>
      <c r="J580" s="182">
        <v>582</v>
      </c>
      <c r="K580" s="183">
        <v>364</v>
      </c>
      <c r="L580" s="184">
        <v>1144</v>
      </c>
      <c r="M580" s="182">
        <v>1277</v>
      </c>
      <c r="N580" s="187">
        <v>1834</v>
      </c>
      <c r="O580" s="200">
        <v>2123</v>
      </c>
      <c r="P580" s="182">
        <v>1012</v>
      </c>
      <c r="Q580" s="183">
        <v>1229</v>
      </c>
      <c r="R580" s="184">
        <v>1207</v>
      </c>
      <c r="S580" s="185">
        <v>1779</v>
      </c>
      <c r="T580" s="182">
        <v>870</v>
      </c>
      <c r="U580" s="186">
        <v>517</v>
      </c>
      <c r="V580" s="184">
        <v>1942</v>
      </c>
      <c r="W580" s="201">
        <v>1861</v>
      </c>
      <c r="X580" s="182">
        <v>1980</v>
      </c>
      <c r="Y580" s="186">
        <v>857</v>
      </c>
      <c r="Z580" s="184">
        <v>4480</v>
      </c>
      <c r="AA580" s="182">
        <v>3874</v>
      </c>
      <c r="AB580" s="165">
        <f t="shared" si="10494"/>
        <v>22402</v>
      </c>
      <c r="AC580" s="166">
        <f t="shared" si="10411"/>
        <v>19910</v>
      </c>
      <c r="BI580" s="138" t="s">
        <v>29</v>
      </c>
      <c r="BJ580" s="130">
        <f>B580/B591</f>
        <v>4.467413248667023E-2</v>
      </c>
      <c r="BK580" s="131">
        <f t="shared" ref="BK580" si="10741">C580/C591</f>
        <v>6.5856308171114833E-2</v>
      </c>
      <c r="BL580" s="132">
        <f t="shared" ref="BL580" si="10742">D580/D591</f>
        <v>6.8717591180443599E-2</v>
      </c>
      <c r="BM580" s="133">
        <f t="shared" ref="BM580" si="10743">E580/E591</f>
        <v>4.5742704120668928E-2</v>
      </c>
      <c r="BN580" s="130">
        <f t="shared" ref="BN580" si="10744">F580/F591</f>
        <v>8.7720956612156162E-2</v>
      </c>
      <c r="BO580" s="131">
        <f t="shared" ref="BO580" si="10745">G580/G591</f>
        <v>5.056036678553235E-2</v>
      </c>
      <c r="BP580" s="132">
        <f t="shared" ref="BP580" si="10746">H580/H591</f>
        <v>8.8492452460301907E-2</v>
      </c>
      <c r="BQ580" s="133">
        <f t="shared" ref="BQ580" si="10747">I580/I591</f>
        <v>6.5572085613710529E-2</v>
      </c>
      <c r="BR580" s="130">
        <f t="shared" ref="BR580" si="10748">J580/J591</f>
        <v>9.329913433792883E-2</v>
      </c>
      <c r="BS580" s="131">
        <f t="shared" ref="BS580" si="10749">K580/K591</f>
        <v>4.6967741935483871E-2</v>
      </c>
      <c r="BT580" s="132">
        <f t="shared" ref="BT580" si="10750">L580/L591</f>
        <v>9.5997314760426278E-2</v>
      </c>
      <c r="BU580" s="130">
        <f t="shared" ref="BU580" si="10751">M580/M591</f>
        <v>5.4757514686334205E-2</v>
      </c>
      <c r="BV580" s="134">
        <f t="shared" ref="BV580" si="10752">N580/N591</f>
        <v>7.0720703350942812E-2</v>
      </c>
      <c r="BW580" s="135">
        <f t="shared" ref="BW580" si="10753">O580/O591</f>
        <v>5.7586936472630607E-2</v>
      </c>
      <c r="BX580" s="130">
        <f t="shared" ref="BX580" si="10754">P580/P591</f>
        <v>6.2131630648330056E-2</v>
      </c>
      <c r="BY580" s="131">
        <f t="shared" ref="BY580" si="10755">Q580/Q591</f>
        <v>6.3970435144701229E-2</v>
      </c>
      <c r="BZ580" s="132">
        <f t="shared" ref="BZ580" si="10756">R580/R591</f>
        <v>5.8683391676390508E-2</v>
      </c>
      <c r="CA580" s="133">
        <f t="shared" ref="CA580" si="10757">S580/S591</f>
        <v>7.8146277179881402E-2</v>
      </c>
      <c r="CB580" s="130">
        <f t="shared" ref="CB580" si="10758">T580/T591</f>
        <v>0.10325183954426774</v>
      </c>
      <c r="CC580" s="131">
        <f t="shared" ref="CC580" si="10759">U580/U591</f>
        <v>4.8394645698773754E-2</v>
      </c>
      <c r="CD580" s="132">
        <f t="shared" ref="CD580" si="10760">V580/V591</f>
        <v>8.4354096082008515E-2</v>
      </c>
      <c r="CE580" s="133">
        <f t="shared" ref="CE580" si="10761">W580/W591</f>
        <v>6.1632720649114091E-2</v>
      </c>
      <c r="CF580" s="130">
        <f t="shared" ref="CF580" si="10762">X580/X591</f>
        <v>8.4676902022837106E-2</v>
      </c>
      <c r="CG580" s="131">
        <f t="shared" ref="CG580" si="10763">Y580/Y591</f>
        <v>5.8558250768705161E-2</v>
      </c>
      <c r="CH580" s="132">
        <f t="shared" ref="CH580" si="10764">Z580/Z591</f>
        <v>7.4196753892017228E-2</v>
      </c>
      <c r="CI580" s="130">
        <f t="shared" ref="CI580" si="10765">AA580/AA591</f>
        <v>8.1059591563441585E-2</v>
      </c>
      <c r="CJ580" s="136">
        <f t="shared" ref="CJ580" si="10766">AB580/AB591</f>
        <v>7.1539657853810265E-2</v>
      </c>
      <c r="CK580" s="137">
        <f t="shared" ref="CK580" si="10767">AC580/AC591</f>
        <v>6.3743208674967258E-2</v>
      </c>
    </row>
    <row r="581" spans="1:89">
      <c r="A581" s="147" t="s">
        <v>30</v>
      </c>
      <c r="B581" s="196">
        <v>2652</v>
      </c>
      <c r="C581" s="190">
        <v>4306</v>
      </c>
      <c r="D581" s="191">
        <v>1911</v>
      </c>
      <c r="E581" s="192">
        <v>1828</v>
      </c>
      <c r="F581" s="189">
        <v>1174</v>
      </c>
      <c r="G581" s="193">
        <v>584</v>
      </c>
      <c r="H581" s="191">
        <v>2388</v>
      </c>
      <c r="I581" s="192">
        <v>4248</v>
      </c>
      <c r="J581" s="189">
        <v>690</v>
      </c>
      <c r="K581" s="190">
        <v>353</v>
      </c>
      <c r="L581" s="191">
        <v>1594</v>
      </c>
      <c r="M581" s="189">
        <v>1381</v>
      </c>
      <c r="N581" s="194">
        <v>2021</v>
      </c>
      <c r="O581" s="197">
        <v>2319</v>
      </c>
      <c r="P581" s="189">
        <v>1278</v>
      </c>
      <c r="Q581" s="190">
        <v>1202</v>
      </c>
      <c r="R581" s="191">
        <v>1336</v>
      </c>
      <c r="S581" s="192">
        <v>1613</v>
      </c>
      <c r="T581" s="189">
        <v>841</v>
      </c>
      <c r="U581" s="193">
        <v>331</v>
      </c>
      <c r="V581" s="191">
        <v>2126</v>
      </c>
      <c r="W581" s="198">
        <v>1396</v>
      </c>
      <c r="X581" s="189">
        <v>2545</v>
      </c>
      <c r="Y581" s="193">
        <v>656</v>
      </c>
      <c r="Z581" s="191">
        <v>4394</v>
      </c>
      <c r="AA581" s="189">
        <v>3806</v>
      </c>
      <c r="AB581" s="165">
        <f t="shared" si="10494"/>
        <v>24950</v>
      </c>
      <c r="AC581" s="166">
        <f t="shared" si="10411"/>
        <v>24023</v>
      </c>
      <c r="BI581" s="147" t="s">
        <v>30</v>
      </c>
      <c r="BJ581" s="130">
        <f>B581/B591</f>
        <v>4.5761220299207976E-2</v>
      </c>
      <c r="BK581" s="131">
        <f t="shared" ref="BK581" si="10768">C581/C591</f>
        <v>0.126427669632109</v>
      </c>
      <c r="BL581" s="132">
        <f t="shared" ref="BL581" si="10769">D581/D591</f>
        <v>8.3271602248463986E-2</v>
      </c>
      <c r="BM581" s="133">
        <f t="shared" ref="BM581" si="10770">E581/E591</f>
        <v>9.9901628593288883E-2</v>
      </c>
      <c r="BN581" s="130">
        <f t="shared" ref="BN581" si="10771">F581/F591</f>
        <v>0.11097457226580962</v>
      </c>
      <c r="BO581" s="131">
        <f t="shared" ref="BO581" si="10772">G581/G591</f>
        <v>7.4375955170657163E-2</v>
      </c>
      <c r="BP581" s="132">
        <f t="shared" ref="BP581" si="10773">H581/H591</f>
        <v>9.3628700254851996E-2</v>
      </c>
      <c r="BQ581" s="133">
        <f t="shared" ref="BQ581" si="10774">I581/I591</f>
        <v>0.10914977260464041</v>
      </c>
      <c r="BR581" s="130">
        <f t="shared" ref="BR581" si="10775">J581/J591</f>
        <v>0.110612375761462</v>
      </c>
      <c r="BS581" s="131">
        <f t="shared" ref="BS581" si="10776">K581/K591</f>
        <v>4.5548387096774196E-2</v>
      </c>
      <c r="BT581" s="132">
        <f t="shared" ref="BT581" si="10777">L581/L591</f>
        <v>0.13375849626583872</v>
      </c>
      <c r="BU581" s="130">
        <f t="shared" ref="BU581" si="10778">M581/M591</f>
        <v>5.9217014707774109E-2</v>
      </c>
      <c r="BV581" s="134">
        <f t="shared" ref="BV581" si="10779">N581/N591</f>
        <v>7.7931592951066206E-2</v>
      </c>
      <c r="BW581" s="135">
        <f t="shared" ref="BW581" si="10780">O581/O591</f>
        <v>6.2903488309011019E-2</v>
      </c>
      <c r="BX581" s="130">
        <f t="shared" ref="BX581" si="10781">P581/P591</f>
        <v>7.8462671905697445E-2</v>
      </c>
      <c r="BY581" s="131">
        <f t="shared" ref="BY581" si="10782">Q581/Q591</f>
        <v>6.2565063501977936E-2</v>
      </c>
      <c r="BZ581" s="132">
        <f t="shared" ref="BZ581" si="10783">R581/R591</f>
        <v>6.4955270322831576E-2</v>
      </c>
      <c r="CA581" s="133">
        <f t="shared" ref="CA581" si="10784">S581/S591</f>
        <v>7.0854381726334278E-2</v>
      </c>
      <c r="CB581" s="130">
        <f t="shared" ref="CB581" si="10785">T581/T591</f>
        <v>9.981011155945882E-2</v>
      </c>
      <c r="CC581" s="131">
        <f t="shared" ref="CC581" si="10786">U581/U591</f>
        <v>3.0983806046990546E-2</v>
      </c>
      <c r="CD581" s="132">
        <f t="shared" ref="CD581" si="10787">V581/V591</f>
        <v>9.2346451220571626E-2</v>
      </c>
      <c r="CE581" s="133">
        <f t="shared" ref="CE581" si="10788">W581/W591</f>
        <v>4.623282000331181E-2</v>
      </c>
      <c r="CF581" s="130">
        <f t="shared" ref="CF581" si="10789">X581/X591</f>
        <v>0.1088397553778386</v>
      </c>
      <c r="CG581" s="131">
        <f t="shared" ref="CG581" si="10790">Y581/Y591</f>
        <v>4.4824051930304067E-2</v>
      </c>
      <c r="CH581" s="132">
        <f t="shared" ref="CH581" si="10791">Z581/Z591</f>
        <v>7.2772441205697244E-2</v>
      </c>
      <c r="CI581" s="130">
        <f t="shared" ref="CI581" si="10792">AA581/AA591</f>
        <v>7.9636759290257778E-2</v>
      </c>
      <c r="CJ581" s="136">
        <f t="shared" ref="CJ581" si="10793">AB581/AB591</f>
        <v>7.9676567424898051E-2</v>
      </c>
      <c r="CK581" s="137">
        <f t="shared" ref="CK581" si="10794">AC581/AC591</f>
        <v>7.6911255750815602E-2</v>
      </c>
    </row>
    <row r="582" spans="1:89">
      <c r="A582" s="138" t="s">
        <v>31</v>
      </c>
      <c r="B582" s="199">
        <v>2706</v>
      </c>
      <c r="C582" s="183">
        <v>4092</v>
      </c>
      <c r="D582" s="184">
        <v>1750</v>
      </c>
      <c r="E582" s="185">
        <v>1555</v>
      </c>
      <c r="F582" s="182">
        <v>822</v>
      </c>
      <c r="G582" s="186">
        <v>538</v>
      </c>
      <c r="H582" s="184">
        <v>2402</v>
      </c>
      <c r="I582" s="185">
        <v>2787</v>
      </c>
      <c r="J582" s="182">
        <v>640</v>
      </c>
      <c r="K582" s="183">
        <v>232</v>
      </c>
      <c r="L582" s="184">
        <v>1494</v>
      </c>
      <c r="M582" s="182">
        <v>1025</v>
      </c>
      <c r="N582" s="187">
        <v>2209</v>
      </c>
      <c r="O582" s="200">
        <v>2233</v>
      </c>
      <c r="P582" s="182">
        <v>1289</v>
      </c>
      <c r="Q582" s="183">
        <v>1605</v>
      </c>
      <c r="R582" s="184">
        <v>1532</v>
      </c>
      <c r="S582" s="185">
        <v>2109</v>
      </c>
      <c r="T582" s="182">
        <v>863</v>
      </c>
      <c r="U582" s="186">
        <v>532</v>
      </c>
      <c r="V582" s="184">
        <v>1999</v>
      </c>
      <c r="W582" s="201">
        <v>1957</v>
      </c>
      <c r="X582" s="182">
        <v>2579</v>
      </c>
      <c r="Y582" s="186">
        <v>929</v>
      </c>
      <c r="Z582" s="184">
        <v>4215</v>
      </c>
      <c r="AA582" s="182">
        <v>4481</v>
      </c>
      <c r="AB582" s="165">
        <f t="shared" si="10494"/>
        <v>24500</v>
      </c>
      <c r="AC582" s="166">
        <f t="shared" si="10411"/>
        <v>24075</v>
      </c>
      <c r="BI582" s="138" t="s">
        <v>31</v>
      </c>
      <c r="BJ582" s="130">
        <f>B582/B591</f>
        <v>4.6693009852811759E-2</v>
      </c>
      <c r="BK582" s="131">
        <f t="shared" ref="BK582" si="10795">C582/C591</f>
        <v>0.12014445521007663</v>
      </c>
      <c r="BL582" s="132">
        <f t="shared" ref="BL582" si="10796">D582/D591</f>
        <v>7.6256046015076906E-2</v>
      </c>
      <c r="BM582" s="133">
        <f t="shared" ref="BM582" si="10797">E582/E591</f>
        <v>8.4981965242102955E-2</v>
      </c>
      <c r="BN582" s="130">
        <f t="shared" ref="BN582" si="10798">F582/F591</f>
        <v>7.7701105964646938E-2</v>
      </c>
      <c r="BO582" s="131">
        <f t="shared" ref="BO582" si="10799">G582/G591</f>
        <v>6.8517575140091699E-2</v>
      </c>
      <c r="BP582" s="132">
        <f t="shared" ref="BP582" si="10800">H582/H591</f>
        <v>9.4177612232895516E-2</v>
      </c>
      <c r="BQ582" s="133">
        <f t="shared" ref="BQ582" si="10801">I582/I591</f>
        <v>7.1610267478609421E-2</v>
      </c>
      <c r="BR582" s="130">
        <f t="shared" ref="BR582" si="10802">J582/J591</f>
        <v>0.10259698621352997</v>
      </c>
      <c r="BS582" s="131">
        <f t="shared" ref="BS582" si="10803">K582/K591</f>
        <v>2.9935483870967741E-2</v>
      </c>
      <c r="BT582" s="132">
        <f t="shared" ref="BT582" si="10804">L582/L591</f>
        <v>0.12536712259796928</v>
      </c>
      <c r="BU582" s="130">
        <f t="shared" ref="BU582" si="10805">M582/M591</f>
        <v>4.3951803095922129E-2</v>
      </c>
      <c r="BV582" s="134">
        <f t="shared" ref="BV582" si="10806">N582/N591</f>
        <v>8.5181043458142133E-2</v>
      </c>
      <c r="BW582" s="135">
        <f t="shared" ref="BW582" si="10807">O582/O591</f>
        <v>6.0570715564476754E-2</v>
      </c>
      <c r="BX582" s="130">
        <f t="shared" ref="BX582" si="10808">P582/P591</f>
        <v>7.9138015717092336E-2</v>
      </c>
      <c r="BY582" s="131">
        <f t="shared" ref="BY582" si="10809">Q582/Q591</f>
        <v>8.3541536539662717E-2</v>
      </c>
      <c r="BZ582" s="132">
        <f t="shared" ref="BZ582" si="10810">R582/R591</f>
        <v>7.448463632827694E-2</v>
      </c>
      <c r="CA582" s="133">
        <f t="shared" ref="CA582" si="10811">S582/S591</f>
        <v>9.2642213924884698E-2</v>
      </c>
      <c r="CB582" s="130">
        <f t="shared" ref="CB582" si="10812">T582/T591</f>
        <v>0.10242107761690007</v>
      </c>
      <c r="CC582" s="131">
        <f t="shared" ref="CC582" si="10813">U582/U591</f>
        <v>4.9798745670691751E-2</v>
      </c>
      <c r="CD582" s="132">
        <f t="shared" ref="CD582" si="10814">V582/V591</f>
        <v>8.6829988706454697E-2</v>
      </c>
      <c r="CE582" s="133">
        <f t="shared" ref="CE582" si="10815">W582/W591</f>
        <v>6.4812054975989408E-2</v>
      </c>
      <c r="CF582" s="130">
        <f t="shared" ref="CF582" si="10816">X582/X591</f>
        <v>0.11029380319035197</v>
      </c>
      <c r="CG582" s="131">
        <f t="shared" ref="CG582" si="10817">Y582/Y591</f>
        <v>6.3477963785445846E-2</v>
      </c>
      <c r="CH582" s="132">
        <f t="shared" ref="CH582" si="10818">Z582/Z591</f>
        <v>6.9807883405101023E-2</v>
      </c>
      <c r="CI582" s="130">
        <f t="shared" ref="CI582" si="10819">AA582/AA591</f>
        <v>9.3760462002008702E-2</v>
      </c>
      <c r="CJ582" s="136">
        <f t="shared" ref="CJ582" si="10820">AB582/AB591</f>
        <v>7.8239515106613311E-2</v>
      </c>
      <c r="CK582" s="137">
        <f t="shared" ref="CK582" si="10821">AC582/AC591</f>
        <v>7.7077737260162579E-2</v>
      </c>
    </row>
    <row r="583" spans="1:89">
      <c r="A583" s="147" t="s">
        <v>32</v>
      </c>
      <c r="B583" s="196">
        <v>2734</v>
      </c>
      <c r="C583" s="190">
        <v>4424</v>
      </c>
      <c r="D583" s="191">
        <v>1349</v>
      </c>
      <c r="E583" s="192">
        <v>1865</v>
      </c>
      <c r="F583" s="189">
        <v>573</v>
      </c>
      <c r="G583" s="193">
        <v>690</v>
      </c>
      <c r="H583" s="191">
        <v>1921</v>
      </c>
      <c r="I583" s="192">
        <v>4269</v>
      </c>
      <c r="J583" s="189">
        <v>394</v>
      </c>
      <c r="K583" s="190">
        <v>297</v>
      </c>
      <c r="L583" s="191">
        <v>1170</v>
      </c>
      <c r="M583" s="189">
        <v>1184</v>
      </c>
      <c r="N583" s="194">
        <v>1966</v>
      </c>
      <c r="O583" s="197">
        <v>2354</v>
      </c>
      <c r="P583" s="189">
        <v>1120</v>
      </c>
      <c r="Q583" s="190">
        <v>1577</v>
      </c>
      <c r="R583" s="191">
        <v>1105</v>
      </c>
      <c r="S583" s="192">
        <v>1881</v>
      </c>
      <c r="T583" s="189">
        <v>880</v>
      </c>
      <c r="U583" s="193">
        <v>376</v>
      </c>
      <c r="V583" s="191">
        <v>2627</v>
      </c>
      <c r="W583" s="198">
        <v>1546</v>
      </c>
      <c r="X583" s="189">
        <v>2352</v>
      </c>
      <c r="Y583" s="193">
        <v>735</v>
      </c>
      <c r="Z583" s="191">
        <v>3943</v>
      </c>
      <c r="AA583" s="189">
        <v>4330</v>
      </c>
      <c r="AB583" s="165">
        <f t="shared" si="10494"/>
        <v>22134</v>
      </c>
      <c r="AC583" s="166">
        <f t="shared" si="10411"/>
        <v>25528</v>
      </c>
      <c r="BI583" s="147" t="s">
        <v>32</v>
      </c>
      <c r="BJ583" s="130">
        <f>B583/B591</f>
        <v>4.7176159991717426E-2</v>
      </c>
      <c r="BK583" s="131">
        <f t="shared" ref="BK583" si="10822">C583/C591</f>
        <v>0.12989224580874364</v>
      </c>
      <c r="BL583" s="132">
        <f t="shared" ref="BL583" si="10823">D583/D591</f>
        <v>5.8782517756764997E-2</v>
      </c>
      <c r="BM583" s="133">
        <f t="shared" ref="BM583" si="10824">E583/E591</f>
        <v>0.10192370750901737</v>
      </c>
      <c r="BN583" s="130">
        <f t="shared" ref="BN583" si="10825">F583/F591</f>
        <v>5.416390963229039E-2</v>
      </c>
      <c r="BO583" s="131">
        <f t="shared" ref="BO583" si="10826">G583/G591</f>
        <v>8.787570045848192E-2</v>
      </c>
      <c r="BP583" s="132">
        <f t="shared" ref="BP583" si="10827">H583/H591</f>
        <v>7.5318564987257405E-2</v>
      </c>
      <c r="BQ583" s="133">
        <f t="shared" ref="BQ583" si="10828">I583/I591</f>
        <v>0.10968935481384413</v>
      </c>
      <c r="BR583" s="130">
        <f t="shared" ref="BR583" si="10829">J583/J591</f>
        <v>6.3161269637704395E-2</v>
      </c>
      <c r="BS583" s="131">
        <f t="shared" ref="BS583" si="10830">K583/K591</f>
        <v>3.8322580645161287E-2</v>
      </c>
      <c r="BT583" s="132">
        <f t="shared" ref="BT583" si="10831">L583/L591</f>
        <v>9.8179071914072338E-2</v>
      </c>
      <c r="BU583" s="130">
        <f t="shared" ref="BU583" si="10832">M583/M591</f>
        <v>5.0769692551777365E-2</v>
      </c>
      <c r="BV583" s="134">
        <f t="shared" ref="BV583" si="10833">N583/N591</f>
        <v>7.5810743068676981E-2</v>
      </c>
      <c r="BW583" s="135">
        <f t="shared" ref="BW583" si="10834">O583/O591</f>
        <v>6.3852872565507507E-2</v>
      </c>
      <c r="BX583" s="130">
        <f t="shared" ref="BX583" si="10835">P583/P591</f>
        <v>6.8762278978389005E-2</v>
      </c>
      <c r="BY583" s="131">
        <f t="shared" ref="BY583" si="10836">Q583/Q591</f>
        <v>8.2084114095357069E-2</v>
      </c>
      <c r="BZ583" s="132">
        <f t="shared" ref="BZ583" si="10837">R583/R591</f>
        <v>5.3724231816413844E-2</v>
      </c>
      <c r="CA583" s="133">
        <f t="shared" ref="CA583" si="10838">S583/S591</f>
        <v>8.2626839446518774E-2</v>
      </c>
      <c r="CB583" s="130">
        <f t="shared" ref="CB583" si="10839">T583/T591</f>
        <v>0.10443864229765012</v>
      </c>
      <c r="CC583" s="131">
        <f t="shared" ref="CC583" si="10840">U583/U591</f>
        <v>3.5196105962744549E-2</v>
      </c>
      <c r="CD583" s="132">
        <f t="shared" ref="CD583" si="10841">V583/V591</f>
        <v>0.11410824428807227</v>
      </c>
      <c r="CE583" s="133">
        <f t="shared" ref="CE583" si="10842">W583/W591</f>
        <v>5.1200529889054477E-2</v>
      </c>
      <c r="CF583" s="130">
        <f t="shared" ref="CF583" si="10843">X583/X591</f>
        <v>0.10058589573621862</v>
      </c>
      <c r="CG583" s="131">
        <f t="shared" ref="CG583" si="10844">Y583/Y591</f>
        <v>5.0222070379227879E-2</v>
      </c>
      <c r="CH583" s="132">
        <f t="shared" ref="CH583" si="10845">Z583/Z591</f>
        <v>6.5303080490228552E-2</v>
      </c>
      <c r="CI583" s="130">
        <f t="shared" ref="CI583" si="10846">AA583/AA591</f>
        <v>9.0600937395379985E-2</v>
      </c>
      <c r="CJ583" s="136">
        <f t="shared" ref="CJ583" si="10847">AB583/AB591</f>
        <v>7.0683813362031805E-2</v>
      </c>
      <c r="CK583" s="137">
        <f t="shared" ref="CK583" si="10848">AC583/AC591</f>
        <v>8.1729614819415583E-2</v>
      </c>
    </row>
    <row r="584" spans="1:89">
      <c r="A584" s="138" t="s">
        <v>33</v>
      </c>
      <c r="B584" s="199">
        <v>2790</v>
      </c>
      <c r="C584" s="183">
        <v>2508</v>
      </c>
      <c r="D584" s="184">
        <v>993</v>
      </c>
      <c r="E584" s="185">
        <v>1170</v>
      </c>
      <c r="F584" s="182">
        <v>410</v>
      </c>
      <c r="G584" s="186">
        <v>483</v>
      </c>
      <c r="H584" s="184">
        <v>1843</v>
      </c>
      <c r="I584" s="185">
        <v>2524</v>
      </c>
      <c r="J584" s="182">
        <v>293</v>
      </c>
      <c r="K584" s="183">
        <v>193</v>
      </c>
      <c r="L584" s="184">
        <v>871</v>
      </c>
      <c r="M584" s="182">
        <v>756</v>
      </c>
      <c r="N584" s="187">
        <v>1652</v>
      </c>
      <c r="O584" s="200">
        <v>1703</v>
      </c>
      <c r="P584" s="182">
        <v>884</v>
      </c>
      <c r="Q584" s="183">
        <v>1383</v>
      </c>
      <c r="R584" s="184">
        <v>937</v>
      </c>
      <c r="S584" s="185">
        <v>1665</v>
      </c>
      <c r="T584" s="182">
        <v>551</v>
      </c>
      <c r="U584" s="186">
        <v>493</v>
      </c>
      <c r="V584" s="184">
        <v>977</v>
      </c>
      <c r="W584" s="201">
        <v>1426</v>
      </c>
      <c r="X584" s="182">
        <v>1239</v>
      </c>
      <c r="Y584" s="186">
        <v>803</v>
      </c>
      <c r="Z584" s="184">
        <v>3099</v>
      </c>
      <c r="AA584" s="182">
        <v>3389</v>
      </c>
      <c r="AB584" s="165">
        <f t="shared" si="10494"/>
        <v>16539</v>
      </c>
      <c r="AC584" s="166">
        <f t="shared" si="10411"/>
        <v>18496</v>
      </c>
      <c r="BI584" s="138" t="s">
        <v>33</v>
      </c>
      <c r="BJ584" s="130">
        <f>B584/B591</f>
        <v>4.8142460269528758E-2</v>
      </c>
      <c r="BK584" s="131">
        <f t="shared" ref="BK584" si="10849">C584/C591</f>
        <v>7.3636924161014708E-2</v>
      </c>
      <c r="BL584" s="132">
        <f t="shared" ref="BL584" si="10850">D584/D591</f>
        <v>4.32698592531265E-2</v>
      </c>
      <c r="BM584" s="133">
        <f t="shared" ref="BM584" si="10851">E584/E591</f>
        <v>6.3941414362225377E-2</v>
      </c>
      <c r="BN584" s="130">
        <f t="shared" ref="BN584" si="10852">F584/F591</f>
        <v>3.8756026089422441E-2</v>
      </c>
      <c r="BO584" s="131">
        <f t="shared" ref="BO584" si="10853">G584/G591</f>
        <v>6.1512990320937343E-2</v>
      </c>
      <c r="BP584" s="132">
        <f t="shared" ref="BP584" si="10854">H584/H591</f>
        <v>7.226034110958636E-2</v>
      </c>
      <c r="BQ584" s="133">
        <f t="shared" ref="BQ584" si="10855">I584/I591</f>
        <v>6.4852642668105559E-2</v>
      </c>
      <c r="BR584" s="130">
        <f t="shared" ref="BR584" si="10856">J584/J591</f>
        <v>4.6970182750881696E-2</v>
      </c>
      <c r="BS584" s="131">
        <f t="shared" ref="BS584" si="10857">K584/K591</f>
        <v>2.4903225806451611E-2</v>
      </c>
      <c r="BT584" s="132">
        <f t="shared" ref="BT584" si="10858">L584/L591</f>
        <v>7.3088864647142732E-2</v>
      </c>
      <c r="BU584" s="130">
        <f t="shared" ref="BU584" si="10859">M584/M591</f>
        <v>3.2417134771236228E-2</v>
      </c>
      <c r="BV584" s="134">
        <f t="shared" ref="BV584" si="10860">N584/N591</f>
        <v>6.3702618285582074E-2</v>
      </c>
      <c r="BW584" s="135">
        <f t="shared" ref="BW584" si="10861">O584/O591</f>
        <v>4.6194325394672602E-2</v>
      </c>
      <c r="BX584" s="130">
        <f t="shared" ref="BX584" si="10862">P584/P591</f>
        <v>5.427308447937132E-2</v>
      </c>
      <c r="BY584" s="131">
        <f t="shared" ref="BY584" si="10863">Q584/Q591</f>
        <v>7.1986258588382257E-2</v>
      </c>
      <c r="BZ584" s="132">
        <f t="shared" ref="BZ584" si="10864">R584/R591</f>
        <v>4.5556203811746403E-2</v>
      </c>
      <c r="CA584" s="133">
        <f t="shared" ref="CA584" si="10865">S584/S591</f>
        <v>7.313858994069844E-2</v>
      </c>
      <c r="CB584" s="130">
        <f t="shared" ref="CB584" si="10866">T584/T591</f>
        <v>6.5392831711369573E-2</v>
      </c>
      <c r="CC584" s="131">
        <f t="shared" ref="CC584" si="10867">U584/U591</f>
        <v>4.614808574370495E-2</v>
      </c>
      <c r="CD584" s="132">
        <f t="shared" ref="CD584" si="10868">V584/V591</f>
        <v>4.2437668317261749E-2</v>
      </c>
      <c r="CE584" s="133">
        <f t="shared" ref="CE584" si="10869">W584/W591</f>
        <v>4.7226361980460339E-2</v>
      </c>
      <c r="CF584" s="130">
        <f t="shared" ref="CF584" si="10870">X584/X591</f>
        <v>5.2987212932472307E-2</v>
      </c>
      <c r="CG584" s="131">
        <f t="shared" ref="CG584" si="10871">Y584/Y591</f>
        <v>5.4868466006149641E-2</v>
      </c>
      <c r="CH584" s="132">
        <f t="shared" ref="CH584" si="10872">Z584/Z591</f>
        <v>5.1324942033786021E-2</v>
      </c>
      <c r="CI584" s="130">
        <f t="shared" ref="CI584" si="10873">AA584/AA591</f>
        <v>7.0911449614998331E-2</v>
      </c>
      <c r="CJ584" s="136">
        <f t="shared" ref="CJ584" si="10874">AB584/AB591</f>
        <v>5.2816462871358272E-2</v>
      </c>
      <c r="CK584" s="137">
        <f t="shared" ref="CK584" si="10875">AC584/AC591</f>
        <v>5.9216192247724488E-2</v>
      </c>
    </row>
    <row r="585" spans="1:89">
      <c r="A585" s="147" t="s">
        <v>34</v>
      </c>
      <c r="B585" s="196">
        <v>483</v>
      </c>
      <c r="C585" s="190">
        <v>2182</v>
      </c>
      <c r="D585" s="191">
        <v>258</v>
      </c>
      <c r="E585" s="192">
        <v>1319</v>
      </c>
      <c r="F585" s="189">
        <v>120</v>
      </c>
      <c r="G585" s="193">
        <v>432</v>
      </c>
      <c r="H585" s="191">
        <v>592</v>
      </c>
      <c r="I585" s="192">
        <v>2659</v>
      </c>
      <c r="J585" s="189">
        <v>170</v>
      </c>
      <c r="K585" s="190">
        <v>194</v>
      </c>
      <c r="L585" s="191">
        <v>477</v>
      </c>
      <c r="M585" s="189">
        <v>785</v>
      </c>
      <c r="N585" s="194">
        <v>1012</v>
      </c>
      <c r="O585" s="197">
        <v>1860</v>
      </c>
      <c r="P585" s="189">
        <v>597</v>
      </c>
      <c r="Q585" s="190">
        <v>1446</v>
      </c>
      <c r="R585" s="191">
        <v>751</v>
      </c>
      <c r="S585" s="192">
        <v>1299</v>
      </c>
      <c r="T585" s="189">
        <v>579</v>
      </c>
      <c r="U585" s="193">
        <v>401</v>
      </c>
      <c r="V585" s="191">
        <v>3226</v>
      </c>
      <c r="W585" s="198">
        <v>1511</v>
      </c>
      <c r="X585" s="189">
        <v>1335</v>
      </c>
      <c r="Y585" s="193">
        <v>895</v>
      </c>
      <c r="Z585" s="191">
        <v>2245</v>
      </c>
      <c r="AA585" s="189">
        <v>3589</v>
      </c>
      <c r="AB585" s="165">
        <f t="shared" si="10494"/>
        <v>11845</v>
      </c>
      <c r="AC585" s="166">
        <f t="shared" si="10411"/>
        <v>18572</v>
      </c>
      <c r="BI585" s="147" t="s">
        <v>34</v>
      </c>
      <c r="BJ585" s="130">
        <f>B585/B591</f>
        <v>8.3343398961227208E-3</v>
      </c>
      <c r="BK585" s="131">
        <f t="shared" ref="BK585" si="10876">C585/C591</f>
        <v>6.4065298452685049E-2</v>
      </c>
      <c r="BL585" s="132">
        <f t="shared" ref="BL585" si="10877">D585/D591</f>
        <v>1.1242319926794196E-2</v>
      </c>
      <c r="BM585" s="133">
        <f t="shared" ref="BM585" si="10878">E585/E591</f>
        <v>7.2084380806645532E-2</v>
      </c>
      <c r="BN585" s="130">
        <f t="shared" ref="BN585" si="10879">F585/F591</f>
        <v>1.1343227148123641E-2</v>
      </c>
      <c r="BO585" s="131">
        <f t="shared" ref="BO585" si="10880">G585/G591</f>
        <v>5.5017829852266942E-2</v>
      </c>
      <c r="BP585" s="132">
        <f t="shared" ref="BP585" si="10881">H585/H591</f>
        <v>2.3211135071554596E-2</v>
      </c>
      <c r="BQ585" s="133">
        <f t="shared" ref="BQ585" si="10882">I585/I591</f>
        <v>6.8321385441558108E-2</v>
      </c>
      <c r="BR585" s="130">
        <f t="shared" ref="BR585" si="10883">J585/J591</f>
        <v>2.7252324462968901E-2</v>
      </c>
      <c r="BS585" s="131">
        <f t="shared" ref="BS585" si="10884">K585/K591</f>
        <v>2.503225806451613E-2</v>
      </c>
      <c r="BT585" s="132">
        <f t="shared" ref="BT585" si="10885">L585/L591</f>
        <v>4.0026852395737181E-2</v>
      </c>
      <c r="BU585" s="130">
        <f t="shared" ref="BU585" si="10886">M585/M591</f>
        <v>3.3660649200291583E-2</v>
      </c>
      <c r="BV585" s="134">
        <f t="shared" ref="BV585" si="10887">N585/N591</f>
        <v>3.9023637835961904E-2</v>
      </c>
      <c r="BW585" s="135">
        <f t="shared" ref="BW585" si="10888">O585/O591</f>
        <v>5.0452991916671186E-2</v>
      </c>
      <c r="BX585" s="130">
        <f t="shared" ref="BX585" si="10889">P585/P591</f>
        <v>3.6652750491159139E-2</v>
      </c>
      <c r="BY585" s="131">
        <f t="shared" ref="BY585" si="10890">Q585/Q591</f>
        <v>7.5265459088069961E-2</v>
      </c>
      <c r="BZ585" s="132">
        <f t="shared" ref="BZ585" si="10891">R585/R591</f>
        <v>3.6513029949436018E-2</v>
      </c>
      <c r="CA585" s="133">
        <f t="shared" ref="CA585" si="10892">S585/S591</f>
        <v>5.7061278278058424E-2</v>
      </c>
      <c r="CB585" s="130">
        <f t="shared" ref="CB585" si="10893">T585/T591</f>
        <v>6.8715879420840259E-2</v>
      </c>
      <c r="CC585" s="131">
        <f t="shared" ref="CC585" si="10894">U585/U591</f>
        <v>3.7536272582607881E-2</v>
      </c>
      <c r="CD585" s="132">
        <f t="shared" ref="CD585" si="10895">V585/V591</f>
        <v>0.14012683520111199</v>
      </c>
      <c r="CE585" s="133">
        <f t="shared" ref="CE585" si="10896">W585/W591</f>
        <v>5.0041397582381186E-2</v>
      </c>
      <c r="CF585" s="130">
        <f t="shared" ref="CF585" si="10897">X585/X591</f>
        <v>5.7092759697215924E-2</v>
      </c>
      <c r="CG585" s="131">
        <f t="shared" ref="CG585" si="10898">Y585/Y591</f>
        <v>6.1154765971984965E-2</v>
      </c>
      <c r="CH585" s="132">
        <f t="shared" ref="CH585" si="10899">Z585/Z591</f>
        <v>3.7181185823120237E-2</v>
      </c>
      <c r="CI585" s="130">
        <f t="shared" ref="CI585" si="10900">AA585/AA591</f>
        <v>7.5096250418480087E-2</v>
      </c>
      <c r="CJ585" s="136">
        <f t="shared" ref="CJ585" si="10901">AB585/AB591</f>
        <v>3.7826410466850396E-2</v>
      </c>
      <c r="CK585" s="137">
        <f t="shared" ref="CK585" si="10902">AC585/AC591</f>
        <v>5.9459511376770066E-2</v>
      </c>
    </row>
    <row r="586" spans="1:89">
      <c r="A586" s="138" t="s">
        <v>35</v>
      </c>
      <c r="B586" s="199">
        <v>0</v>
      </c>
      <c r="C586" s="183">
        <v>1956</v>
      </c>
      <c r="D586" s="184">
        <v>20</v>
      </c>
      <c r="E586" s="185">
        <v>751</v>
      </c>
      <c r="F586" s="182">
        <v>14</v>
      </c>
      <c r="G586" s="186">
        <v>256</v>
      </c>
      <c r="H586" s="184">
        <v>53</v>
      </c>
      <c r="I586" s="185">
        <v>1489</v>
      </c>
      <c r="J586" s="182">
        <v>77</v>
      </c>
      <c r="K586" s="183">
        <v>105</v>
      </c>
      <c r="L586" s="184">
        <v>109</v>
      </c>
      <c r="M586" s="182">
        <v>151</v>
      </c>
      <c r="N586" s="187">
        <v>186</v>
      </c>
      <c r="O586" s="200">
        <v>495</v>
      </c>
      <c r="P586" s="182">
        <v>213</v>
      </c>
      <c r="Q586" s="183">
        <v>284</v>
      </c>
      <c r="R586" s="184">
        <v>184</v>
      </c>
      <c r="S586" s="185">
        <v>187</v>
      </c>
      <c r="T586" s="182">
        <v>115</v>
      </c>
      <c r="U586" s="186">
        <v>20</v>
      </c>
      <c r="V586" s="184">
        <v>516</v>
      </c>
      <c r="W586" s="201">
        <v>70</v>
      </c>
      <c r="X586" s="182">
        <v>180</v>
      </c>
      <c r="Y586" s="186">
        <v>23</v>
      </c>
      <c r="Z586" s="184">
        <v>106</v>
      </c>
      <c r="AA586" s="182">
        <v>376</v>
      </c>
      <c r="AB586" s="165">
        <f t="shared" si="10494"/>
        <v>1773</v>
      </c>
      <c r="AC586" s="166">
        <f t="shared" si="10411"/>
        <v>6163</v>
      </c>
      <c r="BI586" s="138" t="s">
        <v>35</v>
      </c>
      <c r="BJ586" s="130">
        <f>B586/B591</f>
        <v>0</v>
      </c>
      <c r="BK586" s="131">
        <f t="shared" ref="BK586" si="10903">C586/C591</f>
        <v>5.7429754249977982E-2</v>
      </c>
      <c r="BL586" s="132">
        <f t="shared" ref="BL586" si="10904">D586/D591</f>
        <v>8.7149766874373611E-4</v>
      </c>
      <c r="BM586" s="133">
        <f t="shared" ref="BM586" si="10905">E586/E591</f>
        <v>4.1042736911137828E-2</v>
      </c>
      <c r="BN586" s="130">
        <f t="shared" ref="BN586" si="10906">F586/F591</f>
        <v>1.3233765006144247E-3</v>
      </c>
      <c r="BO586" s="131">
        <f t="shared" ref="BO586" si="10907">G586/G591</f>
        <v>3.2603158430973E-2</v>
      </c>
      <c r="BP586" s="132">
        <f t="shared" ref="BP586" si="10908">H586/H591</f>
        <v>2.0780239168790432E-3</v>
      </c>
      <c r="BQ586" s="133">
        <f t="shared" ref="BQ586" si="10909">I586/I591</f>
        <v>3.8258948071635962E-2</v>
      </c>
      <c r="BR586" s="130">
        <f t="shared" ref="BR586" si="10910">J586/J591</f>
        <v>1.2343699903815326E-2</v>
      </c>
      <c r="BS586" s="131">
        <f t="shared" ref="BS586" si="10911">K586/K591</f>
        <v>1.3548387096774193E-2</v>
      </c>
      <c r="BT586" s="132">
        <f t="shared" ref="BT586" si="10912">L586/L591</f>
        <v>9.1465972979776784E-3</v>
      </c>
      <c r="BU586" s="130">
        <f t="shared" ref="BU586" si="10913">M586/M591</f>
        <v>6.4748509926675531E-3</v>
      </c>
      <c r="BV586" s="134">
        <f t="shared" ref="BV586" si="10914">N586/N591</f>
        <v>7.1723286931708631E-3</v>
      </c>
      <c r="BW586" s="135">
        <f t="shared" ref="BW586" si="10915">O586/O591</f>
        <v>1.3427005913307654E-2</v>
      </c>
      <c r="BX586" s="130">
        <f t="shared" ref="BX586" si="10916">P586/P591</f>
        <v>1.3077111984282908E-2</v>
      </c>
      <c r="BY586" s="131">
        <f t="shared" ref="BY586" si="10917">Q586/Q591</f>
        <v>1.4782427649385801E-2</v>
      </c>
      <c r="BZ586" s="132">
        <f t="shared" ref="BZ586" si="10918">R586/R591</f>
        <v>8.9459354336833916E-3</v>
      </c>
      <c r="CA586" s="133">
        <f t="shared" ref="CA586" si="10919">S586/S591</f>
        <v>8.2143641555018666E-3</v>
      </c>
      <c r="CB586" s="130">
        <f t="shared" ref="CB586" si="10920">T586/T591</f>
        <v>1.364823166389746E-2</v>
      </c>
      <c r="CC586" s="131">
        <f t="shared" ref="CC586" si="10921">U586/U591</f>
        <v>1.8721332958906674E-3</v>
      </c>
      <c r="CD586" s="132">
        <f t="shared" ref="CD586" si="10922">V586/V591</f>
        <v>2.2413343758144383E-2</v>
      </c>
      <c r="CE586" s="133">
        <f t="shared" ref="CE586" si="10923">W586/W591</f>
        <v>2.3182646133465806E-3</v>
      </c>
      <c r="CF586" s="130">
        <f t="shared" ref="CF586" si="10924">X586/X591</f>
        <v>7.6979001838942823E-3</v>
      </c>
      <c r="CG586" s="131">
        <f t="shared" ref="CG586" si="10925">Y586/Y591</f>
        <v>1.5715749914588315E-3</v>
      </c>
      <c r="CH586" s="132">
        <f t="shared" ref="CH586" si="10926">Z586/Z591</f>
        <v>1.755548194766479E-3</v>
      </c>
      <c r="CI586" s="130">
        <f t="shared" ref="CI586" si="10927">AA586/AA591</f>
        <v>7.8674255105456985E-3</v>
      </c>
      <c r="CJ586" s="136">
        <f t="shared" ref="CJ586" si="10928">AB586/AB591</f>
        <v>5.6619861340418531E-3</v>
      </c>
      <c r="CK586" s="137">
        <f t="shared" ref="CK586" si="10929">AC586/AC591</f>
        <v>1.9731260425104129E-2</v>
      </c>
    </row>
    <row r="587" spans="1:89">
      <c r="A587" s="147" t="s">
        <v>36</v>
      </c>
      <c r="B587" s="196">
        <v>0</v>
      </c>
      <c r="C587" s="190">
        <v>222</v>
      </c>
      <c r="D587" s="191">
        <v>1</v>
      </c>
      <c r="E587" s="192">
        <v>108</v>
      </c>
      <c r="F587" s="189">
        <v>0</v>
      </c>
      <c r="G587" s="193">
        <v>3</v>
      </c>
      <c r="H587" s="191">
        <v>0</v>
      </c>
      <c r="I587" s="192">
        <v>0</v>
      </c>
      <c r="J587" s="189">
        <v>0</v>
      </c>
      <c r="K587" s="193">
        <v>0</v>
      </c>
      <c r="L587" s="191">
        <v>0</v>
      </c>
      <c r="M587" s="189">
        <v>0</v>
      </c>
      <c r="N587" s="194">
        <v>0</v>
      </c>
      <c r="O587" s="197">
        <v>14</v>
      </c>
      <c r="P587" s="189">
        <v>0</v>
      </c>
      <c r="Q587" s="193">
        <v>0</v>
      </c>
      <c r="R587" s="191">
        <v>0</v>
      </c>
      <c r="S587" s="192">
        <v>0</v>
      </c>
      <c r="T587" s="189">
        <v>0</v>
      </c>
      <c r="U587" s="193">
        <v>0</v>
      </c>
      <c r="V587" s="191">
        <v>0</v>
      </c>
      <c r="W587" s="192">
        <v>0</v>
      </c>
      <c r="X587" s="189">
        <v>0</v>
      </c>
      <c r="Y587" s="193">
        <v>0</v>
      </c>
      <c r="Z587" s="191">
        <v>0</v>
      </c>
      <c r="AA587" s="189">
        <v>0</v>
      </c>
      <c r="AB587" s="165">
        <f t="shared" si="10494"/>
        <v>1</v>
      </c>
      <c r="AC587" s="166">
        <f t="shared" si="10411"/>
        <v>347</v>
      </c>
      <c r="BI587" s="147" t="s">
        <v>36</v>
      </c>
      <c r="BJ587" s="130">
        <f>B587/B591</f>
        <v>0</v>
      </c>
      <c r="BK587" s="131">
        <f t="shared" ref="BK587" si="10930">C587/C591</f>
        <v>6.5181009424821633E-3</v>
      </c>
      <c r="BL587" s="132">
        <f t="shared" ref="BL587" si="10931">D587/D591</f>
        <v>4.3574883437186808E-5</v>
      </c>
      <c r="BM587" s="133">
        <f t="shared" ref="BM587" si="10932">E587/E591</f>
        <v>5.9022844026669578E-3</v>
      </c>
      <c r="BN587" s="130">
        <f t="shared" ref="BN587" si="10933">F587/F591</f>
        <v>0</v>
      </c>
      <c r="BO587" s="131">
        <f t="shared" ref="BO587" si="10934">G587/G591</f>
        <v>3.8206826286296485E-4</v>
      </c>
      <c r="BP587" s="132">
        <f t="shared" ref="BP587" si="10935">H587/H591</f>
        <v>0</v>
      </c>
      <c r="BQ587" s="133">
        <f t="shared" ref="BQ587" si="10936">I587/I591</f>
        <v>0</v>
      </c>
      <c r="BR587" s="130">
        <f t="shared" ref="BR587" si="10937">J587/J591</f>
        <v>0</v>
      </c>
      <c r="BS587" s="131">
        <f t="shared" ref="BS587" si="10938">K587/K591</f>
        <v>0</v>
      </c>
      <c r="BT587" s="132">
        <f t="shared" ref="BT587" si="10939">L587/L591</f>
        <v>0</v>
      </c>
      <c r="BU587" s="130">
        <f t="shared" ref="BU587" si="10940">M587/M591</f>
        <v>0</v>
      </c>
      <c r="BV587" s="134">
        <f t="shared" ref="BV587" si="10941">N587/N591</f>
        <v>0</v>
      </c>
      <c r="BW587" s="135">
        <f t="shared" ref="BW587" si="10942">O587/O591</f>
        <v>3.7975370259860032E-4</v>
      </c>
      <c r="BX587" s="130">
        <f t="shared" ref="BX587" si="10943">P587/P591</f>
        <v>0</v>
      </c>
      <c r="BY587" s="131">
        <f t="shared" ref="BY587" si="10944">Q587/Q591</f>
        <v>0</v>
      </c>
      <c r="BZ587" s="132">
        <f t="shared" ref="BZ587" si="10945">R587/R591</f>
        <v>0</v>
      </c>
      <c r="CA587" s="133">
        <f t="shared" ref="CA587" si="10946">S587/S591</f>
        <v>0</v>
      </c>
      <c r="CB587" s="130">
        <f t="shared" ref="CB587" si="10947">T587/T591</f>
        <v>0</v>
      </c>
      <c r="CC587" s="131">
        <f t="shared" ref="CC587" si="10948">U587/U591</f>
        <v>0</v>
      </c>
      <c r="CD587" s="132">
        <f t="shared" ref="CD587" si="10949">V587/V591</f>
        <v>0</v>
      </c>
      <c r="CE587" s="133">
        <f t="shared" ref="CE587" si="10950">W587/W591</f>
        <v>0</v>
      </c>
      <c r="CF587" s="130">
        <f t="shared" ref="CF587" si="10951">X587/X591</f>
        <v>0</v>
      </c>
      <c r="CG587" s="131">
        <f t="shared" ref="CG587" si="10952">Y587/Y591</f>
        <v>0</v>
      </c>
      <c r="CH587" s="132">
        <f t="shared" ref="CH587" si="10953">Z587/Z591</f>
        <v>0</v>
      </c>
      <c r="CI587" s="130">
        <f t="shared" ref="CI587" si="10954">AA587/AA591</f>
        <v>0</v>
      </c>
      <c r="CJ587" s="136">
        <f t="shared" ref="CJ587" si="10955">AB587/AB591</f>
        <v>3.1934495961882985E-6</v>
      </c>
      <c r="CK587" s="137">
        <f t="shared" ref="CK587" si="10956">AC587/AC591</f>
        <v>1.1109439181423225E-3</v>
      </c>
    </row>
    <row r="588" spans="1:89">
      <c r="A588" s="138" t="s">
        <v>37</v>
      </c>
      <c r="B588" s="60">
        <v>0</v>
      </c>
      <c r="C588" s="61">
        <v>0</v>
      </c>
      <c r="D588" s="140">
        <v>0</v>
      </c>
      <c r="E588" s="141">
        <v>0</v>
      </c>
      <c r="F588" s="139">
        <v>0</v>
      </c>
      <c r="G588" s="142">
        <v>0</v>
      </c>
      <c r="H588" s="140">
        <v>0</v>
      </c>
      <c r="I588" s="141">
        <v>0</v>
      </c>
      <c r="J588" s="139">
        <v>0</v>
      </c>
      <c r="K588" s="142">
        <v>0</v>
      </c>
      <c r="L588" s="140">
        <v>0</v>
      </c>
      <c r="M588" s="139">
        <v>0</v>
      </c>
      <c r="N588" s="143">
        <v>0</v>
      </c>
      <c r="O588" s="144">
        <v>0</v>
      </c>
      <c r="P588" s="139">
        <v>0</v>
      </c>
      <c r="Q588" s="142">
        <v>0</v>
      </c>
      <c r="R588" s="140">
        <v>0</v>
      </c>
      <c r="S588" s="141">
        <v>0</v>
      </c>
      <c r="T588" s="139">
        <v>0</v>
      </c>
      <c r="U588" s="142">
        <v>0</v>
      </c>
      <c r="V588" s="140">
        <v>0</v>
      </c>
      <c r="W588" s="141">
        <v>0</v>
      </c>
      <c r="X588" s="139">
        <v>0</v>
      </c>
      <c r="Y588" s="142">
        <v>0</v>
      </c>
      <c r="Z588" s="145">
        <v>0</v>
      </c>
      <c r="AA588" s="146">
        <v>0</v>
      </c>
      <c r="AB588" s="165"/>
      <c r="AC588" s="166"/>
      <c r="BI588" s="138" t="s">
        <v>37</v>
      </c>
      <c r="BJ588" s="130">
        <f>B588/B591</f>
        <v>0</v>
      </c>
      <c r="BK588" s="131">
        <f t="shared" ref="BK588" si="10957">C588/C591</f>
        <v>0</v>
      </c>
      <c r="BL588" s="132">
        <f t="shared" ref="BL588" si="10958">D588/D591</f>
        <v>0</v>
      </c>
      <c r="BM588" s="133">
        <f t="shared" ref="BM588" si="10959">E588/E591</f>
        <v>0</v>
      </c>
      <c r="BN588" s="130">
        <f t="shared" ref="BN588" si="10960">F588/F591</f>
        <v>0</v>
      </c>
      <c r="BO588" s="131">
        <f t="shared" ref="BO588" si="10961">G588/G591</f>
        <v>0</v>
      </c>
      <c r="BP588" s="132">
        <f t="shared" ref="BP588" si="10962">H588/H591</f>
        <v>0</v>
      </c>
      <c r="BQ588" s="133">
        <f t="shared" ref="BQ588" si="10963">I588/I591</f>
        <v>0</v>
      </c>
      <c r="BR588" s="130">
        <f t="shared" ref="BR588" si="10964">J588/J591</f>
        <v>0</v>
      </c>
      <c r="BS588" s="131">
        <f t="shared" ref="BS588" si="10965">K588/K591</f>
        <v>0</v>
      </c>
      <c r="BT588" s="132">
        <f t="shared" ref="BT588" si="10966">L588/L591</f>
        <v>0</v>
      </c>
      <c r="BU588" s="130">
        <f t="shared" ref="BU588" si="10967">M588/M591</f>
        <v>0</v>
      </c>
      <c r="BV588" s="134">
        <f t="shared" ref="BV588" si="10968">N588/N591</f>
        <v>0</v>
      </c>
      <c r="BW588" s="135">
        <f t="shared" ref="BW588" si="10969">O588/O591</f>
        <v>0</v>
      </c>
      <c r="BX588" s="130">
        <f t="shared" ref="BX588" si="10970">P588/P591</f>
        <v>0</v>
      </c>
      <c r="BY588" s="131">
        <f t="shared" ref="BY588" si="10971">Q588/Q591</f>
        <v>0</v>
      </c>
      <c r="BZ588" s="132">
        <f t="shared" ref="BZ588" si="10972">R588/R591</f>
        <v>0</v>
      </c>
      <c r="CA588" s="133">
        <f t="shared" ref="CA588" si="10973">S588/S591</f>
        <v>0</v>
      </c>
      <c r="CB588" s="130">
        <f t="shared" ref="CB588" si="10974">T588/T591</f>
        <v>0</v>
      </c>
      <c r="CC588" s="131">
        <f t="shared" ref="CC588" si="10975">U588/U591</f>
        <v>0</v>
      </c>
      <c r="CD588" s="132">
        <f t="shared" ref="CD588" si="10976">V588/V591</f>
        <v>0</v>
      </c>
      <c r="CE588" s="133">
        <f t="shared" ref="CE588" si="10977">W588/W591</f>
        <v>0</v>
      </c>
      <c r="CF588" s="130">
        <f t="shared" ref="CF588" si="10978">X588/X591</f>
        <v>0</v>
      </c>
      <c r="CG588" s="131">
        <f t="shared" ref="CG588" si="10979">Y588/Y591</f>
        <v>0</v>
      </c>
      <c r="CH588" s="132">
        <f t="shared" ref="CH588" si="10980">Z588/Z591</f>
        <v>0</v>
      </c>
      <c r="CI588" s="130">
        <f t="shared" ref="CI588" si="10981">AA588/AA591</f>
        <v>0</v>
      </c>
      <c r="CJ588" s="136">
        <f t="shared" ref="CJ588" si="10982">AB588/AB591</f>
        <v>0</v>
      </c>
      <c r="CK588" s="137">
        <f t="shared" ref="CK588" si="10983">AC588/AC591</f>
        <v>0</v>
      </c>
    </row>
    <row r="589" spans="1:89">
      <c r="A589" s="147" t="s">
        <v>38</v>
      </c>
      <c r="B589" s="58"/>
      <c r="C589" s="59"/>
      <c r="D589" s="153"/>
      <c r="E589" s="150"/>
      <c r="F589" s="151"/>
      <c r="G589" s="152"/>
      <c r="H589" s="153"/>
      <c r="I589" s="150"/>
      <c r="J589" s="151"/>
      <c r="K589" s="152"/>
      <c r="L589" s="153"/>
      <c r="M589" s="151"/>
      <c r="N589" s="155"/>
      <c r="O589" s="154"/>
      <c r="P589" s="151"/>
      <c r="Q589" s="152"/>
      <c r="R589" s="153"/>
      <c r="S589" s="150"/>
      <c r="T589" s="151"/>
      <c r="U589" s="152"/>
      <c r="V589" s="153"/>
      <c r="W589" s="150"/>
      <c r="X589" s="151"/>
      <c r="Y589" s="152"/>
      <c r="Z589" s="149"/>
      <c r="AA589" s="148"/>
      <c r="AB589" s="165"/>
      <c r="AC589" s="166"/>
      <c r="BI589" s="147" t="s">
        <v>38</v>
      </c>
      <c r="BJ589" s="130">
        <f>B589/B591</f>
        <v>0</v>
      </c>
      <c r="BK589" s="131">
        <f t="shared" ref="BK589" si="10984">C589/C591</f>
        <v>0</v>
      </c>
      <c r="BL589" s="132">
        <f t="shared" ref="BL589" si="10985">D589/D591</f>
        <v>0</v>
      </c>
      <c r="BM589" s="133">
        <f t="shared" ref="BM589" si="10986">E589/E591</f>
        <v>0</v>
      </c>
      <c r="BN589" s="130">
        <f t="shared" ref="BN589" si="10987">F589/F591</f>
        <v>0</v>
      </c>
      <c r="BO589" s="131">
        <f t="shared" ref="BO589" si="10988">G589/G591</f>
        <v>0</v>
      </c>
      <c r="BP589" s="132">
        <f t="shared" ref="BP589" si="10989">H589/H591</f>
        <v>0</v>
      </c>
      <c r="BQ589" s="133">
        <f t="shared" ref="BQ589" si="10990">I589/I591</f>
        <v>0</v>
      </c>
      <c r="BR589" s="130">
        <f t="shared" ref="BR589" si="10991">J589/J591</f>
        <v>0</v>
      </c>
      <c r="BS589" s="131">
        <f t="shared" ref="BS589" si="10992">K589/K591</f>
        <v>0</v>
      </c>
      <c r="BT589" s="132">
        <f t="shared" ref="BT589" si="10993">L589/L591</f>
        <v>0</v>
      </c>
      <c r="BU589" s="130">
        <f t="shared" ref="BU589" si="10994">M589/M591</f>
        <v>0</v>
      </c>
      <c r="BV589" s="134">
        <f t="shared" ref="BV589" si="10995">N589/N591</f>
        <v>0</v>
      </c>
      <c r="BW589" s="135">
        <f t="shared" ref="BW589" si="10996">O589/O591</f>
        <v>0</v>
      </c>
      <c r="BX589" s="130">
        <f t="shared" ref="BX589" si="10997">P589/P591</f>
        <v>0</v>
      </c>
      <c r="BY589" s="131">
        <f t="shared" ref="BY589" si="10998">Q589/Q591</f>
        <v>0</v>
      </c>
      <c r="BZ589" s="132">
        <f t="shared" ref="BZ589" si="10999">R589/R591</f>
        <v>0</v>
      </c>
      <c r="CA589" s="133">
        <f t="shared" ref="CA589" si="11000">S589/S591</f>
        <v>0</v>
      </c>
      <c r="CB589" s="130">
        <f t="shared" ref="CB589" si="11001">T589/T591</f>
        <v>0</v>
      </c>
      <c r="CC589" s="131">
        <f t="shared" ref="CC589" si="11002">U589/U591</f>
        <v>0</v>
      </c>
      <c r="CD589" s="132">
        <f t="shared" ref="CD589" si="11003">V589/V591</f>
        <v>0</v>
      </c>
      <c r="CE589" s="133">
        <f t="shared" ref="CE589" si="11004">W589/W591</f>
        <v>0</v>
      </c>
      <c r="CF589" s="130">
        <f t="shared" ref="CF589" si="11005">X589/X591</f>
        <v>0</v>
      </c>
      <c r="CG589" s="131">
        <f t="shared" ref="CG589" si="11006">Y589/Y591</f>
        <v>0</v>
      </c>
      <c r="CH589" s="132">
        <f t="shared" ref="CH589" si="11007">Z589/Z591</f>
        <v>0</v>
      </c>
      <c r="CI589" s="130">
        <f t="shared" ref="CI589" si="11008">AA589/AA591</f>
        <v>0</v>
      </c>
      <c r="CJ589" s="136">
        <f t="shared" ref="CJ589" si="11009">AB589/AB591</f>
        <v>0</v>
      </c>
      <c r="CK589" s="137">
        <f t="shared" ref="CK589" si="11010">AC589/AC591</f>
        <v>0</v>
      </c>
    </row>
    <row r="590" spans="1:89" ht="14" thickBot="1">
      <c r="A590" s="138" t="s">
        <v>39</v>
      </c>
      <c r="B590" s="60"/>
      <c r="C590" s="61"/>
      <c r="D590" s="140"/>
      <c r="E590" s="141"/>
      <c r="F590" s="139"/>
      <c r="G590" s="142"/>
      <c r="H590" s="140"/>
      <c r="I590" s="141"/>
      <c r="J590" s="139"/>
      <c r="K590" s="142"/>
      <c r="L590" s="140"/>
      <c r="M590" s="139"/>
      <c r="N590" s="143"/>
      <c r="O590" s="144"/>
      <c r="P590" s="139"/>
      <c r="Q590" s="142"/>
      <c r="R590" s="140"/>
      <c r="S590" s="141"/>
      <c r="T590" s="139"/>
      <c r="U590" s="142"/>
      <c r="V590" s="140"/>
      <c r="W590" s="141"/>
      <c r="X590" s="139"/>
      <c r="Y590" s="142"/>
      <c r="Z590" s="145"/>
      <c r="AA590" s="146"/>
      <c r="AB590" s="165"/>
      <c r="AC590" s="166"/>
      <c r="BI590" s="138" t="s">
        <v>39</v>
      </c>
      <c r="BJ590" s="130">
        <f>B590/B591</f>
        <v>0</v>
      </c>
      <c r="BK590" s="131">
        <f t="shared" ref="BK590" si="11011">C590/C591</f>
        <v>0</v>
      </c>
      <c r="BL590" s="132">
        <f t="shared" ref="BL590" si="11012">D590/D591</f>
        <v>0</v>
      </c>
      <c r="BM590" s="133">
        <f t="shared" ref="BM590" si="11013">E590/E591</f>
        <v>0</v>
      </c>
      <c r="BN590" s="130">
        <f t="shared" ref="BN590" si="11014">F590/F591</f>
        <v>0</v>
      </c>
      <c r="BO590" s="131">
        <f t="shared" ref="BO590" si="11015">G590/G591</f>
        <v>0</v>
      </c>
      <c r="BP590" s="132">
        <f t="shared" ref="BP590" si="11016">H590/H591</f>
        <v>0</v>
      </c>
      <c r="BQ590" s="133">
        <f t="shared" ref="BQ590" si="11017">I590/I591</f>
        <v>0</v>
      </c>
      <c r="BR590" s="130">
        <f t="shared" ref="BR590" si="11018">J590/J591</f>
        <v>0</v>
      </c>
      <c r="BS590" s="131">
        <f t="shared" ref="BS590" si="11019">K590/K591</f>
        <v>0</v>
      </c>
      <c r="BT590" s="132">
        <f t="shared" ref="BT590" si="11020">L590/L591</f>
        <v>0</v>
      </c>
      <c r="BU590" s="130">
        <f t="shared" ref="BU590" si="11021">M590/M591</f>
        <v>0</v>
      </c>
      <c r="BV590" s="134">
        <f t="shared" ref="BV590" si="11022">N590/N591</f>
        <v>0</v>
      </c>
      <c r="BW590" s="135">
        <f t="shared" ref="BW590" si="11023">O590/O591</f>
        <v>0</v>
      </c>
      <c r="BX590" s="130">
        <f t="shared" ref="BX590" si="11024">P590/P591</f>
        <v>0</v>
      </c>
      <c r="BY590" s="131">
        <f t="shared" ref="BY590" si="11025">Q590/Q591</f>
        <v>0</v>
      </c>
      <c r="BZ590" s="132">
        <f t="shared" ref="BZ590" si="11026">R590/R591</f>
        <v>0</v>
      </c>
      <c r="CA590" s="133">
        <f t="shared" ref="CA590" si="11027">S590/S591</f>
        <v>0</v>
      </c>
      <c r="CB590" s="130">
        <f t="shared" ref="CB590" si="11028">T590/T591</f>
        <v>0</v>
      </c>
      <c r="CC590" s="131">
        <f t="shared" ref="CC590" si="11029">U590/U591</f>
        <v>0</v>
      </c>
      <c r="CD590" s="132">
        <f t="shared" ref="CD590" si="11030">V590/V591</f>
        <v>0</v>
      </c>
      <c r="CE590" s="133">
        <f t="shared" ref="CE590" si="11031">W590/W591</f>
        <v>0</v>
      </c>
      <c r="CF590" s="130">
        <f t="shared" ref="CF590" si="11032">X590/X591</f>
        <v>0</v>
      </c>
      <c r="CG590" s="131">
        <f t="shared" ref="CG590" si="11033">Y590/Y591</f>
        <v>0</v>
      </c>
      <c r="CH590" s="132">
        <f t="shared" ref="CH590" si="11034">Z590/Z591</f>
        <v>0</v>
      </c>
      <c r="CI590" s="130">
        <f t="shared" ref="CI590" si="11035">AA590/AA591</f>
        <v>0</v>
      </c>
      <c r="CJ590" s="136">
        <f t="shared" ref="CJ590" si="11036">AB590/AB591</f>
        <v>0</v>
      </c>
      <c r="CK590" s="137">
        <f t="shared" ref="CK590" si="11037">AC590/AC591</f>
        <v>0</v>
      </c>
    </row>
    <row r="591" spans="1:89" ht="15" thickTop="1" thickBot="1">
      <c r="A591" s="226" t="s">
        <v>13</v>
      </c>
      <c r="B591" s="20">
        <f t="shared" ref="B591:AA591" si="11038">SUM(B568:B590)</f>
        <v>57953</v>
      </c>
      <c r="C591" s="21">
        <f t="shared" si="11038"/>
        <v>34059</v>
      </c>
      <c r="D591" s="20">
        <f t="shared" si="11038"/>
        <v>22949</v>
      </c>
      <c r="E591" s="21">
        <f t="shared" si="11038"/>
        <v>18298</v>
      </c>
      <c r="F591" s="20">
        <f t="shared" si="11038"/>
        <v>10579</v>
      </c>
      <c r="G591" s="21">
        <f t="shared" si="11038"/>
        <v>7852</v>
      </c>
      <c r="H591" s="20">
        <f t="shared" si="11038"/>
        <v>25505</v>
      </c>
      <c r="I591" s="21">
        <f t="shared" si="11038"/>
        <v>38919</v>
      </c>
      <c r="J591" s="20">
        <f t="shared" si="11038"/>
        <v>6238</v>
      </c>
      <c r="K591" s="21">
        <f t="shared" si="11038"/>
        <v>7750</v>
      </c>
      <c r="L591" s="20">
        <f t="shared" si="11038"/>
        <v>11917</v>
      </c>
      <c r="M591" s="21">
        <f t="shared" si="11038"/>
        <v>23321</v>
      </c>
      <c r="N591" s="20">
        <f t="shared" si="11038"/>
        <v>25933</v>
      </c>
      <c r="O591" s="21">
        <f t="shared" si="11038"/>
        <v>36866</v>
      </c>
      <c r="P591" s="20">
        <f t="shared" si="11038"/>
        <v>16288</v>
      </c>
      <c r="Q591" s="21">
        <f t="shared" si="11038"/>
        <v>19212</v>
      </c>
      <c r="R591" s="20">
        <f t="shared" si="11038"/>
        <v>20568</v>
      </c>
      <c r="S591" s="21">
        <f t="shared" si="11038"/>
        <v>22765</v>
      </c>
      <c r="T591" s="20">
        <f t="shared" si="11038"/>
        <v>8426</v>
      </c>
      <c r="U591" s="21">
        <f t="shared" si="11038"/>
        <v>10683</v>
      </c>
      <c r="V591" s="20">
        <f t="shared" si="11038"/>
        <v>23022</v>
      </c>
      <c r="W591" s="21">
        <f t="shared" si="11038"/>
        <v>30195</v>
      </c>
      <c r="X591" s="20">
        <f t="shared" si="11038"/>
        <v>23383</v>
      </c>
      <c r="Y591" s="21">
        <f t="shared" si="11038"/>
        <v>14635</v>
      </c>
      <c r="Z591" s="20">
        <f t="shared" si="11038"/>
        <v>60380</v>
      </c>
      <c r="AA591" s="21">
        <f t="shared" si="11038"/>
        <v>47792</v>
      </c>
      <c r="AB591" s="167">
        <f t="shared" ref="AB591:AC591" si="11039">SUM(AB567:AB590)</f>
        <v>313141</v>
      </c>
      <c r="AC591" s="168">
        <f t="shared" si="11039"/>
        <v>312347</v>
      </c>
      <c r="BI591" s="227" t="s">
        <v>13</v>
      </c>
      <c r="BJ591" s="156">
        <f>SUM(BJ567:BJ590)</f>
        <v>0.99999999999999989</v>
      </c>
      <c r="BK591" s="157">
        <f t="shared" ref="BK591:CK591" si="11040">SUM(BK567:BK590)</f>
        <v>1</v>
      </c>
      <c r="BL591" s="156">
        <f t="shared" si="11040"/>
        <v>0.99999999999999978</v>
      </c>
      <c r="BM591" s="157">
        <f t="shared" si="11040"/>
        <v>0.99999999999999978</v>
      </c>
      <c r="BN591" s="156">
        <f t="shared" si="11040"/>
        <v>1</v>
      </c>
      <c r="BO591" s="157">
        <f t="shared" si="11040"/>
        <v>0.99999999999999989</v>
      </c>
      <c r="BP591" s="156">
        <f t="shared" si="11040"/>
        <v>1</v>
      </c>
      <c r="BQ591" s="157">
        <f t="shared" si="11040"/>
        <v>1</v>
      </c>
      <c r="BR591" s="156">
        <f t="shared" si="11040"/>
        <v>1</v>
      </c>
      <c r="BS591" s="157">
        <f t="shared" si="11040"/>
        <v>1</v>
      </c>
      <c r="BT591" s="156">
        <f t="shared" si="11040"/>
        <v>1</v>
      </c>
      <c r="BU591" s="157">
        <f t="shared" si="11040"/>
        <v>0.99999999999999989</v>
      </c>
      <c r="BV591" s="156">
        <f t="shared" si="11040"/>
        <v>1</v>
      </c>
      <c r="BW591" s="157">
        <f t="shared" si="11040"/>
        <v>1.0000000000000002</v>
      </c>
      <c r="BX591" s="156">
        <f t="shared" si="11040"/>
        <v>1</v>
      </c>
      <c r="BY591" s="157">
        <f t="shared" si="11040"/>
        <v>0.99999999999999989</v>
      </c>
      <c r="BZ591" s="156">
        <f t="shared" si="11040"/>
        <v>1</v>
      </c>
      <c r="CA591" s="157">
        <f t="shared" si="11040"/>
        <v>1.0000000000000002</v>
      </c>
      <c r="CB591" s="156">
        <f t="shared" si="11040"/>
        <v>1</v>
      </c>
      <c r="CC591" s="157">
        <f t="shared" si="11040"/>
        <v>1</v>
      </c>
      <c r="CD591" s="156">
        <f t="shared" si="11040"/>
        <v>1</v>
      </c>
      <c r="CE591" s="157">
        <f t="shared" si="11040"/>
        <v>1</v>
      </c>
      <c r="CF591" s="156">
        <f t="shared" si="11040"/>
        <v>1</v>
      </c>
      <c r="CG591" s="157">
        <f t="shared" si="11040"/>
        <v>1</v>
      </c>
      <c r="CH591" s="156">
        <f t="shared" si="11040"/>
        <v>1</v>
      </c>
      <c r="CI591" s="157">
        <f t="shared" si="11040"/>
        <v>1</v>
      </c>
      <c r="CJ591" s="156">
        <f t="shared" si="11040"/>
        <v>1</v>
      </c>
      <c r="CK591" s="157">
        <f t="shared" si="11040"/>
        <v>0.99999999999999989</v>
      </c>
    </row>
    <row r="592" spans="1:89" ht="14" thickTop="1">
      <c r="A592" s="180"/>
    </row>
    <row r="594" spans="1:89">
      <c r="A594" s="325">
        <f>+A563+1</f>
        <v>43819</v>
      </c>
      <c r="B594" s="325"/>
      <c r="C594" s="325"/>
      <c r="D594" s="325"/>
      <c r="BI594" s="320">
        <f>+BI532+2</f>
        <v>43819</v>
      </c>
      <c r="BJ594" s="320"/>
      <c r="BK594" s="320"/>
      <c r="BL594" s="320"/>
    </row>
    <row r="595" spans="1:89" ht="14" thickBot="1">
      <c r="AE595" t="s">
        <v>87</v>
      </c>
    </row>
    <row r="596" spans="1:89" ht="15" thickTop="1" thickBot="1">
      <c r="A596" s="321" t="s">
        <v>0</v>
      </c>
      <c r="B596" s="316" t="s">
        <v>1</v>
      </c>
      <c r="C596" s="317"/>
      <c r="D596" s="316" t="s">
        <v>2</v>
      </c>
      <c r="E596" s="317"/>
      <c r="F596" s="316" t="s">
        <v>3</v>
      </c>
      <c r="G596" s="317"/>
      <c r="H596" s="316" t="s">
        <v>4</v>
      </c>
      <c r="I596" s="317"/>
      <c r="J596" s="316" t="s">
        <v>5</v>
      </c>
      <c r="K596" s="317"/>
      <c r="L596" s="316" t="s">
        <v>6</v>
      </c>
      <c r="M596" s="317"/>
      <c r="N596" s="316" t="s">
        <v>7</v>
      </c>
      <c r="O596" s="317"/>
      <c r="P596" s="316" t="s">
        <v>8</v>
      </c>
      <c r="Q596" s="317"/>
      <c r="R596" s="316" t="s">
        <v>9</v>
      </c>
      <c r="S596" s="317"/>
      <c r="T596" s="316" t="s">
        <v>10</v>
      </c>
      <c r="U596" s="317"/>
      <c r="V596" s="316" t="s">
        <v>11</v>
      </c>
      <c r="W596" s="317"/>
      <c r="X596" s="316" t="s">
        <v>12</v>
      </c>
      <c r="Y596" s="317"/>
      <c r="Z596" s="318" t="s">
        <v>40</v>
      </c>
      <c r="AA596" s="319"/>
      <c r="AB596" s="323" t="s">
        <v>41</v>
      </c>
      <c r="AC596" s="324"/>
      <c r="AE596" s="314" t="s">
        <v>0</v>
      </c>
      <c r="AF596" s="308" t="s">
        <v>1</v>
      </c>
      <c r="AG596" s="309"/>
      <c r="AH596" s="308" t="s">
        <v>2</v>
      </c>
      <c r="AI596" s="309"/>
      <c r="AJ596" s="308" t="s">
        <v>3</v>
      </c>
      <c r="AK596" s="309"/>
      <c r="AL596" s="308" t="s">
        <v>4</v>
      </c>
      <c r="AM596" s="309"/>
      <c r="AN596" s="308" t="s">
        <v>5</v>
      </c>
      <c r="AO596" s="309"/>
      <c r="AP596" s="308" t="s">
        <v>6</v>
      </c>
      <c r="AQ596" s="309"/>
      <c r="AR596" s="308" t="s">
        <v>7</v>
      </c>
      <c r="AS596" s="309"/>
      <c r="AT596" s="308" t="s">
        <v>8</v>
      </c>
      <c r="AU596" s="309"/>
      <c r="AV596" s="308" t="s">
        <v>9</v>
      </c>
      <c r="AW596" s="309"/>
      <c r="AX596" s="308" t="s">
        <v>10</v>
      </c>
      <c r="AY596" s="309"/>
      <c r="AZ596" s="308" t="s">
        <v>11</v>
      </c>
      <c r="BA596" s="309"/>
      <c r="BB596" s="308" t="s">
        <v>12</v>
      </c>
      <c r="BC596" s="309"/>
      <c r="BD596" s="310" t="s">
        <v>40</v>
      </c>
      <c r="BE596" s="311"/>
      <c r="BF596" s="312" t="s">
        <v>41</v>
      </c>
      <c r="BG596" s="313"/>
      <c r="BI596" s="321" t="s">
        <v>0</v>
      </c>
      <c r="BJ596" s="316" t="s">
        <v>1</v>
      </c>
      <c r="BK596" s="317"/>
      <c r="BL596" s="316" t="s">
        <v>2</v>
      </c>
      <c r="BM596" s="317"/>
      <c r="BN596" s="316" t="s">
        <v>3</v>
      </c>
      <c r="BO596" s="317"/>
      <c r="BP596" s="316" t="s">
        <v>4</v>
      </c>
      <c r="BQ596" s="317"/>
      <c r="BR596" s="316" t="s">
        <v>5</v>
      </c>
      <c r="BS596" s="317"/>
      <c r="BT596" s="316" t="s">
        <v>6</v>
      </c>
      <c r="BU596" s="317"/>
      <c r="BV596" s="316" t="s">
        <v>7</v>
      </c>
      <c r="BW596" s="317"/>
      <c r="BX596" s="316" t="s">
        <v>8</v>
      </c>
      <c r="BY596" s="317"/>
      <c r="BZ596" s="316" t="s">
        <v>9</v>
      </c>
      <c r="CA596" s="317"/>
      <c r="CB596" s="316" t="s">
        <v>10</v>
      </c>
      <c r="CC596" s="317"/>
      <c r="CD596" s="316" t="s">
        <v>11</v>
      </c>
      <c r="CE596" s="317"/>
      <c r="CF596" s="316" t="s">
        <v>12</v>
      </c>
      <c r="CG596" s="317"/>
      <c r="CH596" s="318" t="s">
        <v>40</v>
      </c>
      <c r="CI596" s="319"/>
      <c r="CJ596" s="316" t="s">
        <v>41</v>
      </c>
      <c r="CK596" s="317"/>
    </row>
    <row r="597" spans="1:89" ht="15" thickTop="1" thickBot="1">
      <c r="A597" s="322"/>
      <c r="B597" s="117" t="s">
        <v>14</v>
      </c>
      <c r="C597" s="118" t="s">
        <v>15</v>
      </c>
      <c r="D597" s="119" t="s">
        <v>14</v>
      </c>
      <c r="E597" s="120" t="s">
        <v>15</v>
      </c>
      <c r="F597" s="117" t="s">
        <v>14</v>
      </c>
      <c r="G597" s="118" t="s">
        <v>15</v>
      </c>
      <c r="H597" s="119" t="s">
        <v>14</v>
      </c>
      <c r="I597" s="120" t="s">
        <v>15</v>
      </c>
      <c r="J597" s="117" t="s">
        <v>14</v>
      </c>
      <c r="K597" s="118" t="s">
        <v>15</v>
      </c>
      <c r="L597" s="119" t="s">
        <v>14</v>
      </c>
      <c r="M597" s="117" t="s">
        <v>15</v>
      </c>
      <c r="N597" s="121" t="s">
        <v>14</v>
      </c>
      <c r="O597" s="122" t="s">
        <v>15</v>
      </c>
      <c r="P597" s="117" t="s">
        <v>14</v>
      </c>
      <c r="Q597" s="118" t="s">
        <v>15</v>
      </c>
      <c r="R597" s="119" t="s">
        <v>14</v>
      </c>
      <c r="S597" s="120" t="s">
        <v>15</v>
      </c>
      <c r="T597" s="117" t="s">
        <v>14</v>
      </c>
      <c r="U597" s="118" t="s">
        <v>15</v>
      </c>
      <c r="V597" s="119" t="s">
        <v>14</v>
      </c>
      <c r="W597" s="120" t="s">
        <v>15</v>
      </c>
      <c r="X597" s="117" t="s">
        <v>14</v>
      </c>
      <c r="Y597" s="118" t="s">
        <v>15</v>
      </c>
      <c r="Z597" s="28" t="s">
        <v>14</v>
      </c>
      <c r="AA597" s="123" t="s">
        <v>15</v>
      </c>
      <c r="AB597" s="169" t="s">
        <v>14</v>
      </c>
      <c r="AC597" s="170" t="s">
        <v>15</v>
      </c>
      <c r="AE597" s="315"/>
      <c r="AF597" s="230" t="s">
        <v>14</v>
      </c>
      <c r="AG597" s="231" t="s">
        <v>15</v>
      </c>
      <c r="AH597" s="232" t="s">
        <v>14</v>
      </c>
      <c r="AI597" s="233" t="s">
        <v>15</v>
      </c>
      <c r="AJ597" s="230" t="s">
        <v>14</v>
      </c>
      <c r="AK597" s="231" t="s">
        <v>15</v>
      </c>
      <c r="AL597" s="232" t="s">
        <v>14</v>
      </c>
      <c r="AM597" s="233" t="s">
        <v>15</v>
      </c>
      <c r="AN597" s="230" t="s">
        <v>14</v>
      </c>
      <c r="AO597" s="231" t="s">
        <v>15</v>
      </c>
      <c r="AP597" s="232" t="s">
        <v>14</v>
      </c>
      <c r="AQ597" s="230" t="s">
        <v>15</v>
      </c>
      <c r="AR597" s="234" t="s">
        <v>14</v>
      </c>
      <c r="AS597" s="235" t="s">
        <v>15</v>
      </c>
      <c r="AT597" s="230" t="s">
        <v>14</v>
      </c>
      <c r="AU597" s="231" t="s">
        <v>15</v>
      </c>
      <c r="AV597" s="232" t="s">
        <v>14</v>
      </c>
      <c r="AW597" s="233" t="s">
        <v>15</v>
      </c>
      <c r="AX597" s="230" t="s">
        <v>14</v>
      </c>
      <c r="AY597" s="231" t="s">
        <v>15</v>
      </c>
      <c r="AZ597" s="232" t="s">
        <v>14</v>
      </c>
      <c r="BA597" s="233" t="s">
        <v>15</v>
      </c>
      <c r="BB597" s="230" t="s">
        <v>14</v>
      </c>
      <c r="BC597" s="231" t="s">
        <v>15</v>
      </c>
      <c r="BD597" s="236" t="s">
        <v>14</v>
      </c>
      <c r="BE597" s="237" t="s">
        <v>15</v>
      </c>
      <c r="BF597" s="238" t="s">
        <v>14</v>
      </c>
      <c r="BG597" s="239" t="s">
        <v>15</v>
      </c>
      <c r="BI597" s="322"/>
      <c r="BJ597" s="117" t="s">
        <v>14</v>
      </c>
      <c r="BK597" s="118" t="s">
        <v>15</v>
      </c>
      <c r="BL597" s="119" t="s">
        <v>14</v>
      </c>
      <c r="BM597" s="120" t="s">
        <v>15</v>
      </c>
      <c r="BN597" s="117" t="s">
        <v>14</v>
      </c>
      <c r="BO597" s="118" t="s">
        <v>15</v>
      </c>
      <c r="BP597" s="119" t="s">
        <v>14</v>
      </c>
      <c r="BQ597" s="120" t="s">
        <v>15</v>
      </c>
      <c r="BR597" s="117" t="s">
        <v>14</v>
      </c>
      <c r="BS597" s="118" t="s">
        <v>15</v>
      </c>
      <c r="BT597" s="119" t="s">
        <v>14</v>
      </c>
      <c r="BU597" s="117" t="s">
        <v>15</v>
      </c>
      <c r="BV597" s="121" t="s">
        <v>14</v>
      </c>
      <c r="BW597" s="122" t="s">
        <v>15</v>
      </c>
      <c r="BX597" s="117" t="s">
        <v>14</v>
      </c>
      <c r="BY597" s="118" t="s">
        <v>15</v>
      </c>
      <c r="BZ597" s="119" t="s">
        <v>14</v>
      </c>
      <c r="CA597" s="120" t="s">
        <v>15</v>
      </c>
      <c r="CB597" s="117" t="s">
        <v>14</v>
      </c>
      <c r="CC597" s="118" t="s">
        <v>15</v>
      </c>
      <c r="CD597" s="119" t="s">
        <v>14</v>
      </c>
      <c r="CE597" s="120" t="s">
        <v>15</v>
      </c>
      <c r="CF597" s="117" t="s">
        <v>14</v>
      </c>
      <c r="CG597" s="118" t="s">
        <v>15</v>
      </c>
      <c r="CH597" s="28" t="s">
        <v>14</v>
      </c>
      <c r="CI597" s="123" t="s">
        <v>15</v>
      </c>
      <c r="CJ597" s="121" t="s">
        <v>14</v>
      </c>
      <c r="CK597" s="122" t="s">
        <v>15</v>
      </c>
    </row>
    <row r="598" spans="1:89" ht="14" thickTop="1">
      <c r="A598" s="126" t="s">
        <v>16</v>
      </c>
      <c r="B598" s="127"/>
      <c r="C598" s="179"/>
      <c r="D598" s="128"/>
      <c r="E598" s="173"/>
      <c r="F598" s="127"/>
      <c r="G598" s="129"/>
      <c r="H598" s="128"/>
      <c r="I598" s="173"/>
      <c r="J598" s="127"/>
      <c r="K598" s="129"/>
      <c r="L598" s="128"/>
      <c r="M598" s="127"/>
      <c r="N598" s="172"/>
      <c r="O598" s="174"/>
      <c r="P598" s="127"/>
      <c r="Q598" s="129"/>
      <c r="R598" s="128"/>
      <c r="S598" s="173"/>
      <c r="T598" s="127"/>
      <c r="U598" s="129"/>
      <c r="V598" s="128"/>
      <c r="W598" s="173"/>
      <c r="X598" s="127"/>
      <c r="Y598" s="129"/>
      <c r="Z598" s="177"/>
      <c r="AA598" s="178"/>
      <c r="AB598" s="163">
        <f>B598+D598+F598+H598+J598+L598+N598+P598+R598+T598+V598+X598+Z598</f>
        <v>0</v>
      </c>
      <c r="AC598" s="164">
        <f>C598+E598+G598+I598+K598+M598+O598+Q598+S598+U598+W598+Y598+AA598</f>
        <v>0</v>
      </c>
      <c r="AE598" s="241" t="str">
        <f>$AE$9</f>
        <v>07:00 - 07:59</v>
      </c>
      <c r="AF598" s="242">
        <f>SUMIF($A$9:$A$32,$AE598,B$598:B$621)</f>
        <v>5605</v>
      </c>
      <c r="AG598" s="243">
        <f t="shared" ref="AG598:AV600" si="11041">SUMIF($A$9:$A$32,$AE598,C$598:C$621)</f>
        <v>1150</v>
      </c>
      <c r="AH598" s="244">
        <f t="shared" si="11041"/>
        <v>1007</v>
      </c>
      <c r="AI598" s="245">
        <f t="shared" si="11041"/>
        <v>1259</v>
      </c>
      <c r="AJ598" s="242">
        <f t="shared" si="11041"/>
        <v>360</v>
      </c>
      <c r="AK598" s="246">
        <f t="shared" si="11041"/>
        <v>613</v>
      </c>
      <c r="AL598" s="244">
        <f t="shared" si="11041"/>
        <v>737</v>
      </c>
      <c r="AM598" s="245">
        <f t="shared" si="11041"/>
        <v>1882</v>
      </c>
      <c r="AN598" s="242">
        <f t="shared" si="11041"/>
        <v>328</v>
      </c>
      <c r="AO598" s="246">
        <f t="shared" si="11041"/>
        <v>714</v>
      </c>
      <c r="AP598" s="244">
        <f t="shared" si="11041"/>
        <v>387</v>
      </c>
      <c r="AQ598" s="242">
        <f t="shared" si="11041"/>
        <v>1661</v>
      </c>
      <c r="AR598" s="247">
        <f t="shared" si="11041"/>
        <v>1626</v>
      </c>
      <c r="AS598" s="248">
        <f t="shared" si="11041"/>
        <v>2229</v>
      </c>
      <c r="AT598" s="242">
        <f t="shared" si="11041"/>
        <v>1269</v>
      </c>
      <c r="AU598" s="246">
        <f t="shared" si="11041"/>
        <v>935</v>
      </c>
      <c r="AV598" s="244">
        <f t="shared" si="11041"/>
        <v>1547</v>
      </c>
      <c r="AW598" s="245">
        <f t="shared" ref="AW598:BE600" si="11042">SUMIF($A$9:$A$32,$AE598,S$598:S$621)</f>
        <v>1069</v>
      </c>
      <c r="AX598" s="242">
        <f t="shared" si="11042"/>
        <v>272</v>
      </c>
      <c r="AY598" s="246">
        <f t="shared" si="11042"/>
        <v>1094</v>
      </c>
      <c r="AZ598" s="244">
        <f t="shared" si="11042"/>
        <v>900</v>
      </c>
      <c r="BA598" s="245">
        <f t="shared" si="11042"/>
        <v>1788</v>
      </c>
      <c r="BB598" s="242">
        <f t="shared" si="11042"/>
        <v>1158</v>
      </c>
      <c r="BC598" s="246">
        <f t="shared" si="11042"/>
        <v>1369</v>
      </c>
      <c r="BD598" s="23">
        <f t="shared" si="11042"/>
        <v>4173</v>
      </c>
      <c r="BE598" s="249">
        <f t="shared" si="11042"/>
        <v>2373</v>
      </c>
      <c r="BF598" s="250">
        <f>AF598+AH598+AJ598+AL598+AN598+AP598+AR598+AT598+AV598+AX598+AZ598+BB598+BD598</f>
        <v>19369</v>
      </c>
      <c r="BG598" s="251">
        <f>AG598+AI598+AK598+AM598+AO598+AQ598+AS598+AU598+AW598+AY598+BA598+BC598+BE598</f>
        <v>18136</v>
      </c>
      <c r="BI598" s="126" t="s">
        <v>16</v>
      </c>
      <c r="BJ598" s="130">
        <f>B598/B622</f>
        <v>0</v>
      </c>
      <c r="BK598" s="131">
        <f t="shared" ref="BK598" si="11043">C598/C622</f>
        <v>0</v>
      </c>
      <c r="BL598" s="132">
        <f t="shared" ref="BL598" si="11044">D598/D622</f>
        <v>0</v>
      </c>
      <c r="BM598" s="133">
        <f t="shared" ref="BM598" si="11045">E598/E622</f>
        <v>0</v>
      </c>
      <c r="BN598" s="130">
        <f t="shared" ref="BN598" si="11046">F598/F622</f>
        <v>0</v>
      </c>
      <c r="BO598" s="131">
        <f t="shared" ref="BO598" si="11047">G598/G622</f>
        <v>0</v>
      </c>
      <c r="BP598" s="132">
        <f t="shared" ref="BP598" si="11048">H598/H622</f>
        <v>0</v>
      </c>
      <c r="BQ598" s="133">
        <f t="shared" ref="BQ598" si="11049">I598/I622</f>
        <v>0</v>
      </c>
      <c r="BR598" s="130">
        <f t="shared" ref="BR598" si="11050">J598/J622</f>
        <v>0</v>
      </c>
      <c r="BS598" s="131">
        <f t="shared" ref="BS598" si="11051">K598/K622</f>
        <v>0</v>
      </c>
      <c r="BT598" s="132">
        <f t="shared" ref="BT598" si="11052">L598/L622</f>
        <v>0</v>
      </c>
      <c r="BU598" s="130">
        <f t="shared" ref="BU598" si="11053">M598/M622</f>
        <v>0</v>
      </c>
      <c r="BV598" s="134">
        <f t="shared" ref="BV598" si="11054">N598/N622</f>
        <v>0</v>
      </c>
      <c r="BW598" s="135">
        <f t="shared" ref="BW598" si="11055">O598/O622</f>
        <v>0</v>
      </c>
      <c r="BX598" s="130">
        <f t="shared" ref="BX598" si="11056">P598/P622</f>
        <v>0</v>
      </c>
      <c r="BY598" s="131">
        <f t="shared" ref="BY598" si="11057">Q598/Q622</f>
        <v>0</v>
      </c>
      <c r="BZ598" s="132">
        <f t="shared" ref="BZ598" si="11058">R598/R622</f>
        <v>0</v>
      </c>
      <c r="CA598" s="133">
        <f t="shared" ref="CA598" si="11059">S598/S622</f>
        <v>0</v>
      </c>
      <c r="CB598" s="130">
        <f t="shared" ref="CB598" si="11060">T598/T622</f>
        <v>0</v>
      </c>
      <c r="CC598" s="131">
        <f t="shared" ref="CC598" si="11061">U598/U622</f>
        <v>0</v>
      </c>
      <c r="CD598" s="132">
        <f t="shared" ref="CD598" si="11062">V598/V622</f>
        <v>0</v>
      </c>
      <c r="CE598" s="133">
        <f t="shared" ref="CE598" si="11063">W598/W622</f>
        <v>0</v>
      </c>
      <c r="CF598" s="130">
        <f t="shared" ref="CF598" si="11064">X598/X622</f>
        <v>0</v>
      </c>
      <c r="CG598" s="131">
        <f t="shared" ref="CG598" si="11065">Y598/Y622</f>
        <v>0</v>
      </c>
      <c r="CH598" s="132">
        <f t="shared" ref="CH598" si="11066">Z598/Z622</f>
        <v>0</v>
      </c>
      <c r="CI598" s="130">
        <f t="shared" ref="CI598" si="11067">AA598/AA622</f>
        <v>0</v>
      </c>
      <c r="CJ598" s="136">
        <f t="shared" ref="CJ598" si="11068">AB598/AB622</f>
        <v>0</v>
      </c>
      <c r="CK598" s="137">
        <f t="shared" ref="CK598" si="11069">AC598/AC622</f>
        <v>0</v>
      </c>
    </row>
    <row r="599" spans="1:89">
      <c r="A599" s="138" t="s">
        <v>17</v>
      </c>
      <c r="B599" s="182">
        <v>416</v>
      </c>
      <c r="C599" s="183">
        <v>0</v>
      </c>
      <c r="D599" s="184">
        <v>128</v>
      </c>
      <c r="E599" s="185">
        <v>0</v>
      </c>
      <c r="F599" s="182">
        <v>34</v>
      </c>
      <c r="G599" s="186">
        <v>0</v>
      </c>
      <c r="H599" s="184">
        <v>209</v>
      </c>
      <c r="I599" s="185">
        <v>3</v>
      </c>
      <c r="J599" s="182">
        <v>7</v>
      </c>
      <c r="K599" s="186">
        <v>0</v>
      </c>
      <c r="L599" s="184">
        <v>2</v>
      </c>
      <c r="M599" s="182">
        <v>0</v>
      </c>
      <c r="N599" s="187">
        <v>40</v>
      </c>
      <c r="O599" s="188">
        <v>0</v>
      </c>
      <c r="P599" s="182">
        <v>0</v>
      </c>
      <c r="Q599" s="186">
        <v>0</v>
      </c>
      <c r="R599" s="184">
        <v>0</v>
      </c>
      <c r="S599" s="185">
        <v>0</v>
      </c>
      <c r="T599" s="182">
        <v>0</v>
      </c>
      <c r="U599" s="186">
        <v>0</v>
      </c>
      <c r="V599" s="184">
        <v>0</v>
      </c>
      <c r="W599" s="185">
        <v>0</v>
      </c>
      <c r="X599" s="182">
        <v>0</v>
      </c>
      <c r="Y599" s="186">
        <v>0</v>
      </c>
      <c r="Z599" s="184">
        <v>0</v>
      </c>
      <c r="AA599" s="182">
        <v>0</v>
      </c>
      <c r="AB599" s="165">
        <f t="shared" ref="AB599:AB600" si="11070">B599+D599+F599+H599+J599+L599+N599+P599+R599+T599+V599+X599+Z599</f>
        <v>836</v>
      </c>
      <c r="AC599" s="166">
        <f t="shared" ref="AC599:AC618" si="11071">C599+E599+G599+I599+K599+M599+O599+Q599+S599+U599+W599+Y599+AA599</f>
        <v>3</v>
      </c>
      <c r="AE599" s="253" t="str">
        <f>$AE$10</f>
        <v>08:00 - 08:59</v>
      </c>
      <c r="AF599" s="242">
        <f>SUMIF($A$9:$A$32,$AE599,B$598:B$621)</f>
        <v>5064</v>
      </c>
      <c r="AG599" s="254">
        <f t="shared" si="11041"/>
        <v>960</v>
      </c>
      <c r="AH599" s="255">
        <f t="shared" si="11041"/>
        <v>1557</v>
      </c>
      <c r="AI599" s="256">
        <f t="shared" si="11041"/>
        <v>1142</v>
      </c>
      <c r="AJ599" s="257">
        <f t="shared" si="11041"/>
        <v>654</v>
      </c>
      <c r="AK599" s="258">
        <f t="shared" si="11041"/>
        <v>620</v>
      </c>
      <c r="AL599" s="255">
        <f t="shared" si="11041"/>
        <v>937</v>
      </c>
      <c r="AM599" s="256">
        <f t="shared" si="11041"/>
        <v>1758</v>
      </c>
      <c r="AN599" s="257">
        <f t="shared" si="11041"/>
        <v>321</v>
      </c>
      <c r="AO599" s="258">
        <f t="shared" si="11041"/>
        <v>903</v>
      </c>
      <c r="AP599" s="255">
        <f t="shared" si="11041"/>
        <v>404</v>
      </c>
      <c r="AQ599" s="257">
        <f t="shared" si="11041"/>
        <v>2462</v>
      </c>
      <c r="AR599" s="259">
        <f t="shared" si="11041"/>
        <v>1546</v>
      </c>
      <c r="AS599" s="260">
        <f t="shared" si="11041"/>
        <v>2914</v>
      </c>
      <c r="AT599" s="257">
        <f t="shared" si="11041"/>
        <v>1070</v>
      </c>
      <c r="AU599" s="258">
        <f t="shared" si="11041"/>
        <v>1460</v>
      </c>
      <c r="AV599" s="255">
        <f t="shared" si="11041"/>
        <v>1546</v>
      </c>
      <c r="AW599" s="256">
        <f t="shared" si="11042"/>
        <v>1448</v>
      </c>
      <c r="AX599" s="257">
        <f t="shared" si="11042"/>
        <v>318</v>
      </c>
      <c r="AY599" s="258">
        <f t="shared" si="11042"/>
        <v>1513</v>
      </c>
      <c r="AZ599" s="255">
        <f t="shared" si="11042"/>
        <v>847</v>
      </c>
      <c r="BA599" s="256">
        <f t="shared" si="11042"/>
        <v>2226</v>
      </c>
      <c r="BB599" s="257">
        <f t="shared" si="11042"/>
        <v>1090</v>
      </c>
      <c r="BC599" s="258">
        <f t="shared" si="11042"/>
        <v>1473</v>
      </c>
      <c r="BD599" s="255">
        <f t="shared" si="11042"/>
        <v>4159</v>
      </c>
      <c r="BE599" s="257">
        <f t="shared" si="11042"/>
        <v>2312</v>
      </c>
      <c r="BF599" s="261">
        <f>SUM(AF599,AH599,AJ599,AL599,AN599,AP599,AR599,AT599,AV599,AX599,AZ599,BB599,BD599)</f>
        <v>19513</v>
      </c>
      <c r="BG599" s="19">
        <f>SUM(AG599,AI599,AK599,AM599,AO599,AQ599,AS599,AU599,AW599,AY599,BA599,BC599,BE599)</f>
        <v>21191</v>
      </c>
      <c r="BI599" s="138" t="s">
        <v>17</v>
      </c>
      <c r="BJ599" s="130">
        <f>B599/B622</f>
        <v>6.7880686639253309E-3</v>
      </c>
      <c r="BK599" s="131">
        <f t="shared" ref="BK599" si="11072">C599/C622</f>
        <v>0</v>
      </c>
      <c r="BL599" s="132">
        <f t="shared" ref="BL599" si="11073">D599/D622</f>
        <v>5.1024475803236862E-3</v>
      </c>
      <c r="BM599" s="133">
        <f t="shared" ref="BM599" si="11074">E599/E622</f>
        <v>0</v>
      </c>
      <c r="BN599" s="130">
        <f t="shared" ref="BN599" si="11075">F599/F622</f>
        <v>2.9837648091268101E-3</v>
      </c>
      <c r="BO599" s="131">
        <f t="shared" ref="BO599" si="11076">G599/G622</f>
        <v>0</v>
      </c>
      <c r="BP599" s="132">
        <f t="shared" ref="BP599" si="11077">H599/H622</f>
        <v>7.2667848823059003E-3</v>
      </c>
      <c r="BQ599" s="133">
        <f t="shared" ref="BQ599" si="11078">I599/I622</f>
        <v>6.8486896173865404E-5</v>
      </c>
      <c r="BR599" s="130">
        <f t="shared" ref="BR599" si="11079">J599/J622</f>
        <v>1.1030570438071226E-3</v>
      </c>
      <c r="BS599" s="131">
        <f t="shared" ref="BS599" si="11080">K599/K622</f>
        <v>0</v>
      </c>
      <c r="BT599" s="132">
        <f t="shared" ref="BT599" si="11081">L599/L622</f>
        <v>1.6598887874512408E-4</v>
      </c>
      <c r="BU599" s="130">
        <f t="shared" ref="BU599" si="11082">M599/M622</f>
        <v>0</v>
      </c>
      <c r="BV599" s="134">
        <f t="shared" ref="BV599" si="11083">N599/N622</f>
        <v>1.4737850484506834E-3</v>
      </c>
      <c r="BW599" s="135">
        <f t="shared" ref="BW599" si="11084">O599/O622</f>
        <v>0</v>
      </c>
      <c r="BX599" s="130">
        <f t="shared" ref="BX599" si="11085">P599/P622</f>
        <v>0</v>
      </c>
      <c r="BY599" s="131">
        <f t="shared" ref="BY599" si="11086">Q599/Q622</f>
        <v>0</v>
      </c>
      <c r="BZ599" s="132">
        <f t="shared" ref="BZ599" si="11087">R599/R622</f>
        <v>0</v>
      </c>
      <c r="CA599" s="133">
        <f t="shared" ref="CA599" si="11088">S599/S622</f>
        <v>0</v>
      </c>
      <c r="CB599" s="130">
        <f t="shared" ref="CB599" si="11089">T599/T622</f>
        <v>0</v>
      </c>
      <c r="CC599" s="131">
        <f t="shared" ref="CC599" si="11090">U599/U622</f>
        <v>0</v>
      </c>
      <c r="CD599" s="132">
        <f t="shared" ref="CD599" si="11091">V599/V622</f>
        <v>0</v>
      </c>
      <c r="CE599" s="133">
        <f t="shared" ref="CE599" si="11092">W599/W622</f>
        <v>0</v>
      </c>
      <c r="CF599" s="130">
        <f t="shared" ref="CF599" si="11093">X599/X622</f>
        <v>0</v>
      </c>
      <c r="CG599" s="131">
        <f t="shared" ref="CG599" si="11094">Y599/Y622</f>
        <v>0</v>
      </c>
      <c r="CH599" s="132">
        <f t="shared" ref="CH599" si="11095">Z599/Z622</f>
        <v>0</v>
      </c>
      <c r="CI599" s="130">
        <f t="shared" ref="CI599" si="11096">AA599/AA622</f>
        <v>0</v>
      </c>
      <c r="CJ599" s="136">
        <f t="shared" ref="CJ599" si="11097">AB599/AB622</f>
        <v>2.5126760902038693E-3</v>
      </c>
      <c r="CK599" s="137">
        <f t="shared" ref="CK599" si="11098">AC599/AC622</f>
        <v>9.0421363554162405E-6</v>
      </c>
    </row>
    <row r="600" spans="1:89" ht="14" thickBot="1">
      <c r="A600" s="147" t="s">
        <v>18</v>
      </c>
      <c r="B600" s="189">
        <v>2699</v>
      </c>
      <c r="C600" s="190">
        <v>0</v>
      </c>
      <c r="D600" s="191">
        <v>875</v>
      </c>
      <c r="E600" s="192">
        <v>4</v>
      </c>
      <c r="F600" s="189">
        <v>262</v>
      </c>
      <c r="G600" s="193">
        <v>2</v>
      </c>
      <c r="H600" s="191">
        <v>981</v>
      </c>
      <c r="I600" s="192">
        <v>95</v>
      </c>
      <c r="J600" s="189">
        <v>67</v>
      </c>
      <c r="K600" s="193">
        <v>34</v>
      </c>
      <c r="L600" s="191">
        <v>66</v>
      </c>
      <c r="M600" s="189">
        <v>310</v>
      </c>
      <c r="N600" s="194">
        <v>410</v>
      </c>
      <c r="O600" s="195">
        <v>493</v>
      </c>
      <c r="P600" s="189">
        <v>196</v>
      </c>
      <c r="Q600" s="193">
        <v>234</v>
      </c>
      <c r="R600" s="191">
        <v>269</v>
      </c>
      <c r="S600" s="192">
        <v>287</v>
      </c>
      <c r="T600" s="189">
        <v>47</v>
      </c>
      <c r="U600" s="193">
        <v>186</v>
      </c>
      <c r="V600" s="191">
        <v>133</v>
      </c>
      <c r="W600" s="192">
        <v>327</v>
      </c>
      <c r="X600" s="189">
        <v>223</v>
      </c>
      <c r="Y600" s="193">
        <v>303</v>
      </c>
      <c r="Z600" s="191">
        <v>795</v>
      </c>
      <c r="AA600" s="189">
        <v>387</v>
      </c>
      <c r="AB600" s="165">
        <f t="shared" si="11070"/>
        <v>7023</v>
      </c>
      <c r="AC600" s="166">
        <f t="shared" si="11071"/>
        <v>2662</v>
      </c>
      <c r="AE600" s="241" t="str">
        <f>$AE$11</f>
        <v>09:00 - 09:59</v>
      </c>
      <c r="AF600" s="242">
        <f>SUMIF($A$9:$A$32,$AE600,B$598:B$621)</f>
        <v>4880</v>
      </c>
      <c r="AG600" s="262">
        <f t="shared" si="11041"/>
        <v>1029</v>
      </c>
      <c r="AH600" s="263">
        <f t="shared" si="11041"/>
        <v>1571</v>
      </c>
      <c r="AI600" s="264">
        <f t="shared" si="11041"/>
        <v>988</v>
      </c>
      <c r="AJ600" s="265">
        <f t="shared" si="11041"/>
        <v>618</v>
      </c>
      <c r="AK600" s="266">
        <f t="shared" si="11041"/>
        <v>473</v>
      </c>
      <c r="AL600" s="263">
        <f t="shared" si="11041"/>
        <v>841</v>
      </c>
      <c r="AM600" s="264">
        <f t="shared" si="11041"/>
        <v>1660</v>
      </c>
      <c r="AN600" s="265">
        <f t="shared" si="11041"/>
        <v>294</v>
      </c>
      <c r="AO600" s="266">
        <f t="shared" si="11041"/>
        <v>800</v>
      </c>
      <c r="AP600" s="263">
        <f t="shared" si="11041"/>
        <v>404</v>
      </c>
      <c r="AQ600" s="265">
        <f t="shared" si="11041"/>
        <v>1889</v>
      </c>
      <c r="AR600" s="267">
        <f t="shared" si="11041"/>
        <v>1383</v>
      </c>
      <c r="AS600" s="268">
        <f t="shared" si="11041"/>
        <v>2832</v>
      </c>
      <c r="AT600" s="265">
        <f t="shared" si="11041"/>
        <v>987</v>
      </c>
      <c r="AU600" s="266">
        <f t="shared" si="11041"/>
        <v>1156</v>
      </c>
      <c r="AV600" s="263">
        <f t="shared" si="11041"/>
        <v>1461</v>
      </c>
      <c r="AW600" s="264">
        <f t="shared" si="11042"/>
        <v>1305</v>
      </c>
      <c r="AX600" s="265">
        <f t="shared" si="11042"/>
        <v>296</v>
      </c>
      <c r="AY600" s="266">
        <f t="shared" si="11042"/>
        <v>1075</v>
      </c>
      <c r="AZ600" s="263">
        <f t="shared" si="11042"/>
        <v>737</v>
      </c>
      <c r="BA600" s="264">
        <f t="shared" si="11042"/>
        <v>2169</v>
      </c>
      <c r="BB600" s="265">
        <f t="shared" si="11042"/>
        <v>1045</v>
      </c>
      <c r="BC600" s="266">
        <f t="shared" si="11042"/>
        <v>1311</v>
      </c>
      <c r="BD600" s="263">
        <f t="shared" si="11042"/>
        <v>3931</v>
      </c>
      <c r="BE600" s="265">
        <f t="shared" si="11042"/>
        <v>2491</v>
      </c>
      <c r="BF600" s="261">
        <f>SUM(AF600,AH600,AJ600,AL600,AN600,AP600,AR600,AT600,AV600,AX600,AZ600,BB600,BD600)</f>
        <v>18448</v>
      </c>
      <c r="BG600" s="19">
        <f>SUM(AG600,AI600,AK600,AM600,AO600,AQ600,AS600,AU600,AW600,AY600,BA600,BC600,BE600)</f>
        <v>19178</v>
      </c>
      <c r="BI600" s="147" t="s">
        <v>18</v>
      </c>
      <c r="BJ600" s="130">
        <f>B600/B622</f>
        <v>4.404085895176555E-2</v>
      </c>
      <c r="BK600" s="131">
        <f t="shared" ref="BK600" si="11099">C600/C622</f>
        <v>0</v>
      </c>
      <c r="BL600" s="132">
        <f t="shared" ref="BL600" si="11100">D600/D622</f>
        <v>3.4880012756118954E-2</v>
      </c>
      <c r="BM600" s="133">
        <f t="shared" ref="BM600" si="11101">E600/E622</f>
        <v>2.0558153877781775E-4</v>
      </c>
      <c r="BN600" s="130">
        <f t="shared" ref="BN600" si="11102">F600/F622</f>
        <v>2.2992540587977183E-2</v>
      </c>
      <c r="BO600" s="131">
        <f t="shared" ref="BO600" si="11103">G600/G622</f>
        <v>2.4366471734892786E-4</v>
      </c>
      <c r="BP600" s="132">
        <f t="shared" ref="BP600" si="11104">H600/H622</f>
        <v>3.4108688849483676E-2</v>
      </c>
      <c r="BQ600" s="133">
        <f t="shared" ref="BQ600" si="11105">I600/I622</f>
        <v>2.1687517121724044E-3</v>
      </c>
      <c r="BR600" s="130">
        <f t="shared" ref="BR600" si="11106">J600/J622</f>
        <v>1.0557831705011031E-2</v>
      </c>
      <c r="BS600" s="131">
        <f t="shared" ref="BS600" si="11107">K600/K622</f>
        <v>4.1743400859422962E-3</v>
      </c>
      <c r="BT600" s="132">
        <f t="shared" ref="BT600" si="11108">L600/L622</f>
        <v>5.4776329985890947E-3</v>
      </c>
      <c r="BU600" s="130">
        <f t="shared" ref="BU600" si="11109">M600/M622</f>
        <v>1.2594970137732094E-2</v>
      </c>
      <c r="BV600" s="134">
        <f t="shared" ref="BV600" si="11110">N600/N622</f>
        <v>1.5106296746619506E-2</v>
      </c>
      <c r="BW600" s="135">
        <f t="shared" ref="BW600" si="11111">O600/O622</f>
        <v>1.251745588421988E-2</v>
      </c>
      <c r="BX600" s="130">
        <f t="shared" ref="BX600" si="11112">P600/P622</f>
        <v>1.1602438880009471E-2</v>
      </c>
      <c r="BY600" s="131">
        <f t="shared" ref="BY600" si="11113">Q600/Q622</f>
        <v>1.1935121901458737E-2</v>
      </c>
      <c r="BZ600" s="132">
        <f t="shared" ref="BZ600" si="11114">R600/R622</f>
        <v>1.1958212936208046E-2</v>
      </c>
      <c r="CA600" s="133">
        <f t="shared" ref="CA600" si="11115">S600/S622</f>
        <v>1.2014400535833891E-2</v>
      </c>
      <c r="CB600" s="130">
        <f t="shared" ref="CB600" si="11116">T600/T622</f>
        <v>5.3868194842406876E-3</v>
      </c>
      <c r="CC600" s="131">
        <f t="shared" ref="CC600" si="11117">U600/U622</f>
        <v>1.6800650347755398E-2</v>
      </c>
      <c r="CD600" s="132">
        <f t="shared" ref="CD600" si="11118">V600/V622</f>
        <v>5.2811308767471412E-3</v>
      </c>
      <c r="CE600" s="133">
        <f t="shared" ref="CE600" si="11119">W600/W622</f>
        <v>1.0377328551934245E-2</v>
      </c>
      <c r="CF600" s="130">
        <f t="shared" ref="CF600" si="11120">X600/X622</f>
        <v>9.090167943909995E-3</v>
      </c>
      <c r="CG600" s="131">
        <f t="shared" ref="CG600" si="11121">Y600/Y622</f>
        <v>2.01262039189638E-2</v>
      </c>
      <c r="CH600" s="132">
        <f t="shared" ref="CH600" si="11122">Z600/Z622</f>
        <v>1.2654802457737735E-2</v>
      </c>
      <c r="CI600" s="130">
        <f t="shared" ref="CI600" si="11123">AA600/AA622</f>
        <v>7.5906166640514671E-3</v>
      </c>
      <c r="CJ600" s="136">
        <f t="shared" ref="CJ600" si="11124">AB600/AB622</f>
        <v>2.1108282513758105E-2</v>
      </c>
      <c r="CK600" s="137">
        <f t="shared" ref="CK600" si="11125">AC600/AC622</f>
        <v>8.0233889927060105E-3</v>
      </c>
    </row>
    <row r="601" spans="1:89" ht="15" thickTop="1" thickBot="1">
      <c r="A601" s="138" t="s">
        <v>19</v>
      </c>
      <c r="B601" s="182">
        <v>4906</v>
      </c>
      <c r="C601" s="183">
        <v>91</v>
      </c>
      <c r="D601" s="184">
        <v>1462</v>
      </c>
      <c r="E601" s="185">
        <v>129</v>
      </c>
      <c r="F601" s="182">
        <v>600</v>
      </c>
      <c r="G601" s="186">
        <v>49</v>
      </c>
      <c r="H601" s="184">
        <v>1173</v>
      </c>
      <c r="I601" s="185">
        <v>460</v>
      </c>
      <c r="J601" s="182">
        <v>174</v>
      </c>
      <c r="K601" s="186">
        <v>217</v>
      </c>
      <c r="L601" s="184">
        <v>260</v>
      </c>
      <c r="M601" s="182">
        <v>814</v>
      </c>
      <c r="N601" s="187">
        <v>1086</v>
      </c>
      <c r="O601" s="188">
        <v>1281</v>
      </c>
      <c r="P601" s="182">
        <v>795</v>
      </c>
      <c r="Q601" s="186">
        <v>697</v>
      </c>
      <c r="R601" s="184">
        <v>967</v>
      </c>
      <c r="S601" s="185">
        <v>850</v>
      </c>
      <c r="T601" s="182">
        <v>192</v>
      </c>
      <c r="U601" s="186">
        <v>641</v>
      </c>
      <c r="V601" s="184">
        <v>669</v>
      </c>
      <c r="W601" s="185">
        <v>1502</v>
      </c>
      <c r="X601" s="182">
        <v>992</v>
      </c>
      <c r="Y601" s="186">
        <v>804</v>
      </c>
      <c r="Z601" s="184">
        <v>2793</v>
      </c>
      <c r="AA601" s="182">
        <v>1140</v>
      </c>
      <c r="AB601" s="165">
        <f>B601+D601+F601+H601+J601+L601+N601+P601+R601+T601+V601+X601+Z601</f>
        <v>16069</v>
      </c>
      <c r="AC601" s="166">
        <f t="shared" si="11071"/>
        <v>8675</v>
      </c>
      <c r="AE601" s="269" t="s">
        <v>13</v>
      </c>
      <c r="AF601" s="14">
        <f t="shared" ref="AF601:BG601" si="11126">SUM(AF598:AF600)</f>
        <v>15549</v>
      </c>
      <c r="AG601" s="1">
        <f t="shared" si="11126"/>
        <v>3139</v>
      </c>
      <c r="AH601" s="14">
        <f t="shared" si="11126"/>
        <v>4135</v>
      </c>
      <c r="AI601" s="1">
        <f t="shared" si="11126"/>
        <v>3389</v>
      </c>
      <c r="AJ601" s="14">
        <f t="shared" si="11126"/>
        <v>1632</v>
      </c>
      <c r="AK601" s="1">
        <f t="shared" si="11126"/>
        <v>1706</v>
      </c>
      <c r="AL601" s="14">
        <f t="shared" si="11126"/>
        <v>2515</v>
      </c>
      <c r="AM601" s="1">
        <f t="shared" si="11126"/>
        <v>5300</v>
      </c>
      <c r="AN601" s="14">
        <f t="shared" si="11126"/>
        <v>943</v>
      </c>
      <c r="AO601" s="1">
        <f t="shared" si="11126"/>
        <v>2417</v>
      </c>
      <c r="AP601" s="14">
        <f t="shared" si="11126"/>
        <v>1195</v>
      </c>
      <c r="AQ601" s="1">
        <f t="shared" si="11126"/>
        <v>6012</v>
      </c>
      <c r="AR601" s="14">
        <f t="shared" si="11126"/>
        <v>4555</v>
      </c>
      <c r="AS601" s="1">
        <f t="shared" si="11126"/>
        <v>7975</v>
      </c>
      <c r="AT601" s="14">
        <f t="shared" si="11126"/>
        <v>3326</v>
      </c>
      <c r="AU601" s="1">
        <f t="shared" si="11126"/>
        <v>3551</v>
      </c>
      <c r="AV601" s="14">
        <f t="shared" si="11126"/>
        <v>4554</v>
      </c>
      <c r="AW601" s="1">
        <f t="shared" si="11126"/>
        <v>3822</v>
      </c>
      <c r="AX601" s="14">
        <f t="shared" si="11126"/>
        <v>886</v>
      </c>
      <c r="AY601" s="1">
        <f t="shared" si="11126"/>
        <v>3682</v>
      </c>
      <c r="AZ601" s="14">
        <f t="shared" si="11126"/>
        <v>2484</v>
      </c>
      <c r="BA601" s="1">
        <f t="shared" si="11126"/>
        <v>6183</v>
      </c>
      <c r="BB601" s="14">
        <f t="shared" si="11126"/>
        <v>3293</v>
      </c>
      <c r="BC601" s="1">
        <f t="shared" si="11126"/>
        <v>4153</v>
      </c>
      <c r="BD601" s="14">
        <f t="shared" si="11126"/>
        <v>12263</v>
      </c>
      <c r="BE601" s="1">
        <f t="shared" si="11126"/>
        <v>7176</v>
      </c>
      <c r="BF601" s="54">
        <f t="shared" si="11126"/>
        <v>57330</v>
      </c>
      <c r="BG601" s="50">
        <f t="shared" si="11126"/>
        <v>58505</v>
      </c>
      <c r="BI601" s="138" t="s">
        <v>19</v>
      </c>
      <c r="BJ601" s="130">
        <f>B601/B622</f>
        <v>8.0053521310619408E-2</v>
      </c>
      <c r="BK601" s="131">
        <f t="shared" ref="BK601" si="11127">C601/C622</f>
        <v>2.5240617979086343E-3</v>
      </c>
      <c r="BL601" s="132">
        <f t="shared" ref="BL601" si="11128">D601/D622</f>
        <v>5.827951845650961E-2</v>
      </c>
      <c r="BM601" s="133">
        <f t="shared" ref="BM601" si="11129">E601/E622</f>
        <v>6.6300046255846224E-3</v>
      </c>
      <c r="BN601" s="130">
        <f t="shared" ref="BN601" si="11130">F601/F622</f>
        <v>5.2654673102237821E-2</v>
      </c>
      <c r="BO601" s="131">
        <f t="shared" ref="BO601" si="11131">G601/G622</f>
        <v>5.9697855750487326E-3</v>
      </c>
      <c r="BP601" s="132">
        <f t="shared" ref="BP601" si="11132">H601/H622</f>
        <v>4.0784395535621153E-2</v>
      </c>
      <c r="BQ601" s="133">
        <f t="shared" ref="BQ601" si="11133">I601/I622</f>
        <v>1.0501324079992694E-2</v>
      </c>
      <c r="BR601" s="130">
        <f t="shared" ref="BR601" si="11134">J601/J622</f>
        <v>2.7418846517491335E-2</v>
      </c>
      <c r="BS601" s="131">
        <f t="shared" ref="BS601" si="11135">K601/K622</f>
        <v>2.6642111724984652E-2</v>
      </c>
      <c r="BT601" s="132">
        <f t="shared" ref="BT601" si="11136">L601/L622</f>
        <v>2.1578554236866131E-2</v>
      </c>
      <c r="BU601" s="130">
        <f t="shared" ref="BU601" si="11137">M601/M622</f>
        <v>3.3071953845528787E-2</v>
      </c>
      <c r="BV601" s="134">
        <f t="shared" ref="BV601" si="11138">N601/N622</f>
        <v>4.0013264065436059E-2</v>
      </c>
      <c r="BW601" s="135">
        <f t="shared" ref="BW601" si="11139">O601/O622</f>
        <v>3.2525072997334009E-2</v>
      </c>
      <c r="BX601" s="130">
        <f t="shared" ref="BX601" si="11140">P601/P622</f>
        <v>4.7060912804120052E-2</v>
      </c>
      <c r="BY601" s="131">
        <f t="shared" ref="BY601" si="11141">Q601/Q622</f>
        <v>3.555034173212282E-2</v>
      </c>
      <c r="BZ601" s="132">
        <f t="shared" ref="BZ601" si="11142">R601/R622</f>
        <v>4.2987330517892865E-2</v>
      </c>
      <c r="CA601" s="133">
        <f t="shared" ref="CA601" si="11143">S601/S622</f>
        <v>3.5582719356999332E-2</v>
      </c>
      <c r="CB601" s="130">
        <f t="shared" ref="CB601" si="11144">T601/T622</f>
        <v>2.2005730659025786E-2</v>
      </c>
      <c r="CC601" s="131">
        <f t="shared" ref="CC601" si="11145">U601/U622</f>
        <v>5.7899015445759192E-2</v>
      </c>
      <c r="CD601" s="132">
        <f t="shared" ref="CD601" si="11146">V601/V622</f>
        <v>2.6564485387547649E-2</v>
      </c>
      <c r="CE601" s="133">
        <f t="shared" ref="CE601" si="11147">W601/W622</f>
        <v>4.7665894449557294E-2</v>
      </c>
      <c r="CF601" s="130">
        <f t="shared" ref="CF601" si="11148">X601/X622</f>
        <v>4.0436980270666882E-2</v>
      </c>
      <c r="CG601" s="131">
        <f t="shared" ref="CG601" si="11149">Y601/Y622</f>
        <v>5.340418465626038E-2</v>
      </c>
      <c r="CH601" s="132">
        <f t="shared" ref="CH601" si="11150">Z601/Z622</f>
        <v>4.4458947502467289E-2</v>
      </c>
      <c r="CI601" s="130">
        <f t="shared" ref="CI601" si="11151">AA601/AA622</f>
        <v>2.2359956064647732E-2</v>
      </c>
      <c r="CJ601" s="136">
        <f t="shared" ref="CJ601" si="11152">AB601/AB622</f>
        <v>4.8296880494600451E-2</v>
      </c>
      <c r="CK601" s="137">
        <f t="shared" ref="CK601" si="11153">AC601/AC622</f>
        <v>2.6146844294411959E-2</v>
      </c>
    </row>
    <row r="602" spans="1:89" ht="14" thickTop="1">
      <c r="A602" s="147" t="s">
        <v>20</v>
      </c>
      <c r="B602" s="189">
        <v>5605</v>
      </c>
      <c r="C602" s="190">
        <v>1150</v>
      </c>
      <c r="D602" s="191">
        <v>1007</v>
      </c>
      <c r="E602" s="192">
        <v>1259</v>
      </c>
      <c r="F602" s="189">
        <v>360</v>
      </c>
      <c r="G602" s="193">
        <v>613</v>
      </c>
      <c r="H602" s="191">
        <v>737</v>
      </c>
      <c r="I602" s="192">
        <v>1882</v>
      </c>
      <c r="J602" s="189">
        <v>328</v>
      </c>
      <c r="K602" s="193">
        <v>714</v>
      </c>
      <c r="L602" s="191">
        <v>387</v>
      </c>
      <c r="M602" s="189">
        <v>1661</v>
      </c>
      <c r="N602" s="194">
        <v>1626</v>
      </c>
      <c r="O602" s="195">
        <v>2229</v>
      </c>
      <c r="P602" s="189">
        <v>1269</v>
      </c>
      <c r="Q602" s="193">
        <v>935</v>
      </c>
      <c r="R602" s="191">
        <v>1547</v>
      </c>
      <c r="S602" s="192">
        <v>1069</v>
      </c>
      <c r="T602" s="189">
        <v>272</v>
      </c>
      <c r="U602" s="193">
        <v>1094</v>
      </c>
      <c r="V602" s="191">
        <v>900</v>
      </c>
      <c r="W602" s="192">
        <v>1788</v>
      </c>
      <c r="X602" s="189">
        <v>1158</v>
      </c>
      <c r="Y602" s="193">
        <v>1369</v>
      </c>
      <c r="Z602" s="191">
        <v>4173</v>
      </c>
      <c r="AA602" s="189">
        <v>2373</v>
      </c>
      <c r="AB602" s="165">
        <f t="shared" ref="AB602:AB618" si="11154">B602+D602+F602+H602+J602+L602+N602+P602+R602+T602+V602+X602+Z602</f>
        <v>19369</v>
      </c>
      <c r="AC602" s="166">
        <f t="shared" si="11071"/>
        <v>18136</v>
      </c>
      <c r="BI602" s="147" t="s">
        <v>20</v>
      </c>
      <c r="BJ602" s="130">
        <f>B602/B622</f>
        <v>9.1459434762743944E-2</v>
      </c>
      <c r="BK602" s="131">
        <f t="shared" ref="BK602" si="11155">C602/C622</f>
        <v>3.1897484259284944E-2</v>
      </c>
      <c r="BL602" s="132">
        <f t="shared" ref="BL602" si="11156">D602/D622</f>
        <v>4.0141911823327756E-2</v>
      </c>
      <c r="BM602" s="133">
        <f t="shared" ref="BM602" si="11157">E602/E622</f>
        <v>6.4706789330318135E-2</v>
      </c>
      <c r="BN602" s="130">
        <f t="shared" ref="BN602" si="11158">F602/F622</f>
        <v>3.1592803861342694E-2</v>
      </c>
      <c r="BO602" s="131">
        <f t="shared" ref="BO602" si="11159">G602/G622</f>
        <v>7.4683235867446393E-2</v>
      </c>
      <c r="BP602" s="132">
        <f t="shared" ref="BP602" si="11160">H602/H622</f>
        <v>2.5624978269183963E-2</v>
      </c>
      <c r="BQ602" s="133">
        <f t="shared" ref="BQ602" si="11161">I602/I622</f>
        <v>4.2964112866404898E-2</v>
      </c>
      <c r="BR602" s="130">
        <f t="shared" ref="BR602" si="11162">J602/J622</f>
        <v>5.1686101481248033E-2</v>
      </c>
      <c r="BS602" s="131">
        <f t="shared" ref="BS602" si="11163">K602/K622</f>
        <v>8.766114180478822E-2</v>
      </c>
      <c r="BT602" s="132">
        <f t="shared" ref="BT602" si="11164">L602/L622</f>
        <v>3.2118848037181506E-2</v>
      </c>
      <c r="BU602" s="130">
        <f t="shared" ref="BU602" si="11165">M602/M622</f>
        <v>6.7484662576687116E-2</v>
      </c>
      <c r="BV602" s="134">
        <f t="shared" ref="BV602" si="11166">N602/N622</f>
        <v>5.9909362219520285E-2</v>
      </c>
      <c r="BW602" s="135">
        <f t="shared" ref="BW602" si="11167">O602/O622</f>
        <v>5.6595150437984007E-2</v>
      </c>
      <c r="BX602" s="130">
        <f t="shared" ref="BX602" si="11168">P602/P622</f>
        <v>7.511987213638785E-2</v>
      </c>
      <c r="BY602" s="131">
        <f t="shared" ref="BY602" si="11169">Q602/Q622</f>
        <v>4.7689482811384271E-2</v>
      </c>
      <c r="BZ602" s="132">
        <f t="shared" ref="BZ602" si="11170">R602/R622</f>
        <v>6.8770837963991999E-2</v>
      </c>
      <c r="CA602" s="133">
        <f t="shared" ref="CA602" si="11171">S602/S622</f>
        <v>4.4750502344273274E-2</v>
      </c>
      <c r="CB602" s="130">
        <f t="shared" ref="CB602" si="11172">T602/T622</f>
        <v>3.1174785100286533E-2</v>
      </c>
      <c r="CC602" s="131">
        <f t="shared" ref="CC602" si="11173">U602/U622</f>
        <v>9.8816728389486047E-2</v>
      </c>
      <c r="CD602" s="132">
        <f t="shared" ref="CD602" si="11174">V602/V622</f>
        <v>3.5736975857687418E-2</v>
      </c>
      <c r="CE602" s="133">
        <f t="shared" ref="CE602" si="11175">W602/W622</f>
        <v>5.6742090063787248E-2</v>
      </c>
      <c r="CF602" s="130">
        <f t="shared" ref="CF602" si="11176">X602/X622</f>
        <v>4.7203652372411545E-2</v>
      </c>
      <c r="CG602" s="131">
        <f t="shared" ref="CG602" si="11177">Y602/Y622</f>
        <v>9.0933244769179675E-2</v>
      </c>
      <c r="CH602" s="132">
        <f t="shared" ref="CH602" si="11178">Z602/Z622</f>
        <v>6.6425774410238447E-2</v>
      </c>
      <c r="CI602" s="130">
        <f t="shared" ref="CI602" si="11179">AA602/AA622</f>
        <v>4.654401380825357E-2</v>
      </c>
      <c r="CJ602" s="136">
        <f t="shared" ref="CJ602" si="11180">AB602/AB622</f>
        <v>5.8215338745405201E-2</v>
      </c>
      <c r="CK602" s="137">
        <f t="shared" ref="CK602" si="11181">AC602/AC622</f>
        <v>5.4662728313942976E-2</v>
      </c>
    </row>
    <row r="603" spans="1:89" ht="14" thickBot="1">
      <c r="A603" s="138" t="s">
        <v>21</v>
      </c>
      <c r="B603" s="182">
        <v>5064</v>
      </c>
      <c r="C603" s="183">
        <v>960</v>
      </c>
      <c r="D603" s="184">
        <v>1557</v>
      </c>
      <c r="E603" s="185">
        <v>1142</v>
      </c>
      <c r="F603" s="182">
        <v>654</v>
      </c>
      <c r="G603" s="186">
        <v>620</v>
      </c>
      <c r="H603" s="184">
        <v>937</v>
      </c>
      <c r="I603" s="185">
        <v>1758</v>
      </c>
      <c r="J603" s="182">
        <v>321</v>
      </c>
      <c r="K603" s="186">
        <v>903</v>
      </c>
      <c r="L603" s="184">
        <v>404</v>
      </c>
      <c r="M603" s="182">
        <v>2462</v>
      </c>
      <c r="N603" s="187">
        <v>1546</v>
      </c>
      <c r="O603" s="188">
        <v>2914</v>
      </c>
      <c r="P603" s="182">
        <v>1070</v>
      </c>
      <c r="Q603" s="186">
        <v>1460</v>
      </c>
      <c r="R603" s="184">
        <v>1546</v>
      </c>
      <c r="S603" s="185">
        <v>1448</v>
      </c>
      <c r="T603" s="182">
        <v>318</v>
      </c>
      <c r="U603" s="186">
        <v>1513</v>
      </c>
      <c r="V603" s="184">
        <v>847</v>
      </c>
      <c r="W603" s="185">
        <v>2226</v>
      </c>
      <c r="X603" s="182">
        <v>1090</v>
      </c>
      <c r="Y603" s="186">
        <v>1473</v>
      </c>
      <c r="Z603" s="184">
        <v>4159</v>
      </c>
      <c r="AA603" s="182">
        <v>2312</v>
      </c>
      <c r="AB603" s="165">
        <f t="shared" si="11154"/>
        <v>19513</v>
      </c>
      <c r="AC603" s="166">
        <f t="shared" si="11071"/>
        <v>21191</v>
      </c>
      <c r="AE603" t="s">
        <v>88</v>
      </c>
      <c r="BI603" s="138" t="s">
        <v>21</v>
      </c>
      <c r="BJ603" s="130">
        <f>B603/B622</f>
        <v>8.2631682005091051E-2</v>
      </c>
      <c r="BK603" s="131">
        <f t="shared" ref="BK603" si="11182">C603/C622</f>
        <v>2.6627465120794384E-2</v>
      </c>
      <c r="BL603" s="132">
        <f t="shared" ref="BL603" si="11183">D603/D622</f>
        <v>6.2066491270031096E-2</v>
      </c>
      <c r="BM603" s="133">
        <f t="shared" ref="BM603" si="11184">E603/E622</f>
        <v>5.8693529321066966E-2</v>
      </c>
      <c r="BN603" s="130">
        <f t="shared" ref="BN603" si="11185">F603/F622</f>
        <v>5.7393593681439231E-2</v>
      </c>
      <c r="BO603" s="131">
        <f t="shared" ref="BO603" si="11186">G603/G622</f>
        <v>7.5536062378167637E-2</v>
      </c>
      <c r="BP603" s="132">
        <f t="shared" ref="BP603" si="11187">H603/H622</f>
        <v>3.2578839400577174E-2</v>
      </c>
      <c r="BQ603" s="133">
        <f t="shared" ref="BQ603" si="11188">I603/I622</f>
        <v>4.0133321157885121E-2</v>
      </c>
      <c r="BR603" s="130">
        <f t="shared" ref="BR603" si="11189">J603/J622</f>
        <v>5.0583044437440911E-2</v>
      </c>
      <c r="BS603" s="131">
        <f t="shared" ref="BS603" si="11190">K603/K622</f>
        <v>0.11086556169429097</v>
      </c>
      <c r="BT603" s="132">
        <f t="shared" ref="BT603" si="11191">L603/L622</f>
        <v>3.3529753506515061E-2</v>
      </c>
      <c r="BU603" s="130">
        <f t="shared" ref="BU603" si="11192">M603/M622</f>
        <v>0.10002844025514972</v>
      </c>
      <c r="BV603" s="134">
        <f t="shared" ref="BV603" si="11193">N603/N622</f>
        <v>5.6961792122618919E-2</v>
      </c>
      <c r="BW603" s="135">
        <f t="shared" ref="BW603" si="11194">O603/O622</f>
        <v>7.3987558715246926E-2</v>
      </c>
      <c r="BX603" s="130">
        <f t="shared" ref="BX603" si="11195">P603/P622</f>
        <v>6.3339844906174156E-2</v>
      </c>
      <c r="BY603" s="131">
        <f t="shared" ref="BY603" si="11196">Q603/Q622</f>
        <v>7.446699989799041E-2</v>
      </c>
      <c r="BZ603" s="132">
        <f t="shared" ref="BZ603" si="11197">R603/R622</f>
        <v>6.8726383640809074E-2</v>
      </c>
      <c r="CA603" s="133">
        <f t="shared" ref="CA603" si="11198">S603/S622</f>
        <v>6.0616208975217682E-2</v>
      </c>
      <c r="CB603" s="130">
        <f t="shared" ref="CB603" si="11199">T603/T622</f>
        <v>3.6446991404011461E-2</v>
      </c>
      <c r="CC603" s="131">
        <f t="shared" ref="CC603" si="11200">U603/U622</f>
        <v>0.13666335471050492</v>
      </c>
      <c r="CD603" s="132">
        <f t="shared" ref="CD603" si="11201">V603/V622</f>
        <v>3.3632465057179164E-2</v>
      </c>
      <c r="CE603" s="133">
        <f t="shared" ref="CE603" si="11202">W603/W622</f>
        <v>7.0641998032433123E-2</v>
      </c>
      <c r="CF603" s="130">
        <f t="shared" ref="CF603" si="11203">X603/X622</f>
        <v>4.4431762595793248E-2</v>
      </c>
      <c r="CG603" s="131">
        <f t="shared" ref="CG603" si="11204">Y603/Y622</f>
        <v>9.7841248754566595E-2</v>
      </c>
      <c r="CH603" s="132">
        <f t="shared" ref="CH603" si="11205">Z603/Z622</f>
        <v>6.6202922543058165E-2</v>
      </c>
      <c r="CI603" s="130">
        <f t="shared" ref="CI603" si="11206">AA603/AA622</f>
        <v>4.534756001882944E-2</v>
      </c>
      <c r="CJ603" s="136">
        <f t="shared" ref="CJ603" si="11207">AB603/AB622</f>
        <v>5.8648144196349408E-2</v>
      </c>
      <c r="CK603" s="137">
        <f t="shared" ref="CK603" si="11208">AC603/AC622</f>
        <v>6.3870637169208516E-2</v>
      </c>
    </row>
    <row r="604" spans="1:89" ht="15" thickTop="1" thickBot="1">
      <c r="A604" s="147" t="s">
        <v>22</v>
      </c>
      <c r="B604" s="189">
        <v>4880</v>
      </c>
      <c r="C604" s="190">
        <v>1029</v>
      </c>
      <c r="D604" s="191">
        <v>1571</v>
      </c>
      <c r="E604" s="192">
        <v>988</v>
      </c>
      <c r="F604" s="189">
        <v>618</v>
      </c>
      <c r="G604" s="193">
        <v>473</v>
      </c>
      <c r="H604" s="191">
        <v>841</v>
      </c>
      <c r="I604" s="192">
        <v>1660</v>
      </c>
      <c r="J604" s="189">
        <v>294</v>
      </c>
      <c r="K604" s="193">
        <v>800</v>
      </c>
      <c r="L604" s="191">
        <v>404</v>
      </c>
      <c r="M604" s="189">
        <v>1889</v>
      </c>
      <c r="N604" s="194">
        <v>1383</v>
      </c>
      <c r="O604" s="195">
        <v>2832</v>
      </c>
      <c r="P604" s="189">
        <v>987</v>
      </c>
      <c r="Q604" s="193">
        <v>1156</v>
      </c>
      <c r="R604" s="191">
        <v>1461</v>
      </c>
      <c r="S604" s="192">
        <v>1305</v>
      </c>
      <c r="T604" s="189">
        <v>296</v>
      </c>
      <c r="U604" s="193">
        <v>1075</v>
      </c>
      <c r="V604" s="191">
        <v>737</v>
      </c>
      <c r="W604" s="192">
        <v>2169</v>
      </c>
      <c r="X604" s="189">
        <v>1045</v>
      </c>
      <c r="Y604" s="193">
        <v>1311</v>
      </c>
      <c r="Z604" s="191">
        <v>3931</v>
      </c>
      <c r="AA604" s="189">
        <v>2491</v>
      </c>
      <c r="AB604" s="165">
        <f t="shared" si="11154"/>
        <v>18448</v>
      </c>
      <c r="AC604" s="166">
        <f t="shared" si="11071"/>
        <v>19178</v>
      </c>
      <c r="AE604" s="314" t="s">
        <v>0</v>
      </c>
      <c r="AF604" s="308" t="s">
        <v>1</v>
      </c>
      <c r="AG604" s="309"/>
      <c r="AH604" s="308" t="s">
        <v>2</v>
      </c>
      <c r="AI604" s="309"/>
      <c r="AJ604" s="308" t="s">
        <v>3</v>
      </c>
      <c r="AK604" s="309"/>
      <c r="AL604" s="308" t="s">
        <v>4</v>
      </c>
      <c r="AM604" s="309"/>
      <c r="AN604" s="308" t="s">
        <v>5</v>
      </c>
      <c r="AO604" s="309"/>
      <c r="AP604" s="308" t="s">
        <v>6</v>
      </c>
      <c r="AQ604" s="309"/>
      <c r="AR604" s="308" t="s">
        <v>7</v>
      </c>
      <c r="AS604" s="309"/>
      <c r="AT604" s="308" t="s">
        <v>8</v>
      </c>
      <c r="AU604" s="309"/>
      <c r="AV604" s="308" t="s">
        <v>9</v>
      </c>
      <c r="AW604" s="309"/>
      <c r="AX604" s="308" t="s">
        <v>10</v>
      </c>
      <c r="AY604" s="309"/>
      <c r="AZ604" s="308" t="s">
        <v>11</v>
      </c>
      <c r="BA604" s="309"/>
      <c r="BB604" s="308" t="s">
        <v>12</v>
      </c>
      <c r="BC604" s="309"/>
      <c r="BD604" s="310" t="s">
        <v>40</v>
      </c>
      <c r="BE604" s="311"/>
      <c r="BF604" s="312" t="s">
        <v>41</v>
      </c>
      <c r="BG604" s="313"/>
      <c r="BI604" s="147" t="s">
        <v>22</v>
      </c>
      <c r="BJ604" s="130">
        <f>B604/B622</f>
        <v>7.9629267019124081E-2</v>
      </c>
      <c r="BK604" s="131">
        <f t="shared" ref="BK604" si="11209">C604/C622</f>
        <v>2.8541314176351484E-2</v>
      </c>
      <c r="BL604" s="132">
        <f t="shared" ref="BL604" si="11210">D604/D622</f>
        <v>6.262457147412899E-2</v>
      </c>
      <c r="BM604" s="133">
        <f t="shared" ref="BM604" si="11211">E604/E622</f>
        <v>5.0778640078120982E-2</v>
      </c>
      <c r="BN604" s="130">
        <f t="shared" ref="BN604" si="11212">F604/F622</f>
        <v>5.423431329530496E-2</v>
      </c>
      <c r="BO604" s="131">
        <f t="shared" ref="BO604" si="11213">G604/G622</f>
        <v>5.7626705653021443E-2</v>
      </c>
      <c r="BP604" s="132">
        <f t="shared" ref="BP604" si="11214">H604/H622</f>
        <v>2.9240986057508432E-2</v>
      </c>
      <c r="BQ604" s="133">
        <f t="shared" ref="BQ604" si="11215">I604/I622</f>
        <v>3.7896082549538856E-2</v>
      </c>
      <c r="BR604" s="130">
        <f t="shared" ref="BR604" si="11216">J604/J622</f>
        <v>4.6328395839899152E-2</v>
      </c>
      <c r="BS604" s="131">
        <f t="shared" ref="BS604" si="11217">K604/K622</f>
        <v>9.821976672805402E-2</v>
      </c>
      <c r="BT604" s="132">
        <f t="shared" ref="BT604" si="11218">L604/L622</f>
        <v>3.3529753506515061E-2</v>
      </c>
      <c r="BU604" s="130">
        <f t="shared" ref="BU604" si="11219">M604/M622</f>
        <v>7.6748059968309426E-2</v>
      </c>
      <c r="BV604" s="134">
        <f t="shared" ref="BV604" si="11220">N604/N622</f>
        <v>5.0956118050182381E-2</v>
      </c>
      <c r="BW604" s="135">
        <f t="shared" ref="BW604" si="11221">O604/O622</f>
        <v>7.1905547797384797E-2</v>
      </c>
      <c r="BX604" s="130">
        <f t="shared" ref="BX604" si="11222">P604/P622</f>
        <v>5.8426567217190549E-2</v>
      </c>
      <c r="BY604" s="131">
        <f t="shared" ref="BY604" si="11223">Q604/Q622</f>
        <v>5.8961542384984189E-2</v>
      </c>
      <c r="BZ604" s="132">
        <f t="shared" ref="BZ604" si="11224">R604/R622</f>
        <v>6.494776617026006E-2</v>
      </c>
      <c r="CA604" s="133">
        <f t="shared" ref="CA604" si="11225">S604/S622</f>
        <v>5.4629939718687209E-2</v>
      </c>
      <c r="CB604" s="130">
        <f t="shared" ref="CB604" si="11226">T604/T622</f>
        <v>3.3925501432664755E-2</v>
      </c>
      <c r="CC604" s="131">
        <f t="shared" ref="CC604" si="11227">U604/U622</f>
        <v>9.7100532923855121E-2</v>
      </c>
      <c r="CD604" s="132">
        <f t="shared" ref="CD604" si="11228">V604/V622</f>
        <v>2.9264612452350697E-2</v>
      </c>
      <c r="CE604" s="133">
        <f t="shared" ref="CE604" si="11229">W604/W622</f>
        <v>6.8833105899527153E-2</v>
      </c>
      <c r="CF604" s="130">
        <f t="shared" ref="CF604" si="11230">X604/X622</f>
        <v>4.2597423773031141E-2</v>
      </c>
      <c r="CG604" s="131">
        <f t="shared" ref="CG604" si="11231">Y604/Y622</f>
        <v>8.7080704085021582E-2</v>
      </c>
      <c r="CH604" s="132">
        <f t="shared" ref="CH604" si="11232">Z604/Z622</f>
        <v>6.257362070612206E-2</v>
      </c>
      <c r="CI604" s="130">
        <f t="shared" ref="CI604" si="11233">AA604/AA622</f>
        <v>4.8858465400910087E-2</v>
      </c>
      <c r="CJ604" s="136">
        <f t="shared" ref="CJ604" si="11234">AB604/AB622</f>
        <v>5.5447187215407874E-2</v>
      </c>
      <c r="CK604" s="137">
        <f t="shared" ref="CK604" si="11235">AC604/AC622</f>
        <v>5.7803363674724217E-2</v>
      </c>
    </row>
    <row r="605" spans="1:89" ht="15" thickTop="1" thickBot="1">
      <c r="A605" s="138" t="s">
        <v>23</v>
      </c>
      <c r="B605" s="182">
        <v>4262</v>
      </c>
      <c r="C605" s="183">
        <v>1343</v>
      </c>
      <c r="D605" s="184">
        <v>1517</v>
      </c>
      <c r="E605" s="185">
        <v>930</v>
      </c>
      <c r="F605" s="182">
        <v>573</v>
      </c>
      <c r="G605" s="186">
        <v>516</v>
      </c>
      <c r="H605" s="184">
        <v>1393</v>
      </c>
      <c r="I605" s="185">
        <v>2221</v>
      </c>
      <c r="J605" s="182">
        <v>312</v>
      </c>
      <c r="K605" s="186">
        <v>769</v>
      </c>
      <c r="L605" s="184">
        <v>407</v>
      </c>
      <c r="M605" s="182">
        <v>1880</v>
      </c>
      <c r="N605" s="187">
        <v>1321</v>
      </c>
      <c r="O605" s="188">
        <v>2838</v>
      </c>
      <c r="P605" s="182">
        <v>970</v>
      </c>
      <c r="Q605" s="186">
        <v>1051</v>
      </c>
      <c r="R605" s="184">
        <v>1521</v>
      </c>
      <c r="S605" s="185">
        <v>1142</v>
      </c>
      <c r="T605" s="182">
        <v>381</v>
      </c>
      <c r="U605" s="186">
        <v>757</v>
      </c>
      <c r="V605" s="184">
        <v>822</v>
      </c>
      <c r="W605" s="185">
        <v>2350</v>
      </c>
      <c r="X605" s="182">
        <v>1037</v>
      </c>
      <c r="Y605" s="186">
        <v>895</v>
      </c>
      <c r="Z605" s="184">
        <v>3693</v>
      </c>
      <c r="AA605" s="182">
        <v>2604</v>
      </c>
      <c r="AB605" s="165">
        <f t="shared" si="11154"/>
        <v>18209</v>
      </c>
      <c r="AC605" s="166">
        <f t="shared" si="11071"/>
        <v>19296</v>
      </c>
      <c r="AE605" s="315"/>
      <c r="AF605" s="230" t="s">
        <v>14</v>
      </c>
      <c r="AG605" s="231" t="s">
        <v>15</v>
      </c>
      <c r="AH605" s="232" t="s">
        <v>14</v>
      </c>
      <c r="AI605" s="233" t="s">
        <v>15</v>
      </c>
      <c r="AJ605" s="230" t="s">
        <v>14</v>
      </c>
      <c r="AK605" s="231" t="s">
        <v>15</v>
      </c>
      <c r="AL605" s="232" t="s">
        <v>14</v>
      </c>
      <c r="AM605" s="233" t="s">
        <v>15</v>
      </c>
      <c r="AN605" s="230" t="s">
        <v>14</v>
      </c>
      <c r="AO605" s="231" t="s">
        <v>15</v>
      </c>
      <c r="AP605" s="232" t="s">
        <v>14</v>
      </c>
      <c r="AQ605" s="230" t="s">
        <v>15</v>
      </c>
      <c r="AR605" s="234" t="s">
        <v>14</v>
      </c>
      <c r="AS605" s="235" t="s">
        <v>15</v>
      </c>
      <c r="AT605" s="230" t="s">
        <v>14</v>
      </c>
      <c r="AU605" s="231" t="s">
        <v>15</v>
      </c>
      <c r="AV605" s="232" t="s">
        <v>14</v>
      </c>
      <c r="AW605" s="233" t="s">
        <v>15</v>
      </c>
      <c r="AX605" s="230" t="s">
        <v>14</v>
      </c>
      <c r="AY605" s="231" t="s">
        <v>15</v>
      </c>
      <c r="AZ605" s="232" t="s">
        <v>14</v>
      </c>
      <c r="BA605" s="233" t="s">
        <v>15</v>
      </c>
      <c r="BB605" s="230" t="s">
        <v>14</v>
      </c>
      <c r="BC605" s="231" t="s">
        <v>15</v>
      </c>
      <c r="BD605" s="236" t="s">
        <v>14</v>
      </c>
      <c r="BE605" s="237" t="s">
        <v>15</v>
      </c>
      <c r="BF605" s="238" t="s">
        <v>14</v>
      </c>
      <c r="BG605" s="239" t="s">
        <v>15</v>
      </c>
      <c r="BI605" s="138" t="s">
        <v>23</v>
      </c>
      <c r="BJ605" s="130">
        <f>B605/B622</f>
        <v>6.9545068859735007E-2</v>
      </c>
      <c r="BK605" s="131">
        <f t="shared" ref="BK605" si="11236">C605/C622</f>
        <v>3.725071422627798E-2</v>
      </c>
      <c r="BL605" s="132">
        <f t="shared" ref="BL605" si="11237">D605/D622</f>
        <v>6.047197640117994E-2</v>
      </c>
      <c r="BM605" s="133">
        <f t="shared" ref="BM605" si="11238">E605/E622</f>
        <v>4.7797707765842627E-2</v>
      </c>
      <c r="BN605" s="130">
        <f t="shared" ref="BN605" si="11239">F605/F622</f>
        <v>5.028521281263712E-2</v>
      </c>
      <c r="BO605" s="131">
        <f t="shared" ref="BO605" si="11240">G605/G622</f>
        <v>6.2865497076023388E-2</v>
      </c>
      <c r="BP605" s="132">
        <f t="shared" ref="BP605" si="11241">H605/H622</f>
        <v>4.8433642780153684E-2</v>
      </c>
      <c r="BQ605" s="133">
        <f t="shared" ref="BQ605" si="11242">I605/I622</f>
        <v>5.0703132134051684E-2</v>
      </c>
      <c r="BR605" s="130">
        <f t="shared" ref="BR605" si="11243">J605/J622</f>
        <v>4.9164828238260322E-2</v>
      </c>
      <c r="BS605" s="131">
        <f t="shared" ref="BS605" si="11244">K605/K622</f>
        <v>9.4413750767341931E-2</v>
      </c>
      <c r="BT605" s="132">
        <f t="shared" ref="BT605" si="11245">L605/L622</f>
        <v>3.3778736824632748E-2</v>
      </c>
      <c r="BU605" s="130">
        <f t="shared" ref="BU605" si="11246">M605/M622</f>
        <v>7.6382399544955917E-2</v>
      </c>
      <c r="BV605" s="134">
        <f t="shared" ref="BV605" si="11247">N605/N622</f>
        <v>4.8671751225083819E-2</v>
      </c>
      <c r="BW605" s="135">
        <f t="shared" ref="BW605" si="11248">O605/O622</f>
        <v>7.2057890059667382E-2</v>
      </c>
      <c r="BX605" s="130">
        <f t="shared" ref="BX605" si="11249">P605/P622</f>
        <v>5.7420233232699937E-2</v>
      </c>
      <c r="BY605" s="131">
        <f t="shared" ref="BY605" si="11250">Q605/Q622</f>
        <v>5.3606038967662958E-2</v>
      </c>
      <c r="BZ605" s="132">
        <f t="shared" ref="BZ605" si="11251">R605/R622</f>
        <v>6.7615025561235831E-2</v>
      </c>
      <c r="CA605" s="133">
        <f t="shared" ref="CA605" si="11252">S605/S622</f>
        <v>4.7806430006697924E-2</v>
      </c>
      <c r="CB605" s="130">
        <f t="shared" ref="CB605" si="11253">T605/T622</f>
        <v>4.3667621776504295E-2</v>
      </c>
      <c r="CC605" s="131">
        <f t="shared" ref="CC605" si="11254">U605/U622</f>
        <v>6.8376840393821692E-2</v>
      </c>
      <c r="CD605" s="132">
        <f t="shared" ref="CD605" si="11255">V605/V622</f>
        <v>3.2639771283354511E-2</v>
      </c>
      <c r="CE605" s="133">
        <f t="shared" ref="CE605" si="11256">W605/W622</f>
        <v>7.457713179524611E-2</v>
      </c>
      <c r="CF605" s="130">
        <f t="shared" ref="CF605" si="11257">X605/X622</f>
        <v>4.2271319093428988E-2</v>
      </c>
      <c r="CG605" s="131">
        <f t="shared" ref="CG605" si="11258">Y605/Y622</f>
        <v>5.9448688143473927E-2</v>
      </c>
      <c r="CH605" s="132">
        <f t="shared" ref="CH605" si="11259">Z605/Z622</f>
        <v>5.8785138964057175E-2</v>
      </c>
      <c r="CI605" s="130">
        <f t="shared" ref="CI605" si="11260">AA605/AA622</f>
        <v>5.1074847010826929E-2</v>
      </c>
      <c r="CJ605" s="136">
        <f t="shared" ref="CJ605" si="11261">AB605/AB622</f>
        <v>5.4728850390576865E-2</v>
      </c>
      <c r="CK605" s="137">
        <f t="shared" ref="CK605" si="11262">AC605/AC622</f>
        <v>5.8159021038037252E-2</v>
      </c>
    </row>
    <row r="606" spans="1:89" ht="14" thickTop="1">
      <c r="A606" s="147" t="s">
        <v>24</v>
      </c>
      <c r="B606" s="196">
        <v>3880</v>
      </c>
      <c r="C606" s="190">
        <v>1328</v>
      </c>
      <c r="D606" s="191">
        <v>1575</v>
      </c>
      <c r="E606" s="192">
        <v>746</v>
      </c>
      <c r="F606" s="189">
        <v>741</v>
      </c>
      <c r="G606" s="193">
        <v>409</v>
      </c>
      <c r="H606" s="191">
        <v>1727</v>
      </c>
      <c r="I606" s="192">
        <v>2043</v>
      </c>
      <c r="J606" s="189">
        <v>328</v>
      </c>
      <c r="K606" s="193">
        <v>690</v>
      </c>
      <c r="L606" s="191">
        <v>410</v>
      </c>
      <c r="M606" s="189">
        <v>1768</v>
      </c>
      <c r="N606" s="194">
        <v>1310</v>
      </c>
      <c r="O606" s="197">
        <v>2569</v>
      </c>
      <c r="P606" s="189">
        <v>958</v>
      </c>
      <c r="Q606" s="193">
        <v>986</v>
      </c>
      <c r="R606" s="191">
        <v>1487</v>
      </c>
      <c r="S606" s="192">
        <v>1168</v>
      </c>
      <c r="T606" s="189">
        <v>443</v>
      </c>
      <c r="U606" s="193">
        <v>653</v>
      </c>
      <c r="V606" s="191">
        <v>943</v>
      </c>
      <c r="W606" s="198">
        <v>2215</v>
      </c>
      <c r="X606" s="189">
        <v>1094</v>
      </c>
      <c r="Y606" s="193">
        <v>879</v>
      </c>
      <c r="Z606" s="191">
        <v>3473</v>
      </c>
      <c r="AA606" s="189">
        <v>2487</v>
      </c>
      <c r="AB606" s="165">
        <f t="shared" si="11154"/>
        <v>18369</v>
      </c>
      <c r="AC606" s="166">
        <f t="shared" si="11071"/>
        <v>17941</v>
      </c>
      <c r="AE606" s="241" t="str">
        <f>$AE$17</f>
        <v>17:00 - 17:59</v>
      </c>
      <c r="AF606" s="242">
        <f t="shared" ref="AF606:AU608" si="11263">SUMIF($A$9:$A$32,$AE606,B$598:B$621)</f>
        <v>3135</v>
      </c>
      <c r="AG606" s="243">
        <f t="shared" si="11263"/>
        <v>3705</v>
      </c>
      <c r="AH606" s="244">
        <f t="shared" si="11263"/>
        <v>2044</v>
      </c>
      <c r="AI606" s="245">
        <f t="shared" si="11263"/>
        <v>1559</v>
      </c>
      <c r="AJ606" s="242">
        <f t="shared" si="11263"/>
        <v>1142</v>
      </c>
      <c r="AK606" s="246">
        <f t="shared" si="11263"/>
        <v>636</v>
      </c>
      <c r="AL606" s="244">
        <f t="shared" si="11263"/>
        <v>2677</v>
      </c>
      <c r="AM606" s="245">
        <f t="shared" si="11263"/>
        <v>3534</v>
      </c>
      <c r="AN606" s="242">
        <f t="shared" si="11263"/>
        <v>672</v>
      </c>
      <c r="AO606" s="246">
        <f t="shared" si="11263"/>
        <v>351</v>
      </c>
      <c r="AP606" s="244">
        <f t="shared" si="11263"/>
        <v>1516</v>
      </c>
      <c r="AQ606" s="242">
        <f t="shared" si="11263"/>
        <v>1430</v>
      </c>
      <c r="AR606" s="247">
        <f t="shared" si="11263"/>
        <v>2052</v>
      </c>
      <c r="AS606" s="248">
        <f t="shared" si="11263"/>
        <v>2332</v>
      </c>
      <c r="AT606" s="242">
        <f t="shared" si="11263"/>
        <v>1305</v>
      </c>
      <c r="AU606" s="246">
        <f t="shared" si="11263"/>
        <v>1351</v>
      </c>
      <c r="AV606" s="244">
        <f t="shared" ref="AP606:BE608" si="11264">SUMIF($A$9:$A$32,$AE606,R$598:R$621)</f>
        <v>1472</v>
      </c>
      <c r="AW606" s="245">
        <f t="shared" si="11264"/>
        <v>2025</v>
      </c>
      <c r="AX606" s="242">
        <f t="shared" si="11264"/>
        <v>1079</v>
      </c>
      <c r="AY606" s="246">
        <f t="shared" si="11264"/>
        <v>515</v>
      </c>
      <c r="AZ606" s="244">
        <f t="shared" si="11264"/>
        <v>2055</v>
      </c>
      <c r="BA606" s="245">
        <f t="shared" si="11264"/>
        <v>1912</v>
      </c>
      <c r="BB606" s="242">
        <f t="shared" si="11264"/>
        <v>2592</v>
      </c>
      <c r="BC606" s="246">
        <f t="shared" si="11264"/>
        <v>798</v>
      </c>
      <c r="BD606" s="23">
        <f t="shared" si="11264"/>
        <v>4851</v>
      </c>
      <c r="BE606" s="249">
        <f t="shared" si="11264"/>
        <v>4070</v>
      </c>
      <c r="BF606" s="250">
        <f>AF606+AH606+AJ606+AL606+AN606+AP606+AR606+AT606+AV606+AX606+AZ606+BB606+BD606</f>
        <v>26592</v>
      </c>
      <c r="BG606" s="251">
        <f>AG606+AI606+AK606+AM606+AO606+AQ606+AS606+AU606+AW606+AY606+BA606+BC606+BE606</f>
        <v>24218</v>
      </c>
      <c r="BI606" s="147" t="s">
        <v>24</v>
      </c>
      <c r="BJ606" s="130">
        <f>B606/B622</f>
        <v>6.331179426930357E-2</v>
      </c>
      <c r="BK606" s="131">
        <f t="shared" ref="BK606" si="11265">C606/C622</f>
        <v>3.6834660083765569E-2</v>
      </c>
      <c r="BL606" s="132">
        <f t="shared" ref="BL606" si="11266">D606/D622</f>
        <v>6.278402296101411E-2</v>
      </c>
      <c r="BM606" s="133">
        <f t="shared" ref="BM606" si="11267">E606/E622</f>
        <v>3.834095698206301E-2</v>
      </c>
      <c r="BN606" s="130">
        <f t="shared" ref="BN606" si="11268">F606/F622</f>
        <v>6.5028521281263713E-2</v>
      </c>
      <c r="BO606" s="131">
        <f t="shared" ref="BO606" si="11269">G606/G622</f>
        <v>4.9829434697855751E-2</v>
      </c>
      <c r="BP606" s="132">
        <f t="shared" ref="BP606" si="11270">H606/H622</f>
        <v>6.0046590869580335E-2</v>
      </c>
      <c r="BQ606" s="133">
        <f t="shared" ref="BQ606" si="11271">I606/I622</f>
        <v>4.6639576294402338E-2</v>
      </c>
      <c r="BR606" s="130">
        <f t="shared" ref="BR606" si="11272">J606/J622</f>
        <v>5.1686101481248033E-2</v>
      </c>
      <c r="BS606" s="131">
        <f t="shared" ref="BS606" si="11273">K606/K622</f>
        <v>8.4714548802946599E-2</v>
      </c>
      <c r="BT606" s="132">
        <f t="shared" ref="BT606" si="11274">L606/L622</f>
        <v>3.4027720142750434E-2</v>
      </c>
      <c r="BU606" s="130">
        <f t="shared" ref="BU606" si="11275">M606/M622</f>
        <v>7.1831958721001093E-2</v>
      </c>
      <c r="BV606" s="134">
        <f t="shared" ref="BV606" si="11276">N606/N622</f>
        <v>4.8266460336759881E-2</v>
      </c>
      <c r="BW606" s="135">
        <f t="shared" ref="BW606" si="11277">O606/O622</f>
        <v>6.5227878633997718E-2</v>
      </c>
      <c r="BX606" s="130">
        <f t="shared" ref="BX606" si="11278">P606/P622</f>
        <v>5.6709879831883026E-2</v>
      </c>
      <c r="BY606" s="131">
        <f t="shared" ref="BY606" si="11279">Q606/Q622</f>
        <v>5.0290727328368867E-2</v>
      </c>
      <c r="BZ606" s="132">
        <f t="shared" ref="BZ606" si="11280">R606/R622</f>
        <v>6.6103578573016228E-2</v>
      </c>
      <c r="CA606" s="133">
        <f t="shared" ref="CA606" si="11281">S606/S622</f>
        <v>4.8894842598794376E-2</v>
      </c>
      <c r="CB606" s="130">
        <f t="shared" ref="CB606" si="11282">T606/T622</f>
        <v>5.0773638968481374E-2</v>
      </c>
      <c r="CC606" s="131">
        <f t="shared" ref="CC606" si="11283">U606/U622</f>
        <v>5.8982928371420829E-2</v>
      </c>
      <c r="CD606" s="132">
        <f t="shared" ref="CD606" si="11284">V606/V622</f>
        <v>3.7444409148665821E-2</v>
      </c>
      <c r="CE606" s="133">
        <f t="shared" ref="CE606" si="11285">W606/W622</f>
        <v>7.0292913585731961E-2</v>
      </c>
      <c r="CF606" s="130">
        <f t="shared" ref="CF606" si="11286">X606/X622</f>
        <v>4.4594814935594328E-2</v>
      </c>
      <c r="CG606" s="131">
        <f t="shared" ref="CG606" si="11287">Y606/Y622</f>
        <v>5.8385918299568247E-2</v>
      </c>
      <c r="CH606" s="132">
        <f t="shared" ref="CH606" si="11288">Z606/Z622</f>
        <v>5.5283181051224095E-2</v>
      </c>
      <c r="CI606" s="130">
        <f t="shared" ref="CI606" si="11289">AA606/AA622</f>
        <v>4.8780009414718342E-2</v>
      </c>
      <c r="CJ606" s="136">
        <f t="shared" ref="CJ606" si="11290">AB606/AB622</f>
        <v>5.5209745336070426E-2</v>
      </c>
      <c r="CK606" s="137">
        <f t="shared" ref="CK606" si="11291">AC606/AC622</f>
        <v>5.4074989450840917E-2</v>
      </c>
    </row>
    <row r="607" spans="1:89">
      <c r="A607" s="138" t="s">
        <v>25</v>
      </c>
      <c r="B607" s="199">
        <v>4020</v>
      </c>
      <c r="C607" s="183">
        <v>1486</v>
      </c>
      <c r="D607" s="184">
        <v>1612</v>
      </c>
      <c r="E607" s="185">
        <v>1023</v>
      </c>
      <c r="F607" s="182">
        <v>741</v>
      </c>
      <c r="G607" s="186">
        <v>498</v>
      </c>
      <c r="H607" s="184">
        <v>1884</v>
      </c>
      <c r="I607" s="185">
        <v>2341</v>
      </c>
      <c r="J607" s="182">
        <v>374</v>
      </c>
      <c r="K607" s="183">
        <v>516</v>
      </c>
      <c r="L607" s="184">
        <v>554</v>
      </c>
      <c r="M607" s="182">
        <v>1717</v>
      </c>
      <c r="N607" s="187">
        <v>1560</v>
      </c>
      <c r="O607" s="200">
        <v>2483</v>
      </c>
      <c r="P607" s="182">
        <v>1063</v>
      </c>
      <c r="Q607" s="183">
        <v>1056</v>
      </c>
      <c r="R607" s="184">
        <v>1549</v>
      </c>
      <c r="S607" s="185">
        <v>1364</v>
      </c>
      <c r="T607" s="191">
        <v>435</v>
      </c>
      <c r="U607" s="182">
        <v>593</v>
      </c>
      <c r="V607" s="184">
        <v>1132</v>
      </c>
      <c r="W607" s="201">
        <v>2206</v>
      </c>
      <c r="X607" s="182">
        <v>1335</v>
      </c>
      <c r="Y607" s="186">
        <v>828</v>
      </c>
      <c r="Z607" s="184">
        <v>3811</v>
      </c>
      <c r="AA607" s="182">
        <v>3047</v>
      </c>
      <c r="AB607" s="165">
        <f t="shared" si="11154"/>
        <v>20070</v>
      </c>
      <c r="AC607" s="166">
        <f t="shared" si="11071"/>
        <v>19158</v>
      </c>
      <c r="AE607" s="253" t="str">
        <f>$AE$18</f>
        <v>18:00 - 18:59</v>
      </c>
      <c r="AF607" s="242">
        <f t="shared" si="11263"/>
        <v>3056</v>
      </c>
      <c r="AG607" s="254">
        <f t="shared" si="11263"/>
        <v>4185</v>
      </c>
      <c r="AH607" s="255">
        <f t="shared" si="11263"/>
        <v>1949</v>
      </c>
      <c r="AI607" s="256">
        <f t="shared" si="11263"/>
        <v>1716</v>
      </c>
      <c r="AJ607" s="257">
        <f t="shared" si="11263"/>
        <v>839</v>
      </c>
      <c r="AK607" s="258">
        <f t="shared" si="11263"/>
        <v>586</v>
      </c>
      <c r="AL607" s="255">
        <f t="shared" si="11263"/>
        <v>2381</v>
      </c>
      <c r="AM607" s="256">
        <f t="shared" si="11263"/>
        <v>3727</v>
      </c>
      <c r="AN607" s="257">
        <f t="shared" si="11263"/>
        <v>519</v>
      </c>
      <c r="AO607" s="258">
        <f t="shared" si="11263"/>
        <v>320</v>
      </c>
      <c r="AP607" s="255">
        <f t="shared" si="11264"/>
        <v>1331</v>
      </c>
      <c r="AQ607" s="257">
        <f t="shared" si="11264"/>
        <v>1238</v>
      </c>
      <c r="AR607" s="259">
        <f t="shared" si="11264"/>
        <v>2216</v>
      </c>
      <c r="AS607" s="260">
        <f t="shared" si="11264"/>
        <v>2432</v>
      </c>
      <c r="AT607" s="257">
        <f t="shared" si="11264"/>
        <v>1144</v>
      </c>
      <c r="AU607" s="258">
        <f t="shared" si="11264"/>
        <v>1487</v>
      </c>
      <c r="AV607" s="255">
        <f t="shared" si="11264"/>
        <v>1401</v>
      </c>
      <c r="AW607" s="256">
        <f t="shared" si="11264"/>
        <v>2015</v>
      </c>
      <c r="AX607" s="257">
        <f t="shared" si="11264"/>
        <v>819</v>
      </c>
      <c r="AY607" s="258">
        <f t="shared" si="11264"/>
        <v>462</v>
      </c>
      <c r="AZ607" s="255">
        <f t="shared" si="11264"/>
        <v>1809</v>
      </c>
      <c r="BA607" s="256">
        <f t="shared" si="11264"/>
        <v>1931</v>
      </c>
      <c r="BB607" s="257">
        <f t="shared" si="11264"/>
        <v>2319</v>
      </c>
      <c r="BC607" s="258">
        <f t="shared" si="11264"/>
        <v>864</v>
      </c>
      <c r="BD607" s="255">
        <f t="shared" si="11264"/>
        <v>4447</v>
      </c>
      <c r="BE607" s="257">
        <f t="shared" si="11264"/>
        <v>4517</v>
      </c>
      <c r="BF607" s="261">
        <f>SUM(AF607,AH607,AJ607,AL607,AN607,AP607,AR607,AT607,AV607,AX607,AZ607,BB607,BD607)</f>
        <v>24230</v>
      </c>
      <c r="BG607" s="19">
        <f>SUM(AG607,AI607,AK607,AM607,AO607,AQ607,AS607,AU607,AW607,AY607,BA607,BC607,BE607)</f>
        <v>25480</v>
      </c>
      <c r="BI607" s="138" t="s">
        <v>25</v>
      </c>
      <c r="BJ607" s="130">
        <f>B607/B622</f>
        <v>6.5596240454278448E-2</v>
      </c>
      <c r="BK607" s="131">
        <f t="shared" ref="BK607" si="11292">C607/C622</f>
        <v>4.1217097051562977E-2</v>
      </c>
      <c r="BL607" s="132">
        <f t="shared" ref="BL607" si="11293">D607/D622</f>
        <v>6.4258949214701433E-2</v>
      </c>
      <c r="BM607" s="133">
        <f t="shared" ref="BM607" si="11294">E607/E622</f>
        <v>5.2577478542426892E-2</v>
      </c>
      <c r="BN607" s="130">
        <f t="shared" ref="BN607" si="11295">F607/F622</f>
        <v>6.5028521281263713E-2</v>
      </c>
      <c r="BO607" s="131">
        <f t="shared" ref="BO607" si="11296">G607/G622</f>
        <v>6.0672514619883038E-2</v>
      </c>
      <c r="BP607" s="132">
        <f t="shared" ref="BP607" si="11297">H607/H622</f>
        <v>6.5505371857723996E-2</v>
      </c>
      <c r="BQ607" s="133">
        <f t="shared" ref="BQ607" si="11298">I607/I622</f>
        <v>5.34426079810063E-2</v>
      </c>
      <c r="BR607" s="130">
        <f t="shared" ref="BR607" si="11299">J607/J622</f>
        <v>5.8934762054837692E-2</v>
      </c>
      <c r="BS607" s="131">
        <f t="shared" ref="BS607" si="11300">K607/K622</f>
        <v>6.335174953959484E-2</v>
      </c>
      <c r="BT607" s="132">
        <f t="shared" ref="BT607" si="11301">L607/L622</f>
        <v>4.5978919412399372E-2</v>
      </c>
      <c r="BU607" s="130">
        <f t="shared" ref="BU607" si="11302">M607/M622</f>
        <v>6.9759882988664521E-2</v>
      </c>
      <c r="BV607" s="134">
        <f t="shared" ref="BV607" si="11303">N607/N622</f>
        <v>5.7477616889576658E-2</v>
      </c>
      <c r="BW607" s="135">
        <f t="shared" ref="BW607" si="11304">O607/O622</f>
        <v>6.3044306207947182E-2</v>
      </c>
      <c r="BX607" s="130">
        <f t="shared" ref="BX607" si="11305">P607/P622</f>
        <v>6.2925472089030959E-2</v>
      </c>
      <c r="BY607" s="131">
        <f t="shared" ref="BY607" si="11306">Q607/Q622</f>
        <v>5.3861062939916354E-2</v>
      </c>
      <c r="BZ607" s="132">
        <f t="shared" ref="BZ607" si="11307">R607/R622</f>
        <v>6.8859746610357861E-2</v>
      </c>
      <c r="CA607" s="133">
        <f t="shared" ref="CA607" si="11308">S607/S622</f>
        <v>5.7099799062290693E-2</v>
      </c>
      <c r="CB607" s="130">
        <f t="shared" ref="CB607" si="11309">T607/T622</f>
        <v>4.9856733524355303E-2</v>
      </c>
      <c r="CC607" s="131">
        <f t="shared" ref="CC607" si="11310">U607/U622</f>
        <v>5.3563363743112637E-2</v>
      </c>
      <c r="CD607" s="132">
        <f t="shared" ref="CD607" si="11311">V607/V622</f>
        <v>4.4949174078780178E-2</v>
      </c>
      <c r="CE607" s="133">
        <f t="shared" ref="CE607" si="11312">W607/W622</f>
        <v>7.0007299038431017E-2</v>
      </c>
      <c r="CF607" s="130">
        <f t="shared" ref="CF607" si="11313">X607/X622</f>
        <v>5.4418718408609165E-2</v>
      </c>
      <c r="CG607" s="131">
        <f t="shared" ref="CG607" si="11314">Y607/Y622</f>
        <v>5.4998339422118896E-2</v>
      </c>
      <c r="CH607" s="132">
        <f t="shared" ref="CH607" si="11315">Z607/Z622</f>
        <v>6.0663461844576744E-2</v>
      </c>
      <c r="CI607" s="130">
        <f t="shared" ref="CI607" si="11316">AA607/AA622</f>
        <v>5.976384748156284E-2</v>
      </c>
      <c r="CJ607" s="136">
        <f t="shared" ref="CJ607" si="11317">AB607/AB622</f>
        <v>6.0322259725348874E-2</v>
      </c>
      <c r="CK607" s="137">
        <f t="shared" ref="CK607" si="11318">AC607/AC622</f>
        <v>5.7743082765688104E-2</v>
      </c>
    </row>
    <row r="608" spans="1:89" ht="14" thickBot="1">
      <c r="A608" s="147" t="s">
        <v>26</v>
      </c>
      <c r="B608" s="196">
        <v>3839</v>
      </c>
      <c r="C608" s="190">
        <v>1915</v>
      </c>
      <c r="D608" s="191">
        <v>1680</v>
      </c>
      <c r="E608" s="192">
        <v>992</v>
      </c>
      <c r="F608" s="189">
        <v>845</v>
      </c>
      <c r="G608" s="193">
        <v>504</v>
      </c>
      <c r="H608" s="191">
        <v>1962</v>
      </c>
      <c r="I608" s="192">
        <v>2432</v>
      </c>
      <c r="J608" s="189">
        <v>441</v>
      </c>
      <c r="K608" s="190">
        <v>636</v>
      </c>
      <c r="L608" s="191">
        <v>647</v>
      </c>
      <c r="M608" s="189">
        <v>1793</v>
      </c>
      <c r="N608" s="194">
        <v>1761</v>
      </c>
      <c r="O608" s="197">
        <v>2667</v>
      </c>
      <c r="P608" s="189">
        <v>1108</v>
      </c>
      <c r="Q608" s="190">
        <v>1111</v>
      </c>
      <c r="R608" s="191">
        <v>1638</v>
      </c>
      <c r="S608" s="192">
        <v>1456</v>
      </c>
      <c r="T608" s="189">
        <v>555</v>
      </c>
      <c r="U608" s="193">
        <v>565</v>
      </c>
      <c r="V608" s="191">
        <v>1400</v>
      </c>
      <c r="W608" s="198">
        <v>2194</v>
      </c>
      <c r="X608" s="189">
        <v>1244</v>
      </c>
      <c r="Y608" s="193">
        <v>764</v>
      </c>
      <c r="Z608" s="191">
        <v>3843</v>
      </c>
      <c r="AA608" s="189">
        <v>2749</v>
      </c>
      <c r="AB608" s="165">
        <f t="shared" si="11154"/>
        <v>20963</v>
      </c>
      <c r="AC608" s="166">
        <f t="shared" si="11071"/>
        <v>19778</v>
      </c>
      <c r="AE608" s="241" t="str">
        <f>$AE$19</f>
        <v>19:00 - 19:59</v>
      </c>
      <c r="AF608" s="242">
        <f t="shared" si="11263"/>
        <v>2871</v>
      </c>
      <c r="AG608" s="262">
        <f t="shared" si="11263"/>
        <v>3689</v>
      </c>
      <c r="AH608" s="263">
        <f t="shared" si="11263"/>
        <v>1509</v>
      </c>
      <c r="AI608" s="264">
        <f t="shared" si="11263"/>
        <v>1687</v>
      </c>
      <c r="AJ608" s="265">
        <f t="shared" si="11263"/>
        <v>608</v>
      </c>
      <c r="AK608" s="266">
        <f t="shared" si="11263"/>
        <v>623</v>
      </c>
      <c r="AL608" s="263">
        <f t="shared" si="11263"/>
        <v>2167</v>
      </c>
      <c r="AM608" s="264">
        <f t="shared" si="11263"/>
        <v>4360</v>
      </c>
      <c r="AN608" s="265">
        <f t="shared" si="11263"/>
        <v>358</v>
      </c>
      <c r="AO608" s="266">
        <f t="shared" si="11263"/>
        <v>351</v>
      </c>
      <c r="AP608" s="263">
        <f t="shared" si="11264"/>
        <v>1025</v>
      </c>
      <c r="AQ608" s="265">
        <f t="shared" si="11264"/>
        <v>1136</v>
      </c>
      <c r="AR608" s="267">
        <f t="shared" si="11264"/>
        <v>1850</v>
      </c>
      <c r="AS608" s="268">
        <f t="shared" si="11264"/>
        <v>2353</v>
      </c>
      <c r="AT608" s="265">
        <f t="shared" si="11264"/>
        <v>979</v>
      </c>
      <c r="AU608" s="266">
        <f t="shared" si="11264"/>
        <v>1518</v>
      </c>
      <c r="AV608" s="263">
        <f t="shared" si="11264"/>
        <v>1132</v>
      </c>
      <c r="AW608" s="264">
        <f t="shared" si="11264"/>
        <v>1813</v>
      </c>
      <c r="AX608" s="265">
        <f t="shared" si="11264"/>
        <v>642</v>
      </c>
      <c r="AY608" s="266">
        <f t="shared" si="11264"/>
        <v>454</v>
      </c>
      <c r="AZ608" s="263">
        <f t="shared" si="11264"/>
        <v>2483</v>
      </c>
      <c r="BA608" s="264">
        <f t="shared" si="11264"/>
        <v>1622</v>
      </c>
      <c r="BB608" s="265">
        <f t="shared" si="11264"/>
        <v>2164</v>
      </c>
      <c r="BC608" s="266">
        <f t="shared" si="11264"/>
        <v>767</v>
      </c>
      <c r="BD608" s="263">
        <f t="shared" si="11264"/>
        <v>4127</v>
      </c>
      <c r="BE608" s="265">
        <f t="shared" si="11264"/>
        <v>4325</v>
      </c>
      <c r="BF608" s="261">
        <f>SUM(AF608,AH608,AJ608,AL608,AN608,AP608,AR608,AT608,AV608,AX608,AZ608,BB608,BD608)</f>
        <v>21915</v>
      </c>
      <c r="BG608" s="19">
        <f>SUM(AG608,AI608,AK608,AM608,AO608,AQ608,AS608,AU608,AW608,AY608,BA608,BC608,BE608)</f>
        <v>24698</v>
      </c>
      <c r="BI608" s="147" t="s">
        <v>26</v>
      </c>
      <c r="BJ608" s="130">
        <f>B608/B622</f>
        <v>6.2642777886560932E-2</v>
      </c>
      <c r="BK608" s="131">
        <f t="shared" ref="BK608" si="11319">C608/C622</f>
        <v>5.311624552741797E-2</v>
      </c>
      <c r="BL608" s="132">
        <f t="shared" ref="BL608" si="11320">D608/D622</f>
        <v>6.6969624491748383E-2</v>
      </c>
      <c r="BM608" s="133">
        <f t="shared" ref="BM608" si="11321">E608/E622</f>
        <v>5.0984221616898799E-2</v>
      </c>
      <c r="BN608" s="130">
        <f t="shared" ref="BN608" si="11322">F608/F622</f>
        <v>7.4155331285651604E-2</v>
      </c>
      <c r="BO608" s="131">
        <f t="shared" ref="BO608" si="11323">G608/G622</f>
        <v>6.1403508771929821E-2</v>
      </c>
      <c r="BP608" s="132">
        <f t="shared" ref="BP608" si="11324">H608/H622</f>
        <v>6.8217377698967352E-2</v>
      </c>
      <c r="BQ608" s="133">
        <f t="shared" ref="BQ608" si="11325">I608/I622</f>
        <v>5.5520043831613554E-2</v>
      </c>
      <c r="BR608" s="130">
        <f t="shared" ref="BR608" si="11326">J608/J622</f>
        <v>6.9492593759848717E-2</v>
      </c>
      <c r="BS608" s="131">
        <f t="shared" ref="BS608" si="11327">K608/K622</f>
        <v>7.8084714548802947E-2</v>
      </c>
      <c r="BT608" s="132">
        <f t="shared" ref="BT608" si="11328">L608/L622</f>
        <v>5.3697402274047637E-2</v>
      </c>
      <c r="BU608" s="130">
        <f t="shared" ref="BU608" si="11329">M608/M622</f>
        <v>7.2847682119205295E-2</v>
      </c>
      <c r="BV608" s="134">
        <f t="shared" ref="BV608" si="11330">N608/N622</f>
        <v>6.4883386758041339E-2</v>
      </c>
      <c r="BW608" s="135">
        <f t="shared" ref="BW608" si="11331">O608/O622</f>
        <v>6.7716135584613438E-2</v>
      </c>
      <c r="BX608" s="130">
        <f t="shared" ref="BX608" si="11332">P608/P622</f>
        <v>6.5589297342094358E-2</v>
      </c>
      <c r="BY608" s="131">
        <f t="shared" ref="BY608" si="11333">Q608/Q622</f>
        <v>5.6666326634703661E-2</v>
      </c>
      <c r="BZ608" s="132">
        <f t="shared" ref="BZ608" si="11334">R608/R622</f>
        <v>7.2816181373638586E-2</v>
      </c>
      <c r="CA608" s="133">
        <f t="shared" ref="CA608" si="11335">S608/S622</f>
        <v>6.0951105157401209E-2</v>
      </c>
      <c r="CB608" s="130">
        <f t="shared" ref="CB608" si="11336">T608/T622</f>
        <v>6.3610315186246422E-2</v>
      </c>
      <c r="CC608" s="131">
        <f t="shared" ref="CC608" si="11337">U608/U622</f>
        <v>5.1034233583235479E-2</v>
      </c>
      <c r="CD608" s="132">
        <f t="shared" ref="CD608" si="11338">V608/V622</f>
        <v>5.559085133418043E-2</v>
      </c>
      <c r="CE608" s="133">
        <f t="shared" ref="CE608" si="11339">W608/W622</f>
        <v>6.9626479642029768E-2</v>
      </c>
      <c r="CF608" s="130">
        <f t="shared" ref="CF608" si="11340">X608/X622</f>
        <v>5.0709277678134684E-2</v>
      </c>
      <c r="CG608" s="131">
        <f t="shared" ref="CG608" si="11341">Y608/Y622</f>
        <v>5.0747260046496177E-2</v>
      </c>
      <c r="CH608" s="132">
        <f t="shared" ref="CH608" si="11342">Z608/Z622</f>
        <v>6.1172837540988824E-2</v>
      </c>
      <c r="CI608" s="130">
        <f t="shared" ref="CI608" si="11343">AA608/AA622</f>
        <v>5.3918876510277734E-2</v>
      </c>
      <c r="CJ608" s="136">
        <f t="shared" ref="CJ608" si="11344">AB608/AB622</f>
        <v>6.3006254639884823E-2</v>
      </c>
      <c r="CK608" s="137">
        <f t="shared" ref="CK608" si="11345">AC608/AC622</f>
        <v>5.9611790945807465E-2</v>
      </c>
    </row>
    <row r="609" spans="1:89" ht="15" thickTop="1" thickBot="1">
      <c r="A609" s="138" t="s">
        <v>27</v>
      </c>
      <c r="B609" s="199">
        <v>3341</v>
      </c>
      <c r="C609" s="183">
        <v>2130</v>
      </c>
      <c r="D609" s="184">
        <v>1528</v>
      </c>
      <c r="E609" s="185">
        <v>1072</v>
      </c>
      <c r="F609" s="182">
        <v>854</v>
      </c>
      <c r="G609" s="186">
        <v>471</v>
      </c>
      <c r="H609" s="184">
        <v>2228</v>
      </c>
      <c r="I609" s="185">
        <v>3178</v>
      </c>
      <c r="J609" s="182">
        <v>492</v>
      </c>
      <c r="K609" s="183">
        <v>490</v>
      </c>
      <c r="L609" s="184">
        <v>833</v>
      </c>
      <c r="M609" s="182">
        <v>1835</v>
      </c>
      <c r="N609" s="187">
        <v>1813</v>
      </c>
      <c r="O609" s="200">
        <v>2612</v>
      </c>
      <c r="P609" s="182">
        <v>1043</v>
      </c>
      <c r="Q609" s="183">
        <v>1230</v>
      </c>
      <c r="R609" s="184">
        <v>1457</v>
      </c>
      <c r="S609" s="185">
        <v>1693</v>
      </c>
      <c r="T609" s="182">
        <v>606</v>
      </c>
      <c r="U609" s="186">
        <v>753</v>
      </c>
      <c r="V609" s="184">
        <v>1821</v>
      </c>
      <c r="W609" s="201">
        <v>2543</v>
      </c>
      <c r="X609" s="182">
        <v>1620</v>
      </c>
      <c r="Y609" s="186">
        <v>901</v>
      </c>
      <c r="Z609" s="184">
        <v>4154</v>
      </c>
      <c r="AA609" s="182">
        <v>3751</v>
      </c>
      <c r="AB609" s="165">
        <f t="shared" si="11154"/>
        <v>21790</v>
      </c>
      <c r="AC609" s="166">
        <f t="shared" si="11071"/>
        <v>22659</v>
      </c>
      <c r="AE609" s="269" t="s">
        <v>13</v>
      </c>
      <c r="AF609" s="14">
        <f t="shared" ref="AF609:BG609" si="11346">SUM(AF606:AF608)</f>
        <v>9062</v>
      </c>
      <c r="AG609" s="1">
        <f t="shared" si="11346"/>
        <v>11579</v>
      </c>
      <c r="AH609" s="14">
        <f t="shared" si="11346"/>
        <v>5502</v>
      </c>
      <c r="AI609" s="1">
        <f t="shared" si="11346"/>
        <v>4962</v>
      </c>
      <c r="AJ609" s="14">
        <f t="shared" si="11346"/>
        <v>2589</v>
      </c>
      <c r="AK609" s="1">
        <f t="shared" si="11346"/>
        <v>1845</v>
      </c>
      <c r="AL609" s="14">
        <f t="shared" si="11346"/>
        <v>7225</v>
      </c>
      <c r="AM609" s="1">
        <f t="shared" si="11346"/>
        <v>11621</v>
      </c>
      <c r="AN609" s="14">
        <f t="shared" si="11346"/>
        <v>1549</v>
      </c>
      <c r="AO609" s="1">
        <f t="shared" si="11346"/>
        <v>1022</v>
      </c>
      <c r="AP609" s="14">
        <f t="shared" si="11346"/>
        <v>3872</v>
      </c>
      <c r="AQ609" s="1">
        <f t="shared" si="11346"/>
        <v>3804</v>
      </c>
      <c r="AR609" s="14">
        <f t="shared" si="11346"/>
        <v>6118</v>
      </c>
      <c r="AS609" s="1">
        <f t="shared" si="11346"/>
        <v>7117</v>
      </c>
      <c r="AT609" s="14">
        <f t="shared" si="11346"/>
        <v>3428</v>
      </c>
      <c r="AU609" s="1">
        <f t="shared" si="11346"/>
        <v>4356</v>
      </c>
      <c r="AV609" s="14">
        <f t="shared" si="11346"/>
        <v>4005</v>
      </c>
      <c r="AW609" s="1">
        <f t="shared" si="11346"/>
        <v>5853</v>
      </c>
      <c r="AX609" s="14">
        <f t="shared" si="11346"/>
        <v>2540</v>
      </c>
      <c r="AY609" s="1">
        <f t="shared" si="11346"/>
        <v>1431</v>
      </c>
      <c r="AZ609" s="14">
        <f t="shared" si="11346"/>
        <v>6347</v>
      </c>
      <c r="BA609" s="1">
        <f t="shared" si="11346"/>
        <v>5465</v>
      </c>
      <c r="BB609" s="14">
        <f t="shared" si="11346"/>
        <v>7075</v>
      </c>
      <c r="BC609" s="1">
        <f t="shared" si="11346"/>
        <v>2429</v>
      </c>
      <c r="BD609" s="14">
        <f t="shared" si="11346"/>
        <v>13425</v>
      </c>
      <c r="BE609" s="1">
        <f t="shared" si="11346"/>
        <v>12912</v>
      </c>
      <c r="BF609" s="54">
        <f t="shared" si="11346"/>
        <v>72737</v>
      </c>
      <c r="BG609" s="50">
        <f t="shared" si="11346"/>
        <v>74396</v>
      </c>
      <c r="BI609" s="138" t="s">
        <v>27</v>
      </c>
      <c r="BJ609" s="130">
        <f>B609/B622</f>
        <v>5.4516676457150318E-2</v>
      </c>
      <c r="BK609" s="131">
        <f t="shared" ref="BK609" si="11347">C609/C622</f>
        <v>5.9079688236762545E-2</v>
      </c>
      <c r="BL609" s="132">
        <f t="shared" ref="BL609" si="11348">D609/D622</f>
        <v>6.0910467990114008E-2</v>
      </c>
      <c r="BM609" s="133">
        <f t="shared" ref="BM609" si="11349">E609/E622</f>
        <v>5.5095852392455159E-2</v>
      </c>
      <c r="BN609" s="130">
        <f t="shared" ref="BN609" si="11350">F609/F622</f>
        <v>7.4945151382185174E-2</v>
      </c>
      <c r="BO609" s="131">
        <f t="shared" ref="BO609" si="11351">G609/G622</f>
        <v>5.7383040935672515E-2</v>
      </c>
      <c r="BP609" s="132">
        <f t="shared" ref="BP609" si="11352">H609/H622</f>
        <v>7.7466013003720316E-2</v>
      </c>
      <c r="BQ609" s="133">
        <f t="shared" ref="BQ609" si="11353">I609/I622</f>
        <v>7.2550452013514746E-2</v>
      </c>
      <c r="BR609" s="130">
        <f t="shared" ref="BR609" si="11354">J609/J622</f>
        <v>7.7529152221872039E-2</v>
      </c>
      <c r="BS609" s="131">
        <f t="shared" ref="BS609" si="11355">K609/K622</f>
        <v>6.0159607120933087E-2</v>
      </c>
      <c r="BT609" s="132">
        <f t="shared" ref="BT609" si="11356">L609/L622</f>
        <v>6.9134367997344182E-2</v>
      </c>
      <c r="BU609" s="130">
        <f t="shared" ref="BU609" si="11357">M609/M622</f>
        <v>7.4554097428188359E-2</v>
      </c>
      <c r="BV609" s="134">
        <f t="shared" ref="BV609" si="11358">N609/N622</f>
        <v>6.6799307321027235E-2</v>
      </c>
      <c r="BW609" s="135">
        <f t="shared" ref="BW609" si="11359">O609/O622</f>
        <v>6.631966484702298E-2</v>
      </c>
      <c r="BX609" s="130">
        <f t="shared" ref="BX609" si="11360">P609/P622</f>
        <v>6.1741549754336114E-2</v>
      </c>
      <c r="BY609" s="131">
        <f t="shared" ref="BY609" si="11361">Q609/Q622</f>
        <v>6.2735897174334393E-2</v>
      </c>
      <c r="BZ609" s="132">
        <f t="shared" ref="BZ609" si="11362">R609/R622</f>
        <v>6.4769948877528336E-2</v>
      </c>
      <c r="CA609" s="133">
        <f t="shared" ref="CA609" si="11363">S609/S622</f>
        <v>7.0872404554588084E-2</v>
      </c>
      <c r="CB609" s="130">
        <f t="shared" ref="CB609" si="11364">T609/T622</f>
        <v>6.9455587392550144E-2</v>
      </c>
      <c r="CC609" s="131">
        <f t="shared" ref="CC609" si="11365">U609/U622</f>
        <v>6.8015536085267822E-2</v>
      </c>
      <c r="CD609" s="132">
        <f t="shared" ref="CD609" si="11366">V609/V622</f>
        <v>7.2307814485387548E-2</v>
      </c>
      <c r="CE609" s="133">
        <f t="shared" ref="CE609" si="11367">W609/W622</f>
        <v>8.0701977087366317E-2</v>
      </c>
      <c r="CF609" s="130">
        <f t="shared" ref="CF609" si="11368">X609/X622</f>
        <v>6.6036197619435841E-2</v>
      </c>
      <c r="CG609" s="131">
        <f t="shared" ref="CG609" si="11369">Y609/Y622</f>
        <v>5.9847226834938559E-2</v>
      </c>
      <c r="CH609" s="132">
        <f t="shared" ref="CH609" si="11370">Z609/Z622</f>
        <v>6.6123332590493772E-2</v>
      </c>
      <c r="CI609" s="130">
        <f t="shared" ref="CI609" si="11371">AA609/AA622</f>
        <v>7.3572101051310221E-2</v>
      </c>
      <c r="CJ609" s="136">
        <f t="shared" ref="CJ609" si="11372">AB609/AB622</f>
        <v>6.5491880389404677E-2</v>
      </c>
      <c r="CK609" s="137">
        <f t="shared" ref="CK609" si="11373">AC609/AC622</f>
        <v>6.8295255892458856E-2</v>
      </c>
    </row>
    <row r="610" spans="1:89" ht="14" thickTop="1">
      <c r="A610" s="147" t="s">
        <v>28</v>
      </c>
      <c r="B610" s="196">
        <v>3017</v>
      </c>
      <c r="C610" s="190">
        <v>2789</v>
      </c>
      <c r="D610" s="191">
        <v>1721</v>
      </c>
      <c r="E610" s="192">
        <v>1399</v>
      </c>
      <c r="F610" s="189">
        <v>876</v>
      </c>
      <c r="G610" s="193">
        <v>589</v>
      </c>
      <c r="H610" s="191">
        <v>2334</v>
      </c>
      <c r="I610" s="192">
        <v>3124</v>
      </c>
      <c r="J610" s="189">
        <v>528</v>
      </c>
      <c r="K610" s="190">
        <v>458</v>
      </c>
      <c r="L610" s="191">
        <v>1218</v>
      </c>
      <c r="M610" s="189">
        <v>1596</v>
      </c>
      <c r="N610" s="194">
        <v>2102</v>
      </c>
      <c r="O610" s="197">
        <v>2476</v>
      </c>
      <c r="P610" s="189">
        <v>1162</v>
      </c>
      <c r="Q610" s="190">
        <v>1125</v>
      </c>
      <c r="R610" s="191">
        <v>1411</v>
      </c>
      <c r="S610" s="192">
        <v>1608</v>
      </c>
      <c r="T610" s="189">
        <v>843</v>
      </c>
      <c r="U610" s="193">
        <v>464</v>
      </c>
      <c r="V610" s="191">
        <v>2128</v>
      </c>
      <c r="W610" s="198">
        <v>1571</v>
      </c>
      <c r="X610" s="189">
        <v>1807</v>
      </c>
      <c r="Y610" s="193">
        <v>639</v>
      </c>
      <c r="Z610" s="191">
        <v>4169</v>
      </c>
      <c r="AA610" s="189">
        <v>3483</v>
      </c>
      <c r="AB610" s="165">
        <f t="shared" si="11154"/>
        <v>23316</v>
      </c>
      <c r="AC610" s="166">
        <f t="shared" si="11071"/>
        <v>21321</v>
      </c>
      <c r="BI610" s="147" t="s">
        <v>28</v>
      </c>
      <c r="BJ610" s="130">
        <f>B610/B622</f>
        <v>4.922981528620847E-2</v>
      </c>
      <c r="BK610" s="131">
        <f t="shared" ref="BK610" si="11374">C610/C622</f>
        <v>7.7358333564474524E-2</v>
      </c>
      <c r="BL610" s="132">
        <f t="shared" ref="BL610" si="11375">D610/D622</f>
        <v>6.8604002232320813E-2</v>
      </c>
      <c r="BM610" s="133">
        <f t="shared" ref="BM610" si="11376">E610/E622</f>
        <v>7.1902143187541762E-2</v>
      </c>
      <c r="BN610" s="130">
        <f t="shared" ref="BN610" si="11377">F610/F622</f>
        <v>7.6875822729267226E-2</v>
      </c>
      <c r="BO610" s="131">
        <f t="shared" ref="BO610" si="11378">G610/G622</f>
        <v>7.1759259259259259E-2</v>
      </c>
      <c r="BP610" s="132">
        <f t="shared" ref="BP610" si="11379">H610/H622</f>
        <v>8.115155940335872E-2</v>
      </c>
      <c r="BQ610" s="133">
        <f t="shared" ref="BQ610" si="11380">I610/I622</f>
        <v>7.131768788238517E-2</v>
      </c>
      <c r="BR610" s="130">
        <f t="shared" ref="BR610" si="11381">J610/J622</f>
        <v>8.3202017018594393E-2</v>
      </c>
      <c r="BS610" s="131">
        <f t="shared" ref="BS610" si="11382">K610/K622</f>
        <v>5.6230816451810925E-2</v>
      </c>
      <c r="BT610" s="132">
        <f t="shared" ref="BT610" si="11383">L610/L622</f>
        <v>0.10108722715578056</v>
      </c>
      <c r="BU610" s="130">
        <f t="shared" ref="BU610" si="11384">M610/M622</f>
        <v>6.4843781741356188E-2</v>
      </c>
      <c r="BV610" s="134">
        <f t="shared" ref="BV610" si="11385">N610/N622</f>
        <v>7.7447404296083419E-2</v>
      </c>
      <c r="BW610" s="135">
        <f t="shared" ref="BW610" si="11386">O610/O622</f>
        <v>6.2866573568617495E-2</v>
      </c>
      <c r="BX610" s="130">
        <f t="shared" ref="BX610" si="11387">P610/P622</f>
        <v>6.8785887645770441E-2</v>
      </c>
      <c r="BY610" s="131">
        <f t="shared" ref="BY610" si="11388">Q610/Q622</f>
        <v>5.7380393757013162E-2</v>
      </c>
      <c r="BZ610" s="132">
        <f t="shared" ref="BZ610" si="11389">R610/R622</f>
        <v>6.2725050011113587E-2</v>
      </c>
      <c r="CA610" s="133">
        <f t="shared" ref="CA610" si="11390">S610/S622</f>
        <v>6.7314132618888148E-2</v>
      </c>
      <c r="CB610" s="130">
        <f t="shared" ref="CB610" si="11391">T610/T622</f>
        <v>9.6618911174785105E-2</v>
      </c>
      <c r="CC610" s="131">
        <f t="shared" ref="CC610" si="11392">U610/U622</f>
        <v>4.1911299792250022E-2</v>
      </c>
      <c r="CD610" s="132">
        <f t="shared" ref="CD610" si="11393">V610/V622</f>
        <v>8.449809402795426E-2</v>
      </c>
      <c r="CE610" s="133">
        <f t="shared" ref="CE610" si="11394">W610/W622</f>
        <v>4.9855605978864521E-2</v>
      </c>
      <c r="CF610" s="130">
        <f t="shared" ref="CF610" si="11395">X610/X622</f>
        <v>7.3658894505136144E-2</v>
      </c>
      <c r="CG610" s="131">
        <f t="shared" ref="CG610" si="11396">Y610/Y622</f>
        <v>4.244437064098306E-2</v>
      </c>
      <c r="CH610" s="132">
        <f t="shared" ref="CH610" si="11397">Z610/Z622</f>
        <v>6.6362102448186938E-2</v>
      </c>
      <c r="CI610" s="130">
        <f t="shared" ref="CI610" si="11398">AA610/AA622</f>
        <v>6.8315549976463205E-2</v>
      </c>
      <c r="CJ610" s="136">
        <f t="shared" ref="CJ610" si="11399">AB610/AB622</f>
        <v>7.007841593204954E-2</v>
      </c>
      <c r="CK610" s="137">
        <f t="shared" ref="CK610" si="11400">AC610/AC622</f>
        <v>6.4262463077943213E-2</v>
      </c>
    </row>
    <row r="611" spans="1:89">
      <c r="A611" s="138" t="s">
        <v>29</v>
      </c>
      <c r="B611" s="199">
        <v>3174</v>
      </c>
      <c r="C611" s="183">
        <v>2802</v>
      </c>
      <c r="D611" s="184">
        <v>1850</v>
      </c>
      <c r="E611" s="185">
        <v>1438</v>
      </c>
      <c r="F611" s="182">
        <v>1149</v>
      </c>
      <c r="G611" s="186">
        <v>522</v>
      </c>
      <c r="H611" s="184">
        <v>2535</v>
      </c>
      <c r="I611" s="185">
        <v>3642</v>
      </c>
      <c r="J611" s="182">
        <v>581</v>
      </c>
      <c r="K611" s="183">
        <v>439</v>
      </c>
      <c r="L611" s="184">
        <v>1284</v>
      </c>
      <c r="M611" s="182">
        <v>1400</v>
      </c>
      <c r="N611" s="187">
        <v>2252</v>
      </c>
      <c r="O611" s="200">
        <v>2551</v>
      </c>
      <c r="P611" s="182">
        <v>1213</v>
      </c>
      <c r="Q611" s="183">
        <v>1361</v>
      </c>
      <c r="R611" s="184">
        <v>1553</v>
      </c>
      <c r="S611" s="185">
        <v>1671</v>
      </c>
      <c r="T611" s="182">
        <v>722</v>
      </c>
      <c r="U611" s="186">
        <v>554</v>
      </c>
      <c r="V611" s="184">
        <v>2079</v>
      </c>
      <c r="W611" s="201">
        <v>1885</v>
      </c>
      <c r="X611" s="182">
        <v>2041</v>
      </c>
      <c r="Y611" s="186">
        <v>846</v>
      </c>
      <c r="Z611" s="184">
        <v>4492</v>
      </c>
      <c r="AA611" s="182">
        <v>3973</v>
      </c>
      <c r="AB611" s="165">
        <f t="shared" si="11154"/>
        <v>24925</v>
      </c>
      <c r="AC611" s="166">
        <f t="shared" si="11071"/>
        <v>23084</v>
      </c>
      <c r="BI611" s="138" t="s">
        <v>29</v>
      </c>
      <c r="BJ611" s="130">
        <f>B611/B622</f>
        <v>5.1791658507930292E-2</v>
      </c>
      <c r="BK611" s="131">
        <f t="shared" ref="BK611" si="11401">C611/C622</f>
        <v>7.7718913821318611E-2</v>
      </c>
      <c r="BL611" s="132">
        <f t="shared" ref="BL611" si="11402">D611/D622</f>
        <v>7.3746312684365781E-2</v>
      </c>
      <c r="BM611" s="133">
        <f t="shared" ref="BM611" si="11403">E611/E622</f>
        <v>7.3906563190625482E-2</v>
      </c>
      <c r="BN611" s="130">
        <f t="shared" ref="BN611" si="11404">F611/F622</f>
        <v>0.10083369899078543</v>
      </c>
      <c r="BO611" s="131">
        <f t="shared" ref="BO611" si="11405">G611/G622</f>
        <v>6.3596491228070179E-2</v>
      </c>
      <c r="BP611" s="132">
        <f t="shared" ref="BP611" si="11406">H611/H622</f>
        <v>8.8140189840408889E-2</v>
      </c>
      <c r="BQ611" s="133">
        <f t="shared" ref="BQ611" si="11407">I611/I622</f>
        <v>8.3143091955072593E-2</v>
      </c>
      <c r="BR611" s="130">
        <f t="shared" ref="BR611" si="11408">J611/J622</f>
        <v>9.1553734635991174E-2</v>
      </c>
      <c r="BS611" s="131">
        <f t="shared" ref="BS611" si="11409">K611/K622</f>
        <v>5.3898096992019646E-2</v>
      </c>
      <c r="BT611" s="132">
        <f t="shared" ref="BT611" si="11410">L611/L622</f>
        <v>0.10656486015436965</v>
      </c>
      <c r="BU611" s="130">
        <f t="shared" ref="BU611" si="11411">M611/M622</f>
        <v>5.6880510299435257E-2</v>
      </c>
      <c r="BV611" s="134">
        <f t="shared" ref="BV611" si="11412">N611/N622</f>
        <v>8.2974098227773477E-2</v>
      </c>
      <c r="BW611" s="135">
        <f t="shared" ref="BW611" si="11413">O611/O622</f>
        <v>6.4770851847149924E-2</v>
      </c>
      <c r="BX611" s="130">
        <f t="shared" ref="BX611" si="11414">P611/P622</f>
        <v>7.1804889599242291E-2</v>
      </c>
      <c r="BY611" s="131">
        <f t="shared" ref="BY611" si="11415">Q611/Q622</f>
        <v>6.9417525247373255E-2</v>
      </c>
      <c r="BZ611" s="132">
        <f t="shared" ref="BZ611" si="11416">R611/R622</f>
        <v>6.9037563903089572E-2</v>
      </c>
      <c r="CA611" s="133">
        <f t="shared" ref="CA611" si="11417">S611/S622</f>
        <v>6.9951440053583391E-2</v>
      </c>
      <c r="CB611" s="130">
        <f t="shared" ref="CB611" si="11418">T611/T622</f>
        <v>8.2750716332378224E-2</v>
      </c>
      <c r="CC611" s="131">
        <f t="shared" ref="CC611" si="11419">U611/U622</f>
        <v>5.0040646734712313E-2</v>
      </c>
      <c r="CD611" s="132">
        <f t="shared" ref="CD611" si="11420">V611/V622</f>
        <v>8.2552414231257948E-2</v>
      </c>
      <c r="CE611" s="133">
        <f t="shared" ref="CE611" si="11421">W611/W622</f>
        <v>5.982038018469741E-2</v>
      </c>
      <c r="CF611" s="130">
        <f t="shared" ref="CF611" si="11422">X611/X622</f>
        <v>8.3197456383499097E-2</v>
      </c>
      <c r="CG611" s="131">
        <f t="shared" ref="CG611" si="11423">Y611/Y622</f>
        <v>5.6193955496512786E-2</v>
      </c>
      <c r="CH611" s="132">
        <f t="shared" ref="CH611" si="11424">Z611/Z622</f>
        <v>7.1503613383846421E-2</v>
      </c>
      <c r="CI611" s="130">
        <f t="shared" ref="CI611" si="11425">AA611/AA622</f>
        <v>7.7926408284952148E-2</v>
      </c>
      <c r="CJ611" s="136">
        <f t="shared" ref="CJ611" si="11426">AB611/AB622</f>
        <v>7.4914415727669187E-2</v>
      </c>
      <c r="CK611" s="137">
        <f t="shared" ref="CK611" si="11427">AC611/AC622</f>
        <v>6.9576225209476164E-2</v>
      </c>
    </row>
    <row r="612" spans="1:89">
      <c r="A612" s="147" t="s">
        <v>30</v>
      </c>
      <c r="B612" s="196">
        <v>3135</v>
      </c>
      <c r="C612" s="190">
        <v>3705</v>
      </c>
      <c r="D612" s="191">
        <v>2044</v>
      </c>
      <c r="E612" s="192">
        <v>1559</v>
      </c>
      <c r="F612" s="189">
        <v>1142</v>
      </c>
      <c r="G612" s="193">
        <v>636</v>
      </c>
      <c r="H612" s="191">
        <v>2677</v>
      </c>
      <c r="I612" s="192">
        <v>3534</v>
      </c>
      <c r="J612" s="189">
        <v>672</v>
      </c>
      <c r="K612" s="190">
        <v>351</v>
      </c>
      <c r="L612" s="191">
        <v>1516</v>
      </c>
      <c r="M612" s="189">
        <v>1430</v>
      </c>
      <c r="N612" s="194">
        <v>2052</v>
      </c>
      <c r="O612" s="197">
        <v>2332</v>
      </c>
      <c r="P612" s="189">
        <v>1305</v>
      </c>
      <c r="Q612" s="190">
        <v>1351</v>
      </c>
      <c r="R612" s="191">
        <v>1472</v>
      </c>
      <c r="S612" s="192">
        <v>2025</v>
      </c>
      <c r="T612" s="189">
        <v>1079</v>
      </c>
      <c r="U612" s="193">
        <v>515</v>
      </c>
      <c r="V612" s="191">
        <v>2055</v>
      </c>
      <c r="W612" s="198">
        <v>1912</v>
      </c>
      <c r="X612" s="189">
        <v>2592</v>
      </c>
      <c r="Y612" s="193">
        <v>798</v>
      </c>
      <c r="Z612" s="191">
        <v>4851</v>
      </c>
      <c r="AA612" s="189">
        <v>4070</v>
      </c>
      <c r="AB612" s="165">
        <f t="shared" si="11154"/>
        <v>26592</v>
      </c>
      <c r="AC612" s="166">
        <f t="shared" si="11071"/>
        <v>24218</v>
      </c>
      <c r="BI612" s="147" t="s">
        <v>30</v>
      </c>
      <c r="BJ612" s="130">
        <f>B612/B622</f>
        <v>5.1155277070687295E-2</v>
      </c>
      <c r="BK612" s="131">
        <f t="shared" ref="BK612" si="11428">C612/C622</f>
        <v>0.10276537320056583</v>
      </c>
      <c r="BL612" s="132">
        <f t="shared" ref="BL612" si="11429">D612/D622</f>
        <v>8.1479709798293873E-2</v>
      </c>
      <c r="BM612" s="133">
        <f t="shared" ref="BM612" si="11430">E612/E622</f>
        <v>8.0125404738654468E-2</v>
      </c>
      <c r="BN612" s="130">
        <f t="shared" ref="BN612" si="11431">F612/F622</f>
        <v>0.10021939447125933</v>
      </c>
      <c r="BO612" s="131">
        <f t="shared" ref="BO612" si="11432">G612/G622</f>
        <v>7.748538011695906E-2</v>
      </c>
      <c r="BP612" s="132">
        <f t="shared" ref="BP612" si="11433">H612/H622</f>
        <v>9.3077431243698064E-2</v>
      </c>
      <c r="BQ612" s="133">
        <f t="shared" ref="BQ612" si="11434">I612/I622</f>
        <v>8.0677563692813439E-2</v>
      </c>
      <c r="BR612" s="130">
        <f t="shared" ref="BR612" si="11435">J612/J622</f>
        <v>0.10589347620548377</v>
      </c>
      <c r="BS612" s="131">
        <f t="shared" ref="BS612" si="11436">K612/K622</f>
        <v>4.3093922651933701E-2</v>
      </c>
      <c r="BT612" s="132">
        <f t="shared" ref="BT612" si="11437">L612/L622</f>
        <v>0.12581957008880404</v>
      </c>
      <c r="BU612" s="130">
        <f t="shared" ref="BU612" si="11438">M612/M622</f>
        <v>5.8099378377280297E-2</v>
      </c>
      <c r="BV612" s="134">
        <f t="shared" ref="BV612" si="11439">N612/N622</f>
        <v>7.5605172985520067E-2</v>
      </c>
      <c r="BW612" s="135">
        <f t="shared" ref="BW612" si="11440">O612/O622</f>
        <v>5.9210359273835216E-2</v>
      </c>
      <c r="BX612" s="130">
        <f t="shared" ref="BX612" si="11441">P612/P622</f>
        <v>7.7250932338838577E-2</v>
      </c>
      <c r="BY612" s="131">
        <f t="shared" ref="BY612" si="11442">Q612/Q622</f>
        <v>6.8907477302866463E-2</v>
      </c>
      <c r="BZ612" s="132">
        <f t="shared" ref="BZ612" si="11443">R612/R622</f>
        <v>6.5436763725272282E-2</v>
      </c>
      <c r="CA612" s="133">
        <f t="shared" ref="CA612" si="11444">S612/S622</f>
        <v>8.477059611520428E-2</v>
      </c>
      <c r="CB612" s="130">
        <f t="shared" ref="CB612" si="11445">T612/T622</f>
        <v>0.1236676217765043</v>
      </c>
      <c r="CC612" s="131">
        <f t="shared" ref="CC612" si="11446">U612/U622</f>
        <v>4.6517929726311989E-2</v>
      </c>
      <c r="CD612" s="132">
        <f t="shared" ref="CD612" si="11447">V612/V622</f>
        <v>8.1599428208386282E-2</v>
      </c>
      <c r="CE612" s="133">
        <f t="shared" ref="CE612" si="11448">W612/W622</f>
        <v>6.0677223826600235E-2</v>
      </c>
      <c r="CF612" s="130">
        <f t="shared" ref="CF612" si="11449">X612/X622</f>
        <v>0.10565791619109734</v>
      </c>
      <c r="CG612" s="131">
        <f t="shared" ref="CG612" si="11450">Y612/Y622</f>
        <v>5.3005645964795747E-2</v>
      </c>
      <c r="CH612" s="132">
        <f t="shared" ref="CH612" si="11451">Z612/Z622</f>
        <v>7.7218171977969499E-2</v>
      </c>
      <c r="CI612" s="130">
        <f t="shared" ref="CI612" si="11452">AA612/AA622</f>
        <v>7.9828965950101999E-2</v>
      </c>
      <c r="CJ612" s="136">
        <f t="shared" ref="CJ612" si="11453">AB612/AB622</f>
        <v>7.9924739941030262E-2</v>
      </c>
      <c r="CK612" s="137">
        <f t="shared" ref="CK612" si="11454">AC612/AC622</f>
        <v>7.2994152751823499E-2</v>
      </c>
    </row>
    <row r="613" spans="1:89">
      <c r="A613" s="138" t="s">
        <v>31</v>
      </c>
      <c r="B613" s="199">
        <v>3056</v>
      </c>
      <c r="C613" s="183">
        <v>4185</v>
      </c>
      <c r="D613" s="184">
        <v>1949</v>
      </c>
      <c r="E613" s="185">
        <v>1716</v>
      </c>
      <c r="F613" s="182">
        <v>839</v>
      </c>
      <c r="G613" s="186">
        <v>586</v>
      </c>
      <c r="H613" s="184">
        <v>2381</v>
      </c>
      <c r="I613" s="185">
        <v>3727</v>
      </c>
      <c r="J613" s="182">
        <v>519</v>
      </c>
      <c r="K613" s="183">
        <v>320</v>
      </c>
      <c r="L613" s="184">
        <v>1331</v>
      </c>
      <c r="M613" s="182">
        <v>1238</v>
      </c>
      <c r="N613" s="187">
        <v>2216</v>
      </c>
      <c r="O613" s="200">
        <v>2432</v>
      </c>
      <c r="P613" s="182">
        <v>1144</v>
      </c>
      <c r="Q613" s="183">
        <v>1487</v>
      </c>
      <c r="R613" s="184">
        <v>1401</v>
      </c>
      <c r="S613" s="185">
        <v>2015</v>
      </c>
      <c r="T613" s="182">
        <v>819</v>
      </c>
      <c r="U613" s="186">
        <v>462</v>
      </c>
      <c r="V613" s="184">
        <v>1809</v>
      </c>
      <c r="W613" s="201">
        <v>1931</v>
      </c>
      <c r="X613" s="182">
        <v>2319</v>
      </c>
      <c r="Y613" s="186">
        <v>864</v>
      </c>
      <c r="Z613" s="184">
        <v>4447</v>
      </c>
      <c r="AA613" s="182">
        <v>4517</v>
      </c>
      <c r="AB613" s="165">
        <f t="shared" si="11154"/>
        <v>24230</v>
      </c>
      <c r="AC613" s="166">
        <f t="shared" si="11071"/>
        <v>25480</v>
      </c>
      <c r="BI613" s="138" t="s">
        <v>31</v>
      </c>
      <c r="BJ613" s="130">
        <f>B613/B622</f>
        <v>4.9866196723451474E-2</v>
      </c>
      <c r="BK613" s="131">
        <f t="shared" ref="BK613" si="11455">C613/C622</f>
        <v>0.11607910576096303</v>
      </c>
      <c r="BL613" s="132">
        <f t="shared" ref="BL613" si="11456">D613/D622</f>
        <v>7.7692736984772387E-2</v>
      </c>
      <c r="BM613" s="133">
        <f t="shared" ref="BM613" si="11457">E613/E622</f>
        <v>8.8194480135683817E-2</v>
      </c>
      <c r="BN613" s="130">
        <f t="shared" ref="BN613" si="11458">F613/F622</f>
        <v>7.362878455462922E-2</v>
      </c>
      <c r="BO613" s="131">
        <f t="shared" ref="BO613" si="11459">G613/G622</f>
        <v>7.139376218323587E-2</v>
      </c>
      <c r="BP613" s="132">
        <f t="shared" ref="BP613" si="11460">H613/H622</f>
        <v>8.2785716769236115E-2</v>
      </c>
      <c r="BQ613" s="133">
        <f t="shared" ref="BQ613" si="11461">I613/I622</f>
        <v>8.5083554013332119E-2</v>
      </c>
      <c r="BR613" s="130">
        <f t="shared" ref="BR613" si="11462">J613/J622</f>
        <v>8.1783800819413804E-2</v>
      </c>
      <c r="BS613" s="131">
        <f t="shared" ref="BS613" si="11463">K613/K622</f>
        <v>3.9287906691221605E-2</v>
      </c>
      <c r="BT613" s="132">
        <f t="shared" ref="BT613" si="11464">L613/L622</f>
        <v>0.11046559880488008</v>
      </c>
      <c r="BU613" s="130">
        <f t="shared" ref="BU613" si="11465">M613/M622</f>
        <v>5.0298622679072036E-2</v>
      </c>
      <c r="BV613" s="134">
        <f t="shared" ref="BV613" si="11466">N613/N622</f>
        <v>8.164769168416787E-2</v>
      </c>
      <c r="BW613" s="135">
        <f t="shared" ref="BW613" si="11467">O613/O622</f>
        <v>6.1749396978545132E-2</v>
      </c>
      <c r="BX613" s="130">
        <f t="shared" ref="BX613" si="11468">P613/P622</f>
        <v>6.7720357544545084E-2</v>
      </c>
      <c r="BY613" s="131">
        <f t="shared" ref="BY613" si="11469">Q613/Q622</f>
        <v>7.584412934815872E-2</v>
      </c>
      <c r="BZ613" s="132">
        <f t="shared" ref="BZ613" si="11470">R613/R622</f>
        <v>6.2280506779284282E-2</v>
      </c>
      <c r="CA613" s="133">
        <f t="shared" ref="CA613" si="11471">S613/S622</f>
        <v>8.4351975887474881E-2</v>
      </c>
      <c r="CB613" s="130">
        <f t="shared" ref="CB613" si="11472">T613/T622</f>
        <v>9.3868194842406882E-2</v>
      </c>
      <c r="CC613" s="131">
        <f t="shared" ref="CC613" si="11473">U613/U622</f>
        <v>4.173064763797308E-2</v>
      </c>
      <c r="CD613" s="132">
        <f t="shared" ref="CD613" si="11474">V613/V622</f>
        <v>7.1831321473951715E-2</v>
      </c>
      <c r="CE613" s="133">
        <f t="shared" ref="CE613" si="11475">W613/W622</f>
        <v>6.1280187870902225E-2</v>
      </c>
      <c r="CF613" s="130">
        <f t="shared" ref="CF613" si="11476">X613/X622</f>
        <v>9.4529593999673894E-2</v>
      </c>
      <c r="CG613" s="131">
        <f t="shared" ref="CG613" si="11477">Y613/Y622</f>
        <v>5.7389571570906676E-2</v>
      </c>
      <c r="CH613" s="132">
        <f t="shared" ref="CH613" si="11478">Z613/Z622</f>
        <v>7.0787303810766936E-2</v>
      </c>
      <c r="CI613" s="130">
        <f t="shared" ref="CI613" si="11479">AA613/AA622</f>
        <v>8.8596422407029654E-2</v>
      </c>
      <c r="CJ613" s="136">
        <f t="shared" ref="CJ613" si="11480">AB613/AB622</f>
        <v>7.2825528308181522E-2</v>
      </c>
      <c r="CK613" s="137">
        <f t="shared" ref="CK613" si="11481">AC613/AC622</f>
        <v>7.6797878112001935E-2</v>
      </c>
    </row>
    <row r="614" spans="1:89">
      <c r="A614" s="147" t="s">
        <v>32</v>
      </c>
      <c r="B614" s="196">
        <v>2871</v>
      </c>
      <c r="C614" s="190">
        <v>3689</v>
      </c>
      <c r="D614" s="191">
        <v>1509</v>
      </c>
      <c r="E614" s="192">
        <v>1687</v>
      </c>
      <c r="F614" s="189">
        <v>608</v>
      </c>
      <c r="G614" s="193">
        <v>623</v>
      </c>
      <c r="H614" s="191">
        <v>2167</v>
      </c>
      <c r="I614" s="192">
        <v>4360</v>
      </c>
      <c r="J614" s="189">
        <v>358</v>
      </c>
      <c r="K614" s="190">
        <v>351</v>
      </c>
      <c r="L614" s="191">
        <v>1025</v>
      </c>
      <c r="M614" s="189">
        <v>1136</v>
      </c>
      <c r="N614" s="194">
        <v>1850</v>
      </c>
      <c r="O614" s="197">
        <v>2353</v>
      </c>
      <c r="P614" s="189">
        <v>979</v>
      </c>
      <c r="Q614" s="190">
        <v>1518</v>
      </c>
      <c r="R614" s="191">
        <v>1132</v>
      </c>
      <c r="S614" s="192">
        <v>1813</v>
      </c>
      <c r="T614" s="189">
        <v>642</v>
      </c>
      <c r="U614" s="193">
        <v>454</v>
      </c>
      <c r="V614" s="191">
        <v>2483</v>
      </c>
      <c r="W614" s="198">
        <v>1622</v>
      </c>
      <c r="X614" s="189">
        <v>2164</v>
      </c>
      <c r="Y614" s="193">
        <v>767</v>
      </c>
      <c r="Z614" s="191">
        <v>4127</v>
      </c>
      <c r="AA614" s="189">
        <v>4325</v>
      </c>
      <c r="AB614" s="165">
        <f t="shared" si="11154"/>
        <v>21915</v>
      </c>
      <c r="AC614" s="166">
        <f t="shared" si="11071"/>
        <v>24698</v>
      </c>
      <c r="BI614" s="147" t="s">
        <v>32</v>
      </c>
      <c r="BJ614" s="130">
        <f>B614/B622</f>
        <v>4.6847464264734677E-2</v>
      </c>
      <c r="BK614" s="131">
        <f t="shared" ref="BK614" si="11482">C614/C622</f>
        <v>0.10232158211521926</v>
      </c>
      <c r="BL614" s="132">
        <f t="shared" ref="BL614" si="11483">D614/D622</f>
        <v>6.0153073427409713E-2</v>
      </c>
      <c r="BM614" s="133">
        <f t="shared" ref="BM614" si="11484">E614/E622</f>
        <v>8.6704013979544636E-2</v>
      </c>
      <c r="BN614" s="130">
        <f t="shared" ref="BN614" si="11485">F614/F622</f>
        <v>5.3356735410267662E-2</v>
      </c>
      <c r="BO614" s="131">
        <f t="shared" ref="BO614" si="11486">G614/G622</f>
        <v>7.5901559454191039E-2</v>
      </c>
      <c r="BP614" s="132">
        <f t="shared" ref="BP614" si="11487">H614/H622</f>
        <v>7.5345085358645383E-2</v>
      </c>
      <c r="BQ614" s="133">
        <f t="shared" ref="BQ614" si="11488">I614/I622</f>
        <v>9.953428910601772E-2</v>
      </c>
      <c r="BR614" s="130">
        <f t="shared" ref="BR614" si="11489">J614/J622</f>
        <v>5.6413488811849981E-2</v>
      </c>
      <c r="BS614" s="131">
        <f t="shared" ref="BS614" si="11490">K614/K622</f>
        <v>4.3093922651933701E-2</v>
      </c>
      <c r="BT614" s="132">
        <f t="shared" ref="BT614" si="11491">L614/L622</f>
        <v>8.5069300356876085E-2</v>
      </c>
      <c r="BU614" s="130">
        <f t="shared" ref="BU614" si="11492">M614/M622</f>
        <v>4.6154471214398897E-2</v>
      </c>
      <c r="BV614" s="134">
        <f t="shared" ref="BV614" si="11493">N614/N622</f>
        <v>6.8162558490844113E-2</v>
      </c>
      <c r="BW614" s="135">
        <f t="shared" ref="BW614" si="11494">O614/O622</f>
        <v>5.9743557191824295E-2</v>
      </c>
      <c r="BX614" s="130">
        <f t="shared" ref="BX614" si="11495">P614/P622</f>
        <v>5.7952998283312615E-2</v>
      </c>
      <c r="BY614" s="131">
        <f t="shared" ref="BY614" si="11496">Q614/Q622</f>
        <v>7.7425277976129761E-2</v>
      </c>
      <c r="BZ614" s="132">
        <f t="shared" ref="BZ614" si="11497">R614/R622</f>
        <v>5.0322293843076238E-2</v>
      </c>
      <c r="CA614" s="133">
        <f t="shared" ref="CA614" si="11498">S614/S622</f>
        <v>7.5895847287340931E-2</v>
      </c>
      <c r="CB614" s="130">
        <f t="shared" ref="CB614" si="11499">T614/T622</f>
        <v>7.3581661891117478E-2</v>
      </c>
      <c r="CC614" s="131">
        <f t="shared" ref="CC614" si="11500">U614/U622</f>
        <v>4.1008039020865326E-2</v>
      </c>
      <c r="CD614" s="132">
        <f t="shared" ref="CD614" si="11501">V614/V622</f>
        <v>9.859434561626429E-2</v>
      </c>
      <c r="CE614" s="133">
        <f t="shared" ref="CE614" si="11502">W614/W622</f>
        <v>5.1474088413569867E-2</v>
      </c>
      <c r="CF614" s="130">
        <f t="shared" ref="CF614" si="11503">X614/X622</f>
        <v>8.8211315832382189E-2</v>
      </c>
      <c r="CG614" s="131">
        <f t="shared" ref="CG614" si="11504">Y614/Y622</f>
        <v>5.0946529392228497E-2</v>
      </c>
      <c r="CH614" s="132">
        <f t="shared" ref="CH614" si="11505">Z614/Z622</f>
        <v>6.5693546846646078E-2</v>
      </c>
      <c r="CI614" s="130">
        <f t="shared" ref="CI614" si="11506">AA614/AA622</f>
        <v>8.4830535069825824E-2</v>
      </c>
      <c r="CJ614" s="136">
        <f t="shared" ref="CJ614" si="11507">AB614/AB622</f>
        <v>6.586757956557153E-2</v>
      </c>
      <c r="CK614" s="137">
        <f t="shared" ref="CK614" si="11508">AC614/AC622</f>
        <v>7.4440894568690102E-2</v>
      </c>
    </row>
    <row r="615" spans="1:89">
      <c r="A615" s="138" t="s">
        <v>33</v>
      </c>
      <c r="B615" s="199">
        <v>2712</v>
      </c>
      <c r="C615" s="183">
        <v>3227</v>
      </c>
      <c r="D615" s="184">
        <v>1165</v>
      </c>
      <c r="E615" s="185">
        <v>1347</v>
      </c>
      <c r="F615" s="182">
        <v>348</v>
      </c>
      <c r="G615" s="186">
        <v>434</v>
      </c>
      <c r="H615" s="184">
        <v>1760</v>
      </c>
      <c r="I615" s="185">
        <v>3360</v>
      </c>
      <c r="J615" s="182">
        <v>317</v>
      </c>
      <c r="K615" s="183">
        <v>222</v>
      </c>
      <c r="L615" s="184">
        <v>715</v>
      </c>
      <c r="M615" s="182">
        <v>923</v>
      </c>
      <c r="N615" s="187">
        <v>1553</v>
      </c>
      <c r="O615" s="200">
        <v>2295</v>
      </c>
      <c r="P615" s="182">
        <v>795</v>
      </c>
      <c r="Q615" s="183">
        <v>1479</v>
      </c>
      <c r="R615" s="184">
        <v>1081</v>
      </c>
      <c r="S615" s="185">
        <v>1700</v>
      </c>
      <c r="T615" s="182">
        <v>493</v>
      </c>
      <c r="U615" s="186">
        <v>422</v>
      </c>
      <c r="V615" s="184">
        <v>2200</v>
      </c>
      <c r="W615" s="201">
        <v>1698</v>
      </c>
      <c r="X615" s="182">
        <v>1512</v>
      </c>
      <c r="Y615" s="186">
        <v>857</v>
      </c>
      <c r="Z615" s="184">
        <v>3177</v>
      </c>
      <c r="AA615" s="182">
        <v>3949</v>
      </c>
      <c r="AB615" s="165">
        <f t="shared" si="11154"/>
        <v>17828</v>
      </c>
      <c r="AC615" s="166">
        <f t="shared" si="11071"/>
        <v>21913</v>
      </c>
      <c r="BI615" s="138" t="s">
        <v>33</v>
      </c>
      <c r="BJ615" s="130">
        <f>B615/B622</f>
        <v>4.4252986097513214E-2</v>
      </c>
      <c r="BK615" s="131">
        <f t="shared" ref="BK615" si="11509">C615/C622</f>
        <v>8.9507114525836956E-2</v>
      </c>
      <c r="BL615" s="132">
        <f t="shared" ref="BL615" si="11510">D615/D622</f>
        <v>4.6440245555289805E-2</v>
      </c>
      <c r="BM615" s="133">
        <f t="shared" ref="BM615" si="11511">E615/E622</f>
        <v>6.922958318343013E-2</v>
      </c>
      <c r="BN615" s="130">
        <f t="shared" ref="BN615" si="11512">F615/F622</f>
        <v>3.0539710399297936E-2</v>
      </c>
      <c r="BO615" s="131">
        <f t="shared" ref="BO615" si="11513">G615/G622</f>
        <v>5.2875243664717346E-2</v>
      </c>
      <c r="BP615" s="132">
        <f t="shared" ref="BP615" si="11514">H615/H622</f>
        <v>6.1193977956260213E-2</v>
      </c>
      <c r="BQ615" s="133">
        <f t="shared" ref="BQ615" si="11515">I615/I622</f>
        <v>7.6705323714729254E-2</v>
      </c>
      <c r="BR615" s="130">
        <f t="shared" ref="BR615" si="11516">J615/J622</f>
        <v>4.9952726126693978E-2</v>
      </c>
      <c r="BS615" s="131">
        <f t="shared" ref="BS615" si="11517">K615/K622</f>
        <v>2.7255985267034991E-2</v>
      </c>
      <c r="BT615" s="132">
        <f t="shared" ref="BT615" si="11518">L615/L622</f>
        <v>5.9341024151381858E-2</v>
      </c>
      <c r="BU615" s="130">
        <f t="shared" ref="BU615" si="11519">M615/M622</f>
        <v>3.7500507861699103E-2</v>
      </c>
      <c r="BV615" s="134">
        <f t="shared" ref="BV615" si="11520">N615/N622</f>
        <v>5.7219704506097785E-2</v>
      </c>
      <c r="BW615" s="135">
        <f t="shared" ref="BW615" si="11521">O615/O622</f>
        <v>5.8270915323092545E-2</v>
      </c>
      <c r="BX615" s="130">
        <f t="shared" ref="BX615" si="11522">P615/P622</f>
        <v>4.7060912804120052E-2</v>
      </c>
      <c r="BY615" s="131">
        <f t="shared" ref="BY615" si="11523">Q615/Q622</f>
        <v>7.5436090992553301E-2</v>
      </c>
      <c r="BZ615" s="132">
        <f t="shared" ref="BZ615" si="11524">R615/R622</f>
        <v>4.8055123360746833E-2</v>
      </c>
      <c r="CA615" s="133">
        <f t="shared" ref="CA615" si="11525">S615/S622</f>
        <v>7.1165438713998663E-2</v>
      </c>
      <c r="CB615" s="130">
        <f t="shared" ref="CB615" si="11526">T615/T622</f>
        <v>5.6504297994269342E-2</v>
      </c>
      <c r="CC615" s="131">
        <f t="shared" ref="CC615" si="11527">U615/U622</f>
        <v>3.8117604552434285E-2</v>
      </c>
      <c r="CD615" s="132">
        <f t="shared" ref="CD615" si="11528">V615/V622</f>
        <v>8.7357052096569257E-2</v>
      </c>
      <c r="CE615" s="133">
        <f t="shared" ref="CE615" si="11529">W615/W622</f>
        <v>5.3885944590777821E-2</v>
      </c>
      <c r="CF615" s="130">
        <f t="shared" ref="CF615" si="11530">X615/X622</f>
        <v>6.1633784444806786E-2</v>
      </c>
      <c r="CG615" s="131">
        <f t="shared" ref="CG615" si="11531">Y615/Y622</f>
        <v>5.6924609764197942E-2</v>
      </c>
      <c r="CH615" s="132">
        <f t="shared" ref="CH615" si="11532">Z615/Z622</f>
        <v>5.0571455859412306E-2</v>
      </c>
      <c r="CI615" s="130">
        <f t="shared" ref="CI615" si="11533">AA615/AA622</f>
        <v>7.7455672367801667E-2</v>
      </c>
      <c r="CJ615" s="136">
        <f t="shared" ref="CJ615" si="11534">AB615/AB622</f>
        <v>5.3583719301620314E-2</v>
      </c>
      <c r="CK615" s="137">
        <f t="shared" ref="CK615" si="11535">AC615/AC622</f>
        <v>6.6046777985412017E-2</v>
      </c>
    </row>
    <row r="616" spans="1:89">
      <c r="A616" s="147" t="s">
        <v>34</v>
      </c>
      <c r="B616" s="196">
        <v>407</v>
      </c>
      <c r="C616" s="190">
        <v>2059</v>
      </c>
      <c r="D616" s="191">
        <v>291</v>
      </c>
      <c r="E616" s="192">
        <v>1183</v>
      </c>
      <c r="F616" s="189">
        <v>132</v>
      </c>
      <c r="G616" s="193">
        <v>394</v>
      </c>
      <c r="H616" s="191">
        <v>750</v>
      </c>
      <c r="I616" s="192">
        <v>2296</v>
      </c>
      <c r="J616" s="189">
        <v>165</v>
      </c>
      <c r="K616" s="190">
        <v>126</v>
      </c>
      <c r="L616" s="191">
        <v>455</v>
      </c>
      <c r="M616" s="189">
        <v>578</v>
      </c>
      <c r="N616" s="194">
        <v>1027</v>
      </c>
      <c r="O616" s="197">
        <v>1483</v>
      </c>
      <c r="P616" s="189">
        <v>637</v>
      </c>
      <c r="Q616" s="190">
        <v>1006</v>
      </c>
      <c r="R616" s="191">
        <v>825</v>
      </c>
      <c r="S616" s="192">
        <v>992</v>
      </c>
      <c r="T616" s="189">
        <v>447</v>
      </c>
      <c r="U616" s="193">
        <v>341</v>
      </c>
      <c r="V616" s="191">
        <v>2457</v>
      </c>
      <c r="W616" s="198">
        <v>1306</v>
      </c>
      <c r="X616" s="189">
        <v>1050</v>
      </c>
      <c r="Y616" s="193">
        <v>724</v>
      </c>
      <c r="Z616" s="191">
        <v>2600</v>
      </c>
      <c r="AA616" s="189">
        <v>2650</v>
      </c>
      <c r="AB616" s="165">
        <f t="shared" si="11154"/>
        <v>11243</v>
      </c>
      <c r="AC616" s="166">
        <f t="shared" si="11071"/>
        <v>15138</v>
      </c>
      <c r="BI616" s="147" t="s">
        <v>34</v>
      </c>
      <c r="BJ616" s="130">
        <f>B616/B622</f>
        <v>6.6412114091769468E-3</v>
      </c>
      <c r="BK616" s="131">
        <f t="shared" ref="BK616" si="11536">C616/C622</f>
        <v>5.7110365295537126E-2</v>
      </c>
      <c r="BL616" s="132">
        <f t="shared" ref="BL616" si="11537">D616/D622</f>
        <v>1.1600095670892131E-2</v>
      </c>
      <c r="BM616" s="133">
        <f t="shared" ref="BM616" si="11538">E616/E622</f>
        <v>6.0800740093539599E-2</v>
      </c>
      <c r="BN616" s="130">
        <f t="shared" ref="BN616" si="11539">F616/F622</f>
        <v>1.1584028082492322E-2</v>
      </c>
      <c r="BO616" s="131">
        <f t="shared" ref="BO616" si="11540">G616/G622</f>
        <v>4.8001949317738789E-2</v>
      </c>
      <c r="BP616" s="132">
        <f t="shared" ref="BP616" si="11541">H616/H622</f>
        <v>2.6076979242724521E-2</v>
      </c>
      <c r="BQ616" s="133">
        <f t="shared" ref="BQ616" si="11542">I616/I622</f>
        <v>5.2415304538398322E-2</v>
      </c>
      <c r="BR616" s="130">
        <f t="shared" ref="BR616" si="11543">J616/J622</f>
        <v>2.6000630318310746E-2</v>
      </c>
      <c r="BS616" s="131">
        <f t="shared" ref="BS616" si="11544">K616/K622</f>
        <v>1.5469613259668509E-2</v>
      </c>
      <c r="BT616" s="132">
        <f t="shared" ref="BT616" si="11545">L616/L622</f>
        <v>3.7762469914515727E-2</v>
      </c>
      <c r="BU616" s="130">
        <f t="shared" ref="BU616" si="11546">M616/M622</f>
        <v>2.3483524966481126E-2</v>
      </c>
      <c r="BV616" s="134">
        <f t="shared" ref="BV616" si="11547">N616/N622</f>
        <v>3.7839431118971298E-2</v>
      </c>
      <c r="BW616" s="135">
        <f t="shared" ref="BW616" si="11548">O616/O622</f>
        <v>3.7653929160848039E-2</v>
      </c>
      <c r="BX616" s="130">
        <f t="shared" ref="BX616" si="11549">P616/P622</f>
        <v>3.7707926360030779E-2</v>
      </c>
      <c r="BY616" s="131">
        <f t="shared" ref="BY616" si="11550">Q616/Q622</f>
        <v>5.1310823217382437E-2</v>
      </c>
      <c r="BZ616" s="132">
        <f t="shared" ref="BZ616" si="11551">R616/R622</f>
        <v>3.6674816625916873E-2</v>
      </c>
      <c r="CA616" s="133">
        <f t="shared" ref="CA616" si="11552">S616/S622</f>
        <v>4.1527126590756865E-2</v>
      </c>
      <c r="CB616" s="130">
        <f t="shared" ref="CB616" si="11553">T616/T622</f>
        <v>5.1232091690544414E-2</v>
      </c>
      <c r="CC616" s="131">
        <f t="shared" ref="CC616" si="11554">U616/U622</f>
        <v>3.0801192304218229E-2</v>
      </c>
      <c r="CD616" s="132">
        <f t="shared" ref="CD616" si="11555">V616/V622</f>
        <v>9.7561944091486663E-2</v>
      </c>
      <c r="CE616" s="133">
        <f t="shared" ref="CE616" si="11556">W616/W622</f>
        <v>4.1445844308336768E-2</v>
      </c>
      <c r="CF616" s="130">
        <f t="shared" ref="CF616" si="11557">X616/X622</f>
        <v>4.280123919778249E-2</v>
      </c>
      <c r="CG616" s="131">
        <f t="shared" ref="CG616" si="11558">Y616/Y622</f>
        <v>4.8090335436731982E-2</v>
      </c>
      <c r="CH616" s="132">
        <f t="shared" ref="CH616" si="11559">Z616/Z622</f>
        <v>4.1386775333481902E-2</v>
      </c>
      <c r="CI616" s="130">
        <f t="shared" ref="CI616" si="11560">AA616/AA622</f>
        <v>5.1977090852032011E-2</v>
      </c>
      <c r="CJ616" s="136">
        <f t="shared" ref="CJ616" si="11561">AB616/AB622</f>
        <v>3.3791886701150839E-2</v>
      </c>
      <c r="CK616" s="137">
        <f t="shared" ref="CK616" si="11562">AC616/AC622</f>
        <v>4.5626620049430348E-2</v>
      </c>
    </row>
    <row r="617" spans="1:89">
      <c r="A617" s="138" t="s">
        <v>35</v>
      </c>
      <c r="B617" s="199">
        <v>0</v>
      </c>
      <c r="C617" s="183">
        <v>2039</v>
      </c>
      <c r="D617" s="184">
        <v>45</v>
      </c>
      <c r="E617" s="185">
        <v>795</v>
      </c>
      <c r="F617" s="182">
        <v>19</v>
      </c>
      <c r="G617" s="186">
        <v>269</v>
      </c>
      <c r="H617" s="184">
        <v>85</v>
      </c>
      <c r="I617" s="185">
        <v>1688</v>
      </c>
      <c r="J617" s="182">
        <v>68</v>
      </c>
      <c r="K617" s="183">
        <v>109</v>
      </c>
      <c r="L617" s="184">
        <v>131</v>
      </c>
      <c r="M617" s="182">
        <v>183</v>
      </c>
      <c r="N617" s="187">
        <v>233</v>
      </c>
      <c r="O617" s="200">
        <v>545</v>
      </c>
      <c r="P617" s="182">
        <v>199</v>
      </c>
      <c r="Q617" s="183">
        <v>363</v>
      </c>
      <c r="R617" s="184">
        <v>178</v>
      </c>
      <c r="S617" s="185">
        <v>282</v>
      </c>
      <c r="T617" s="182">
        <v>135</v>
      </c>
      <c r="U617" s="186">
        <v>29</v>
      </c>
      <c r="V617" s="184">
        <v>569</v>
      </c>
      <c r="W617" s="201">
        <v>66</v>
      </c>
      <c r="X617" s="182">
        <v>209</v>
      </c>
      <c r="Y617" s="186">
        <v>33</v>
      </c>
      <c r="Z617" s="184">
        <v>134</v>
      </c>
      <c r="AA617" s="182">
        <v>676</v>
      </c>
      <c r="AB617" s="165">
        <f t="shared" si="11154"/>
        <v>2005</v>
      </c>
      <c r="AC617" s="166">
        <f t="shared" si="11071"/>
        <v>7077</v>
      </c>
      <c r="BI617" s="138" t="s">
        <v>35</v>
      </c>
      <c r="BJ617" s="130">
        <f>B617/B622</f>
        <v>0</v>
      </c>
      <c r="BK617" s="131">
        <f t="shared" ref="BK617" si="11563">C617/C622</f>
        <v>5.6555626438853909E-2</v>
      </c>
      <c r="BL617" s="132">
        <f t="shared" ref="BL617" si="11564">D617/D622</f>
        <v>1.7938292274575461E-3</v>
      </c>
      <c r="BM617" s="133">
        <f t="shared" ref="BM617" si="11565">E617/E622</f>
        <v>4.0859330832091277E-2</v>
      </c>
      <c r="BN617" s="130">
        <f t="shared" ref="BN617" si="11566">F617/F622</f>
        <v>1.6673979815708645E-3</v>
      </c>
      <c r="BO617" s="131">
        <f t="shared" ref="BO617" si="11567">G617/G622</f>
        <v>3.2772904483430801E-2</v>
      </c>
      <c r="BP617" s="132">
        <f t="shared" ref="BP617" si="11568">H617/H622</f>
        <v>2.9553909808421124E-3</v>
      </c>
      <c r="BQ617" s="133">
        <f t="shared" ref="BQ617" si="11569">I617/I622</f>
        <v>3.8535293580494935E-2</v>
      </c>
      <c r="BR617" s="130">
        <f t="shared" ref="BR617" si="11570">J617/J622</f>
        <v>1.0715411282697762E-2</v>
      </c>
      <c r="BS617" s="131">
        <f t="shared" ref="BS617" si="11571">K617/K622</f>
        <v>1.3382443216697361E-2</v>
      </c>
      <c r="BT617" s="132">
        <f t="shared" ref="BT617" si="11572">L617/L622</f>
        <v>1.0872271557805627E-2</v>
      </c>
      <c r="BU617" s="130">
        <f t="shared" ref="BU617" si="11573">M617/M622</f>
        <v>7.4350952748547519E-3</v>
      </c>
      <c r="BV617" s="134">
        <f t="shared" ref="BV617" si="11574">N617/N622</f>
        <v>8.5847979072252306E-3</v>
      </c>
      <c r="BW617" s="135">
        <f t="shared" ref="BW617" si="11575">O617/O622</f>
        <v>1.3837755490669037E-2</v>
      </c>
      <c r="BX617" s="130">
        <f t="shared" ref="BX617" si="11576">P617/P622</f>
        <v>1.1780027230213697E-2</v>
      </c>
      <c r="BY617" s="131">
        <f t="shared" ref="BY617" si="11577">Q617/Q622</f>
        <v>1.8514740385596248E-2</v>
      </c>
      <c r="BZ617" s="132">
        <f t="shared" ref="BZ617" si="11578">R617/R622</f>
        <v>7.9128695265614588E-3</v>
      </c>
      <c r="CA617" s="133">
        <f t="shared" ref="CA617" si="11579">S617/S622</f>
        <v>1.1805090421969189E-2</v>
      </c>
      <c r="CB617" s="130">
        <f t="shared" ref="CB617" si="11580">T617/T622</f>
        <v>1.5472779369627506E-2</v>
      </c>
      <c r="CC617" s="131">
        <f t="shared" ref="CC617" si="11581">U617/U622</f>
        <v>2.6194562370156264E-3</v>
      </c>
      <c r="CD617" s="132">
        <f t="shared" ref="CD617" si="11582">V617/V622</f>
        <v>2.2593710292249047E-2</v>
      </c>
      <c r="CE617" s="133">
        <f t="shared" ref="CE617" si="11583">W617/W622</f>
        <v>2.0945066802069119E-3</v>
      </c>
      <c r="CF617" s="130">
        <f t="shared" ref="CF617" si="11584">X617/X622</f>
        <v>8.519484754606229E-3</v>
      </c>
      <c r="CG617" s="131">
        <f t="shared" ref="CG617" si="11585">Y617/Y622</f>
        <v>2.1919628030554633E-3</v>
      </c>
      <c r="CH617" s="132">
        <f t="shared" ref="CH617" si="11586">Z617/Z622</f>
        <v>2.1330107287256058E-3</v>
      </c>
      <c r="CI617" s="130">
        <f t="shared" ref="CI617" si="11587">AA617/AA622</f>
        <v>1.3259061666405147E-2</v>
      </c>
      <c r="CJ617" s="136">
        <f t="shared" ref="CJ617" si="11588">AB617/AB622</f>
        <v>6.026214785716218E-3</v>
      </c>
      <c r="CK617" s="137">
        <f t="shared" ref="CK617" si="11589">AC617/AC622</f>
        <v>2.1330399662426908E-2</v>
      </c>
    </row>
    <row r="618" spans="1:89">
      <c r="A618" s="147" t="s">
        <v>36</v>
      </c>
      <c r="B618" s="196">
        <v>0</v>
      </c>
      <c r="C618" s="190">
        <v>126</v>
      </c>
      <c r="D618" s="191">
        <v>0</v>
      </c>
      <c r="E618" s="192">
        <v>48</v>
      </c>
      <c r="F618" s="189">
        <v>0</v>
      </c>
      <c r="G618" s="193">
        <v>0</v>
      </c>
      <c r="H618" s="191">
        <v>0</v>
      </c>
      <c r="I618" s="192">
        <v>0</v>
      </c>
      <c r="J618" s="189">
        <v>0</v>
      </c>
      <c r="K618" s="193">
        <v>0</v>
      </c>
      <c r="L618" s="191">
        <v>0</v>
      </c>
      <c r="M618" s="189">
        <v>0</v>
      </c>
      <c r="N618" s="194">
        <v>0</v>
      </c>
      <c r="O618" s="197">
        <v>0</v>
      </c>
      <c r="P618" s="189">
        <v>0</v>
      </c>
      <c r="Q618" s="193">
        <v>0</v>
      </c>
      <c r="R618" s="191">
        <v>0</v>
      </c>
      <c r="S618" s="192">
        <v>0</v>
      </c>
      <c r="T618" s="189">
        <v>0</v>
      </c>
      <c r="U618" s="193">
        <v>0</v>
      </c>
      <c r="V618" s="191">
        <v>0</v>
      </c>
      <c r="W618" s="192">
        <v>0</v>
      </c>
      <c r="X618" s="189">
        <v>0</v>
      </c>
      <c r="Y618" s="193">
        <v>0</v>
      </c>
      <c r="Z618" s="191">
        <v>0</v>
      </c>
      <c r="AA618" s="189">
        <v>0</v>
      </c>
      <c r="AB618" s="165">
        <f t="shared" si="11154"/>
        <v>0</v>
      </c>
      <c r="AC618" s="166">
        <f t="shared" si="11071"/>
        <v>174</v>
      </c>
      <c r="BI618" s="147" t="s">
        <v>36</v>
      </c>
      <c r="BJ618" s="130">
        <f>B618/B622</f>
        <v>0</v>
      </c>
      <c r="BK618" s="131">
        <f t="shared" ref="BK618" si="11590">C618/C622</f>
        <v>3.4948547971042632E-3</v>
      </c>
      <c r="BL618" s="132">
        <f t="shared" ref="BL618" si="11591">D618/D622</f>
        <v>0</v>
      </c>
      <c r="BM618" s="133">
        <f t="shared" ref="BM618" si="11592">E618/E622</f>
        <v>2.466978465333813E-3</v>
      </c>
      <c r="BN618" s="130">
        <f t="shared" ref="BN618" si="11593">F618/F622</f>
        <v>0</v>
      </c>
      <c r="BO618" s="131">
        <f t="shared" ref="BO618" si="11594">G618/G622</f>
        <v>0</v>
      </c>
      <c r="BP618" s="132">
        <f t="shared" ref="BP618" si="11595">H618/H622</f>
        <v>0</v>
      </c>
      <c r="BQ618" s="133">
        <f t="shared" ref="BQ618" si="11596">I618/I622</f>
        <v>0</v>
      </c>
      <c r="BR618" s="130">
        <f t="shared" ref="BR618" si="11597">J618/J622</f>
        <v>0</v>
      </c>
      <c r="BS618" s="131">
        <f t="shared" ref="BS618" si="11598">K618/K622</f>
        <v>0</v>
      </c>
      <c r="BT618" s="132">
        <f t="shared" ref="BT618" si="11599">L618/L622</f>
        <v>0</v>
      </c>
      <c r="BU618" s="130">
        <f t="shared" ref="BU618" si="11600">M618/M622</f>
        <v>0</v>
      </c>
      <c r="BV618" s="134">
        <f t="shared" ref="BV618" si="11601">N618/N622</f>
        <v>0</v>
      </c>
      <c r="BW618" s="135">
        <f t="shared" ref="BW618" si="11602">O618/O622</f>
        <v>0</v>
      </c>
      <c r="BX618" s="130">
        <f t="shared" ref="BX618" si="11603">P618/P622</f>
        <v>0</v>
      </c>
      <c r="BY618" s="131">
        <f t="shared" ref="BY618" si="11604">Q618/Q622</f>
        <v>0</v>
      </c>
      <c r="BZ618" s="132">
        <f t="shared" ref="BZ618" si="11605">R618/R622</f>
        <v>0</v>
      </c>
      <c r="CA618" s="133">
        <f t="shared" ref="CA618" si="11606">S618/S622</f>
        <v>0</v>
      </c>
      <c r="CB618" s="130">
        <f t="shared" ref="CB618" si="11607">T618/T622</f>
        <v>0</v>
      </c>
      <c r="CC618" s="131">
        <f t="shared" ref="CC618" si="11608">U618/U622</f>
        <v>0</v>
      </c>
      <c r="CD618" s="132">
        <f t="shared" ref="CD618" si="11609">V618/V622</f>
        <v>0</v>
      </c>
      <c r="CE618" s="133">
        <f t="shared" ref="CE618" si="11610">W618/W622</f>
        <v>0</v>
      </c>
      <c r="CF618" s="130">
        <f t="shared" ref="CF618" si="11611">X618/X622</f>
        <v>0</v>
      </c>
      <c r="CG618" s="131">
        <f t="shared" ref="CG618" si="11612">Y618/Y622</f>
        <v>0</v>
      </c>
      <c r="CH618" s="132">
        <f t="shared" ref="CH618" si="11613">Z618/Z622</f>
        <v>0</v>
      </c>
      <c r="CI618" s="130">
        <f t="shared" ref="CI618" si="11614">AA618/AA622</f>
        <v>0</v>
      </c>
      <c r="CJ618" s="136">
        <f t="shared" ref="CJ618" si="11615">AB618/AB622</f>
        <v>0</v>
      </c>
      <c r="CK618" s="137">
        <f t="shared" ref="CK618" si="11616">AC618/AC622</f>
        <v>5.2444390861414191E-4</v>
      </c>
    </row>
    <row r="619" spans="1:89">
      <c r="A619" s="138" t="s">
        <v>37</v>
      </c>
      <c r="B619" s="60">
        <v>0</v>
      </c>
      <c r="C619" s="61">
        <v>0</v>
      </c>
      <c r="D619" s="140">
        <v>0</v>
      </c>
      <c r="E619" s="141">
        <v>0</v>
      </c>
      <c r="F619" s="139">
        <v>0</v>
      </c>
      <c r="G619" s="142">
        <v>0</v>
      </c>
      <c r="H619" s="140">
        <v>0</v>
      </c>
      <c r="I619" s="141">
        <v>0</v>
      </c>
      <c r="J619" s="139">
        <v>0</v>
      </c>
      <c r="K619" s="142">
        <v>0</v>
      </c>
      <c r="L619" s="140">
        <v>0</v>
      </c>
      <c r="M619" s="139">
        <v>0</v>
      </c>
      <c r="N619" s="143">
        <v>0</v>
      </c>
      <c r="O619" s="144">
        <v>0</v>
      </c>
      <c r="P619" s="139">
        <v>0</v>
      </c>
      <c r="Q619" s="142">
        <v>0</v>
      </c>
      <c r="R619" s="140">
        <v>0</v>
      </c>
      <c r="S619" s="141">
        <v>0</v>
      </c>
      <c r="T619" s="139">
        <v>0</v>
      </c>
      <c r="U619" s="142">
        <v>0</v>
      </c>
      <c r="V619" s="140">
        <v>0</v>
      </c>
      <c r="W619" s="141">
        <v>0</v>
      </c>
      <c r="X619" s="139">
        <v>0</v>
      </c>
      <c r="Y619" s="142">
        <v>0</v>
      </c>
      <c r="Z619" s="145">
        <v>0</v>
      </c>
      <c r="AA619" s="146">
        <v>0</v>
      </c>
      <c r="AB619" s="165"/>
      <c r="AC619" s="166"/>
      <c r="BI619" s="138" t="s">
        <v>37</v>
      </c>
      <c r="BJ619" s="130">
        <f>B619/B622</f>
        <v>0</v>
      </c>
      <c r="BK619" s="131">
        <f t="shared" ref="BK619" si="11617">C619/C622</f>
        <v>0</v>
      </c>
      <c r="BL619" s="132">
        <f t="shared" ref="BL619" si="11618">D619/D622</f>
        <v>0</v>
      </c>
      <c r="BM619" s="133">
        <f t="shared" ref="BM619" si="11619">E619/E622</f>
        <v>0</v>
      </c>
      <c r="BN619" s="130">
        <f t="shared" ref="BN619" si="11620">F619/F622</f>
        <v>0</v>
      </c>
      <c r="BO619" s="131">
        <f t="shared" ref="BO619" si="11621">G619/G622</f>
        <v>0</v>
      </c>
      <c r="BP619" s="132">
        <f t="shared" ref="BP619" si="11622">H619/H622</f>
        <v>0</v>
      </c>
      <c r="BQ619" s="133">
        <f t="shared" ref="BQ619" si="11623">I619/I622</f>
        <v>0</v>
      </c>
      <c r="BR619" s="130">
        <f t="shared" ref="BR619" si="11624">J619/J622</f>
        <v>0</v>
      </c>
      <c r="BS619" s="131">
        <f t="shared" ref="BS619" si="11625">K619/K622</f>
        <v>0</v>
      </c>
      <c r="BT619" s="132">
        <f t="shared" ref="BT619" si="11626">L619/L622</f>
        <v>0</v>
      </c>
      <c r="BU619" s="130">
        <f t="shared" ref="BU619" si="11627">M619/M622</f>
        <v>0</v>
      </c>
      <c r="BV619" s="134">
        <f t="shared" ref="BV619" si="11628">N619/N622</f>
        <v>0</v>
      </c>
      <c r="BW619" s="135">
        <f t="shared" ref="BW619" si="11629">O619/O622</f>
        <v>0</v>
      </c>
      <c r="BX619" s="130">
        <f t="shared" ref="BX619" si="11630">P619/P622</f>
        <v>0</v>
      </c>
      <c r="BY619" s="131">
        <f t="shared" ref="BY619" si="11631">Q619/Q622</f>
        <v>0</v>
      </c>
      <c r="BZ619" s="132">
        <f t="shared" ref="BZ619" si="11632">R619/R622</f>
        <v>0</v>
      </c>
      <c r="CA619" s="133">
        <f t="shared" ref="CA619" si="11633">S619/S622</f>
        <v>0</v>
      </c>
      <c r="CB619" s="130">
        <f t="shared" ref="CB619" si="11634">T619/T622</f>
        <v>0</v>
      </c>
      <c r="CC619" s="131">
        <f t="shared" ref="CC619" si="11635">U619/U622</f>
        <v>0</v>
      </c>
      <c r="CD619" s="132">
        <f t="shared" ref="CD619" si="11636">V619/V622</f>
        <v>0</v>
      </c>
      <c r="CE619" s="133">
        <f t="shared" ref="CE619" si="11637">W619/W622</f>
        <v>0</v>
      </c>
      <c r="CF619" s="130">
        <f t="shared" ref="CF619" si="11638">X619/X622</f>
        <v>0</v>
      </c>
      <c r="CG619" s="131">
        <f t="shared" ref="CG619" si="11639">Y619/Y622</f>
        <v>0</v>
      </c>
      <c r="CH619" s="132">
        <f t="shared" ref="CH619" si="11640">Z619/Z622</f>
        <v>0</v>
      </c>
      <c r="CI619" s="130">
        <f t="shared" ref="CI619" si="11641">AA619/AA622</f>
        <v>0</v>
      </c>
      <c r="CJ619" s="136">
        <f t="shared" ref="CJ619" si="11642">AB619/AB622</f>
        <v>0</v>
      </c>
      <c r="CK619" s="137">
        <f t="shared" ref="CK619" si="11643">AC619/AC622</f>
        <v>0</v>
      </c>
    </row>
    <row r="620" spans="1:89">
      <c r="A620" s="147" t="s">
        <v>38</v>
      </c>
      <c r="B620" s="58"/>
      <c r="C620" s="59"/>
      <c r="D620" s="153"/>
      <c r="E620" s="150"/>
      <c r="F620" s="151"/>
      <c r="G620" s="152"/>
      <c r="H620" s="153"/>
      <c r="I620" s="150"/>
      <c r="J620" s="151"/>
      <c r="K620" s="152"/>
      <c r="L620" s="153"/>
      <c r="M620" s="151"/>
      <c r="N620" s="155"/>
      <c r="O620" s="154"/>
      <c r="P620" s="151"/>
      <c r="Q620" s="152"/>
      <c r="R620" s="153"/>
      <c r="S620" s="150"/>
      <c r="T620" s="151"/>
      <c r="U620" s="152"/>
      <c r="V620" s="153"/>
      <c r="W620" s="150"/>
      <c r="X620" s="151"/>
      <c r="Y620" s="152"/>
      <c r="Z620" s="149"/>
      <c r="AA620" s="148"/>
      <c r="AB620" s="165"/>
      <c r="AC620" s="166"/>
      <c r="BI620" s="147" t="s">
        <v>38</v>
      </c>
      <c r="BJ620" s="130">
        <f>B620/B622</f>
        <v>0</v>
      </c>
      <c r="BK620" s="131">
        <f t="shared" ref="BK620" si="11644">C620/C622</f>
        <v>0</v>
      </c>
      <c r="BL620" s="132">
        <f t="shared" ref="BL620" si="11645">D620/D622</f>
        <v>0</v>
      </c>
      <c r="BM620" s="133">
        <f t="shared" ref="BM620" si="11646">E620/E622</f>
        <v>0</v>
      </c>
      <c r="BN620" s="130">
        <f t="shared" ref="BN620" si="11647">F620/F622</f>
        <v>0</v>
      </c>
      <c r="BO620" s="131">
        <f t="shared" ref="BO620" si="11648">G620/G622</f>
        <v>0</v>
      </c>
      <c r="BP620" s="132">
        <f t="shared" ref="BP620" si="11649">H620/H622</f>
        <v>0</v>
      </c>
      <c r="BQ620" s="133">
        <f t="shared" ref="BQ620" si="11650">I620/I622</f>
        <v>0</v>
      </c>
      <c r="BR620" s="130">
        <f t="shared" ref="BR620" si="11651">J620/J622</f>
        <v>0</v>
      </c>
      <c r="BS620" s="131">
        <f t="shared" ref="BS620" si="11652">K620/K622</f>
        <v>0</v>
      </c>
      <c r="BT620" s="132">
        <f t="shared" ref="BT620" si="11653">L620/L622</f>
        <v>0</v>
      </c>
      <c r="BU620" s="130">
        <f t="shared" ref="BU620" si="11654">M620/M622</f>
        <v>0</v>
      </c>
      <c r="BV620" s="134">
        <f t="shared" ref="BV620" si="11655">N620/N622</f>
        <v>0</v>
      </c>
      <c r="BW620" s="135">
        <f t="shared" ref="BW620" si="11656">O620/O622</f>
        <v>0</v>
      </c>
      <c r="BX620" s="130">
        <f t="shared" ref="BX620" si="11657">P620/P622</f>
        <v>0</v>
      </c>
      <c r="BY620" s="131">
        <f t="shared" ref="BY620" si="11658">Q620/Q622</f>
        <v>0</v>
      </c>
      <c r="BZ620" s="132">
        <f t="shared" ref="BZ620" si="11659">R620/R622</f>
        <v>0</v>
      </c>
      <c r="CA620" s="133">
        <f t="shared" ref="CA620" si="11660">S620/S622</f>
        <v>0</v>
      </c>
      <c r="CB620" s="130">
        <f t="shared" ref="CB620" si="11661">T620/T622</f>
        <v>0</v>
      </c>
      <c r="CC620" s="131">
        <f t="shared" ref="CC620" si="11662">U620/U622</f>
        <v>0</v>
      </c>
      <c r="CD620" s="132">
        <f t="shared" ref="CD620" si="11663">V620/V622</f>
        <v>0</v>
      </c>
      <c r="CE620" s="133">
        <f t="shared" ref="CE620" si="11664">W620/W622</f>
        <v>0</v>
      </c>
      <c r="CF620" s="130">
        <f t="shared" ref="CF620" si="11665">X620/X622</f>
        <v>0</v>
      </c>
      <c r="CG620" s="131">
        <f t="shared" ref="CG620" si="11666">Y620/Y622</f>
        <v>0</v>
      </c>
      <c r="CH620" s="132">
        <f t="shared" ref="CH620" si="11667">Z620/Z622</f>
        <v>0</v>
      </c>
      <c r="CI620" s="130">
        <f t="shared" ref="CI620" si="11668">AA620/AA622</f>
        <v>0</v>
      </c>
      <c r="CJ620" s="136">
        <f t="shared" ref="CJ620" si="11669">AB620/AB622</f>
        <v>0</v>
      </c>
      <c r="CK620" s="137">
        <f t="shared" ref="CK620" si="11670">AC620/AC622</f>
        <v>0</v>
      </c>
    </row>
    <row r="621" spans="1:89" ht="14" thickBot="1">
      <c r="A621" s="138" t="s">
        <v>39</v>
      </c>
      <c r="B621" s="60"/>
      <c r="C621" s="61"/>
      <c r="D621" s="140"/>
      <c r="E621" s="141"/>
      <c r="F621" s="139"/>
      <c r="G621" s="142"/>
      <c r="H621" s="140"/>
      <c r="I621" s="141"/>
      <c r="J621" s="139"/>
      <c r="K621" s="142"/>
      <c r="L621" s="140"/>
      <c r="M621" s="139"/>
      <c r="N621" s="143"/>
      <c r="O621" s="144"/>
      <c r="P621" s="139"/>
      <c r="Q621" s="142"/>
      <c r="R621" s="140"/>
      <c r="S621" s="141"/>
      <c r="T621" s="139"/>
      <c r="U621" s="142"/>
      <c r="V621" s="140"/>
      <c r="W621" s="141"/>
      <c r="X621" s="139"/>
      <c r="Y621" s="142"/>
      <c r="Z621" s="145"/>
      <c r="AA621" s="146"/>
      <c r="AB621" s="165"/>
      <c r="AC621" s="166"/>
      <c r="BI621" s="138" t="s">
        <v>39</v>
      </c>
      <c r="BJ621" s="130">
        <f>B621/B622</f>
        <v>0</v>
      </c>
      <c r="BK621" s="131">
        <f t="shared" ref="BK621" si="11671">C621/C622</f>
        <v>0</v>
      </c>
      <c r="BL621" s="132">
        <f t="shared" ref="BL621" si="11672">D621/D622</f>
        <v>0</v>
      </c>
      <c r="BM621" s="133">
        <f t="shared" ref="BM621" si="11673">E621/E622</f>
        <v>0</v>
      </c>
      <c r="BN621" s="130">
        <f t="shared" ref="BN621" si="11674">F621/F622</f>
        <v>0</v>
      </c>
      <c r="BO621" s="131">
        <f t="shared" ref="BO621" si="11675">G621/G622</f>
        <v>0</v>
      </c>
      <c r="BP621" s="132">
        <f t="shared" ref="BP621" si="11676">H621/H622</f>
        <v>0</v>
      </c>
      <c r="BQ621" s="133">
        <f t="shared" ref="BQ621" si="11677">I621/I622</f>
        <v>0</v>
      </c>
      <c r="BR621" s="130">
        <f t="shared" ref="BR621" si="11678">J621/J622</f>
        <v>0</v>
      </c>
      <c r="BS621" s="131">
        <f t="shared" ref="BS621" si="11679">K621/K622</f>
        <v>0</v>
      </c>
      <c r="BT621" s="132">
        <f t="shared" ref="BT621" si="11680">L621/L622</f>
        <v>0</v>
      </c>
      <c r="BU621" s="130">
        <f t="shared" ref="BU621" si="11681">M621/M622</f>
        <v>0</v>
      </c>
      <c r="BV621" s="134">
        <f t="shared" ref="BV621" si="11682">N621/N622</f>
        <v>0</v>
      </c>
      <c r="BW621" s="135">
        <f t="shared" ref="BW621" si="11683">O621/O622</f>
        <v>0</v>
      </c>
      <c r="BX621" s="130">
        <f t="shared" ref="BX621" si="11684">P621/P622</f>
        <v>0</v>
      </c>
      <c r="BY621" s="131">
        <f t="shared" ref="BY621" si="11685">Q621/Q622</f>
        <v>0</v>
      </c>
      <c r="BZ621" s="132">
        <f t="shared" ref="BZ621" si="11686">R621/R622</f>
        <v>0</v>
      </c>
      <c r="CA621" s="133">
        <f t="shared" ref="CA621" si="11687">S621/S622</f>
        <v>0</v>
      </c>
      <c r="CB621" s="130">
        <f t="shared" ref="CB621" si="11688">T621/T622</f>
        <v>0</v>
      </c>
      <c r="CC621" s="131">
        <f t="shared" ref="CC621" si="11689">U621/U622</f>
        <v>0</v>
      </c>
      <c r="CD621" s="132">
        <f t="shared" ref="CD621" si="11690">V621/V622</f>
        <v>0</v>
      </c>
      <c r="CE621" s="133">
        <f t="shared" ref="CE621" si="11691">W621/W622</f>
        <v>0</v>
      </c>
      <c r="CF621" s="130">
        <f t="shared" ref="CF621" si="11692">X621/X622</f>
        <v>0</v>
      </c>
      <c r="CG621" s="131">
        <f t="shared" ref="CG621" si="11693">Y621/Y622</f>
        <v>0</v>
      </c>
      <c r="CH621" s="132">
        <f t="shared" ref="CH621" si="11694">Z621/Z622</f>
        <v>0</v>
      </c>
      <c r="CI621" s="130">
        <f t="shared" ref="CI621" si="11695">AA621/AA622</f>
        <v>0</v>
      </c>
      <c r="CJ621" s="136">
        <f t="shared" ref="CJ621" si="11696">AB621/AB622</f>
        <v>0</v>
      </c>
      <c r="CK621" s="137">
        <f t="shared" ref="CK621" si="11697">AC621/AC622</f>
        <v>0</v>
      </c>
    </row>
    <row r="622" spans="1:89" ht="15" thickTop="1" thickBot="1">
      <c r="A622" s="226" t="s">
        <v>13</v>
      </c>
      <c r="B622" s="20">
        <f t="shared" ref="B622:AA622" si="11698">SUM(B599:B621)</f>
        <v>61284</v>
      </c>
      <c r="C622" s="21">
        <f t="shared" si="11698"/>
        <v>36053</v>
      </c>
      <c r="D622" s="20">
        <f t="shared" si="11698"/>
        <v>25086</v>
      </c>
      <c r="E622" s="21">
        <f t="shared" si="11698"/>
        <v>19457</v>
      </c>
      <c r="F622" s="20">
        <f t="shared" si="11698"/>
        <v>11395</v>
      </c>
      <c r="G622" s="21">
        <f t="shared" si="11698"/>
        <v>8208</v>
      </c>
      <c r="H622" s="20">
        <f t="shared" si="11698"/>
        <v>28761</v>
      </c>
      <c r="I622" s="21">
        <f t="shared" si="11698"/>
        <v>43804</v>
      </c>
      <c r="J622" s="20">
        <f t="shared" si="11698"/>
        <v>6346</v>
      </c>
      <c r="K622" s="21">
        <f t="shared" si="11698"/>
        <v>8145</v>
      </c>
      <c r="L622" s="20">
        <f t="shared" si="11698"/>
        <v>12049</v>
      </c>
      <c r="M622" s="21">
        <f t="shared" si="11698"/>
        <v>24613</v>
      </c>
      <c r="N622" s="20">
        <f t="shared" si="11698"/>
        <v>27141</v>
      </c>
      <c r="O622" s="21">
        <f t="shared" si="11698"/>
        <v>39385</v>
      </c>
      <c r="P622" s="20">
        <f t="shared" si="11698"/>
        <v>16893</v>
      </c>
      <c r="Q622" s="21">
        <f t="shared" si="11698"/>
        <v>19606</v>
      </c>
      <c r="R622" s="20">
        <f t="shared" si="11698"/>
        <v>22495</v>
      </c>
      <c r="S622" s="21">
        <f t="shared" si="11698"/>
        <v>23888</v>
      </c>
      <c r="T622" s="20">
        <f t="shared" si="11698"/>
        <v>8725</v>
      </c>
      <c r="U622" s="21">
        <f t="shared" si="11698"/>
        <v>11071</v>
      </c>
      <c r="V622" s="20">
        <f t="shared" si="11698"/>
        <v>25184</v>
      </c>
      <c r="W622" s="21">
        <f t="shared" si="11698"/>
        <v>31511</v>
      </c>
      <c r="X622" s="20">
        <f t="shared" si="11698"/>
        <v>24532</v>
      </c>
      <c r="Y622" s="21">
        <f t="shared" si="11698"/>
        <v>15055</v>
      </c>
      <c r="Z622" s="20">
        <f t="shared" si="11698"/>
        <v>62822</v>
      </c>
      <c r="AA622" s="21">
        <f t="shared" si="11698"/>
        <v>50984</v>
      </c>
      <c r="AB622" s="167">
        <f t="shared" ref="AB622:AC622" si="11699">SUM(AB598:AB621)</f>
        <v>332713</v>
      </c>
      <c r="AC622" s="168">
        <f t="shared" si="11699"/>
        <v>331780</v>
      </c>
      <c r="BI622" s="227" t="s">
        <v>13</v>
      </c>
      <c r="BJ622" s="156">
        <f>SUM(BJ598:BJ621)</f>
        <v>1</v>
      </c>
      <c r="BK622" s="157">
        <f t="shared" ref="BK622:CK622" si="11700">SUM(BK598:BK621)</f>
        <v>1</v>
      </c>
      <c r="BL622" s="156">
        <f t="shared" si="11700"/>
        <v>1.0000000000000002</v>
      </c>
      <c r="BM622" s="157">
        <f t="shared" si="11700"/>
        <v>1</v>
      </c>
      <c r="BN622" s="156">
        <f t="shared" si="11700"/>
        <v>1</v>
      </c>
      <c r="BO622" s="157">
        <f t="shared" si="11700"/>
        <v>1</v>
      </c>
      <c r="BP622" s="156">
        <f t="shared" si="11700"/>
        <v>1</v>
      </c>
      <c r="BQ622" s="157">
        <f t="shared" si="11700"/>
        <v>1.0000000000000002</v>
      </c>
      <c r="BR622" s="156">
        <f t="shared" si="11700"/>
        <v>1</v>
      </c>
      <c r="BS622" s="157">
        <f t="shared" si="11700"/>
        <v>1</v>
      </c>
      <c r="BT622" s="156">
        <f t="shared" si="11700"/>
        <v>1</v>
      </c>
      <c r="BU622" s="157">
        <f t="shared" si="11700"/>
        <v>1</v>
      </c>
      <c r="BV622" s="156">
        <f t="shared" si="11700"/>
        <v>0.99999999999999989</v>
      </c>
      <c r="BW622" s="157">
        <f t="shared" si="11700"/>
        <v>1.0000000000000002</v>
      </c>
      <c r="BX622" s="156">
        <f t="shared" si="11700"/>
        <v>0.99999999999999989</v>
      </c>
      <c r="BY622" s="157">
        <f t="shared" si="11700"/>
        <v>1.0000000000000002</v>
      </c>
      <c r="BZ622" s="156">
        <f t="shared" si="11700"/>
        <v>1.0000000000000002</v>
      </c>
      <c r="CA622" s="157">
        <f t="shared" si="11700"/>
        <v>1</v>
      </c>
      <c r="CB622" s="156">
        <f t="shared" si="11700"/>
        <v>1</v>
      </c>
      <c r="CC622" s="157">
        <f t="shared" si="11700"/>
        <v>1</v>
      </c>
      <c r="CD622" s="156">
        <f t="shared" si="11700"/>
        <v>1.0000000000000002</v>
      </c>
      <c r="CE622" s="157">
        <f t="shared" si="11700"/>
        <v>0.99999999999999978</v>
      </c>
      <c r="CF622" s="156">
        <f t="shared" si="11700"/>
        <v>0.99999999999999989</v>
      </c>
      <c r="CG622" s="157">
        <f t="shared" si="11700"/>
        <v>1</v>
      </c>
      <c r="CH622" s="156">
        <f t="shared" si="11700"/>
        <v>1</v>
      </c>
      <c r="CI622" s="157">
        <f t="shared" si="11700"/>
        <v>1.0000000000000002</v>
      </c>
      <c r="CJ622" s="156">
        <f t="shared" si="11700"/>
        <v>1</v>
      </c>
      <c r="CK622" s="157">
        <f t="shared" si="11700"/>
        <v>1</v>
      </c>
    </row>
    <row r="623" spans="1:89" ht="14" thickTop="1">
      <c r="A623" s="180"/>
    </row>
    <row r="625" spans="1:89">
      <c r="A625" s="325">
        <f>+A594+1</f>
        <v>43820</v>
      </c>
      <c r="B625" s="325"/>
      <c r="C625" s="325"/>
      <c r="D625" s="325"/>
      <c r="BI625" s="320">
        <f>+BI563+2</f>
        <v>43820</v>
      </c>
      <c r="BJ625" s="320"/>
      <c r="BK625" s="320"/>
      <c r="BL625" s="320"/>
    </row>
    <row r="626" spans="1:89" ht="14" thickBot="1">
      <c r="AE626" t="s">
        <v>87</v>
      </c>
    </row>
    <row r="627" spans="1:89" ht="15" thickTop="1" thickBot="1">
      <c r="A627" s="321" t="s">
        <v>0</v>
      </c>
      <c r="B627" s="316" t="s">
        <v>1</v>
      </c>
      <c r="C627" s="317"/>
      <c r="D627" s="316" t="s">
        <v>2</v>
      </c>
      <c r="E627" s="317"/>
      <c r="F627" s="316" t="s">
        <v>3</v>
      </c>
      <c r="G627" s="317"/>
      <c r="H627" s="316" t="s">
        <v>4</v>
      </c>
      <c r="I627" s="317"/>
      <c r="J627" s="316" t="s">
        <v>5</v>
      </c>
      <c r="K627" s="317"/>
      <c r="L627" s="316" t="s">
        <v>6</v>
      </c>
      <c r="M627" s="317"/>
      <c r="N627" s="316" t="s">
        <v>7</v>
      </c>
      <c r="O627" s="317"/>
      <c r="P627" s="316" t="s">
        <v>8</v>
      </c>
      <c r="Q627" s="317"/>
      <c r="R627" s="316" t="s">
        <v>9</v>
      </c>
      <c r="S627" s="317"/>
      <c r="T627" s="316" t="s">
        <v>10</v>
      </c>
      <c r="U627" s="317"/>
      <c r="V627" s="316" t="s">
        <v>11</v>
      </c>
      <c r="W627" s="317"/>
      <c r="X627" s="316" t="s">
        <v>12</v>
      </c>
      <c r="Y627" s="317"/>
      <c r="Z627" s="318" t="s">
        <v>40</v>
      </c>
      <c r="AA627" s="319"/>
      <c r="AB627" s="323" t="s">
        <v>41</v>
      </c>
      <c r="AC627" s="324"/>
      <c r="AE627" s="314" t="s">
        <v>0</v>
      </c>
      <c r="AF627" s="308" t="s">
        <v>1</v>
      </c>
      <c r="AG627" s="309"/>
      <c r="AH627" s="308" t="s">
        <v>2</v>
      </c>
      <c r="AI627" s="309"/>
      <c r="AJ627" s="308" t="s">
        <v>3</v>
      </c>
      <c r="AK627" s="309"/>
      <c r="AL627" s="308" t="s">
        <v>4</v>
      </c>
      <c r="AM627" s="309"/>
      <c r="AN627" s="308" t="s">
        <v>5</v>
      </c>
      <c r="AO627" s="309"/>
      <c r="AP627" s="308" t="s">
        <v>6</v>
      </c>
      <c r="AQ627" s="309"/>
      <c r="AR627" s="308" t="s">
        <v>7</v>
      </c>
      <c r="AS627" s="309"/>
      <c r="AT627" s="308" t="s">
        <v>8</v>
      </c>
      <c r="AU627" s="309"/>
      <c r="AV627" s="308" t="s">
        <v>9</v>
      </c>
      <c r="AW627" s="309"/>
      <c r="AX627" s="308" t="s">
        <v>10</v>
      </c>
      <c r="AY627" s="309"/>
      <c r="AZ627" s="308" t="s">
        <v>11</v>
      </c>
      <c r="BA627" s="309"/>
      <c r="BB627" s="308" t="s">
        <v>12</v>
      </c>
      <c r="BC627" s="309"/>
      <c r="BD627" s="310" t="s">
        <v>40</v>
      </c>
      <c r="BE627" s="311"/>
      <c r="BF627" s="312" t="s">
        <v>41</v>
      </c>
      <c r="BG627" s="313"/>
      <c r="BI627" s="321" t="s">
        <v>0</v>
      </c>
      <c r="BJ627" s="316" t="s">
        <v>1</v>
      </c>
      <c r="BK627" s="317"/>
      <c r="BL627" s="316" t="s">
        <v>2</v>
      </c>
      <c r="BM627" s="317"/>
      <c r="BN627" s="316" t="s">
        <v>3</v>
      </c>
      <c r="BO627" s="317"/>
      <c r="BP627" s="316" t="s">
        <v>4</v>
      </c>
      <c r="BQ627" s="317"/>
      <c r="BR627" s="316" t="s">
        <v>5</v>
      </c>
      <c r="BS627" s="317"/>
      <c r="BT627" s="316" t="s">
        <v>6</v>
      </c>
      <c r="BU627" s="317"/>
      <c r="BV627" s="316" t="s">
        <v>7</v>
      </c>
      <c r="BW627" s="317"/>
      <c r="BX627" s="316" t="s">
        <v>8</v>
      </c>
      <c r="BY627" s="317"/>
      <c r="BZ627" s="316" t="s">
        <v>9</v>
      </c>
      <c r="CA627" s="317"/>
      <c r="CB627" s="316" t="s">
        <v>10</v>
      </c>
      <c r="CC627" s="317"/>
      <c r="CD627" s="316" t="s">
        <v>11</v>
      </c>
      <c r="CE627" s="317"/>
      <c r="CF627" s="316" t="s">
        <v>12</v>
      </c>
      <c r="CG627" s="317"/>
      <c r="CH627" s="318" t="s">
        <v>40</v>
      </c>
      <c r="CI627" s="319"/>
      <c r="CJ627" s="316" t="s">
        <v>41</v>
      </c>
      <c r="CK627" s="317"/>
    </row>
    <row r="628" spans="1:89" ht="15" thickTop="1" thickBot="1">
      <c r="A628" s="322"/>
      <c r="B628" s="117" t="s">
        <v>14</v>
      </c>
      <c r="C628" s="118" t="s">
        <v>15</v>
      </c>
      <c r="D628" s="119" t="s">
        <v>14</v>
      </c>
      <c r="E628" s="120" t="s">
        <v>15</v>
      </c>
      <c r="F628" s="117" t="s">
        <v>14</v>
      </c>
      <c r="G628" s="118" t="s">
        <v>15</v>
      </c>
      <c r="H628" s="119" t="s">
        <v>14</v>
      </c>
      <c r="I628" s="120" t="s">
        <v>15</v>
      </c>
      <c r="J628" s="117" t="s">
        <v>14</v>
      </c>
      <c r="K628" s="118" t="s">
        <v>15</v>
      </c>
      <c r="L628" s="119" t="s">
        <v>14</v>
      </c>
      <c r="M628" s="117" t="s">
        <v>15</v>
      </c>
      <c r="N628" s="121" t="s">
        <v>14</v>
      </c>
      <c r="O628" s="122" t="s">
        <v>15</v>
      </c>
      <c r="P628" s="117" t="s">
        <v>14</v>
      </c>
      <c r="Q628" s="118" t="s">
        <v>15</v>
      </c>
      <c r="R628" s="119" t="s">
        <v>14</v>
      </c>
      <c r="S628" s="120" t="s">
        <v>15</v>
      </c>
      <c r="T628" s="117" t="s">
        <v>14</v>
      </c>
      <c r="U628" s="118" t="s">
        <v>15</v>
      </c>
      <c r="V628" s="119" t="s">
        <v>14</v>
      </c>
      <c r="W628" s="120" t="s">
        <v>15</v>
      </c>
      <c r="X628" s="117" t="s">
        <v>14</v>
      </c>
      <c r="Y628" s="118" t="s">
        <v>15</v>
      </c>
      <c r="Z628" s="28" t="s">
        <v>14</v>
      </c>
      <c r="AA628" s="123" t="s">
        <v>15</v>
      </c>
      <c r="AB628" s="169" t="s">
        <v>14</v>
      </c>
      <c r="AC628" s="170" t="s">
        <v>15</v>
      </c>
      <c r="AE628" s="315"/>
      <c r="AF628" s="230" t="s">
        <v>14</v>
      </c>
      <c r="AG628" s="231" t="s">
        <v>15</v>
      </c>
      <c r="AH628" s="232" t="s">
        <v>14</v>
      </c>
      <c r="AI628" s="233" t="s">
        <v>15</v>
      </c>
      <c r="AJ628" s="230" t="s">
        <v>14</v>
      </c>
      <c r="AK628" s="231" t="s">
        <v>15</v>
      </c>
      <c r="AL628" s="232" t="s">
        <v>14</v>
      </c>
      <c r="AM628" s="233" t="s">
        <v>15</v>
      </c>
      <c r="AN628" s="230" t="s">
        <v>14</v>
      </c>
      <c r="AO628" s="231" t="s">
        <v>15</v>
      </c>
      <c r="AP628" s="232" t="s">
        <v>14</v>
      </c>
      <c r="AQ628" s="230" t="s">
        <v>15</v>
      </c>
      <c r="AR628" s="234" t="s">
        <v>14</v>
      </c>
      <c r="AS628" s="235" t="s">
        <v>15</v>
      </c>
      <c r="AT628" s="230" t="s">
        <v>14</v>
      </c>
      <c r="AU628" s="231" t="s">
        <v>15</v>
      </c>
      <c r="AV628" s="232" t="s">
        <v>14</v>
      </c>
      <c r="AW628" s="233" t="s">
        <v>15</v>
      </c>
      <c r="AX628" s="230" t="s">
        <v>14</v>
      </c>
      <c r="AY628" s="231" t="s">
        <v>15</v>
      </c>
      <c r="AZ628" s="232" t="s">
        <v>14</v>
      </c>
      <c r="BA628" s="233" t="s">
        <v>15</v>
      </c>
      <c r="BB628" s="230" t="s">
        <v>14</v>
      </c>
      <c r="BC628" s="231" t="s">
        <v>15</v>
      </c>
      <c r="BD628" s="236" t="s">
        <v>14</v>
      </c>
      <c r="BE628" s="237" t="s">
        <v>15</v>
      </c>
      <c r="BF628" s="238" t="s">
        <v>14</v>
      </c>
      <c r="BG628" s="239" t="s">
        <v>15</v>
      </c>
      <c r="BI628" s="322"/>
      <c r="BJ628" s="117" t="s">
        <v>14</v>
      </c>
      <c r="BK628" s="118" t="s">
        <v>15</v>
      </c>
      <c r="BL628" s="119" t="s">
        <v>14</v>
      </c>
      <c r="BM628" s="120" t="s">
        <v>15</v>
      </c>
      <c r="BN628" s="117" t="s">
        <v>14</v>
      </c>
      <c r="BO628" s="118" t="s">
        <v>15</v>
      </c>
      <c r="BP628" s="119" t="s">
        <v>14</v>
      </c>
      <c r="BQ628" s="120" t="s">
        <v>15</v>
      </c>
      <c r="BR628" s="117" t="s">
        <v>14</v>
      </c>
      <c r="BS628" s="118" t="s">
        <v>15</v>
      </c>
      <c r="BT628" s="119" t="s">
        <v>14</v>
      </c>
      <c r="BU628" s="117" t="s">
        <v>15</v>
      </c>
      <c r="BV628" s="121" t="s">
        <v>14</v>
      </c>
      <c r="BW628" s="122" t="s">
        <v>15</v>
      </c>
      <c r="BX628" s="117" t="s">
        <v>14</v>
      </c>
      <c r="BY628" s="118" t="s">
        <v>15</v>
      </c>
      <c r="BZ628" s="119" t="s">
        <v>14</v>
      </c>
      <c r="CA628" s="120" t="s">
        <v>15</v>
      </c>
      <c r="CB628" s="117" t="s">
        <v>14</v>
      </c>
      <c r="CC628" s="118" t="s">
        <v>15</v>
      </c>
      <c r="CD628" s="119" t="s">
        <v>14</v>
      </c>
      <c r="CE628" s="120" t="s">
        <v>15</v>
      </c>
      <c r="CF628" s="117" t="s">
        <v>14</v>
      </c>
      <c r="CG628" s="118" t="s">
        <v>15</v>
      </c>
      <c r="CH628" s="28" t="s">
        <v>14</v>
      </c>
      <c r="CI628" s="123" t="s">
        <v>15</v>
      </c>
      <c r="CJ628" s="121" t="s">
        <v>14</v>
      </c>
      <c r="CK628" s="122" t="s">
        <v>15</v>
      </c>
    </row>
    <row r="629" spans="1:89" ht="14" thickTop="1">
      <c r="A629" s="126" t="s">
        <v>16</v>
      </c>
      <c r="B629" s="127"/>
      <c r="C629" s="179"/>
      <c r="D629" s="128"/>
      <c r="E629" s="173"/>
      <c r="F629" s="127"/>
      <c r="G629" s="129"/>
      <c r="H629" s="128"/>
      <c r="I629" s="173"/>
      <c r="J629" s="127"/>
      <c r="K629" s="129"/>
      <c r="L629" s="128"/>
      <c r="M629" s="127"/>
      <c r="N629" s="172"/>
      <c r="O629" s="174"/>
      <c r="P629" s="127"/>
      <c r="Q629" s="129"/>
      <c r="R629" s="128"/>
      <c r="S629" s="173"/>
      <c r="T629" s="127"/>
      <c r="U629" s="129"/>
      <c r="V629" s="128"/>
      <c r="W629" s="173"/>
      <c r="X629" s="127"/>
      <c r="Y629" s="129"/>
      <c r="Z629" s="177"/>
      <c r="AA629" s="178"/>
      <c r="AB629" s="163">
        <f>B629+D629+F629+H629+J629+L629+N629+P629+R629+T629+V629+X629+Z629</f>
        <v>0</v>
      </c>
      <c r="AC629" s="164">
        <f>C629+E629+G629+I629+K629+M629+O629+Q629+S629+U629+W629+Y629+AA629</f>
        <v>0</v>
      </c>
      <c r="AE629" s="241" t="str">
        <f>$AE$9</f>
        <v>07:00 - 07:59</v>
      </c>
      <c r="AF629" s="242">
        <f>SUMIF($A$9:$A$32,$AE629,B$629:B$652)</f>
        <v>2862</v>
      </c>
      <c r="AG629" s="243">
        <f t="shared" ref="AG629:AV631" si="11701">SUMIF($A$9:$A$32,$AE629,C$629:C$652)</f>
        <v>896</v>
      </c>
      <c r="AH629" s="244">
        <f t="shared" si="11701"/>
        <v>993</v>
      </c>
      <c r="AI629" s="245">
        <f t="shared" si="11701"/>
        <v>598</v>
      </c>
      <c r="AJ629" s="242">
        <f t="shared" si="11701"/>
        <v>286</v>
      </c>
      <c r="AK629" s="246">
        <f t="shared" si="11701"/>
        <v>277</v>
      </c>
      <c r="AL629" s="244">
        <f t="shared" si="11701"/>
        <v>989</v>
      </c>
      <c r="AM629" s="245">
        <f t="shared" si="11701"/>
        <v>1512</v>
      </c>
      <c r="AN629" s="242">
        <f t="shared" si="11701"/>
        <v>159</v>
      </c>
      <c r="AO629" s="246">
        <f t="shared" si="11701"/>
        <v>343</v>
      </c>
      <c r="AP629" s="244">
        <f t="shared" si="11701"/>
        <v>175</v>
      </c>
      <c r="AQ629" s="242">
        <f t="shared" si="11701"/>
        <v>748</v>
      </c>
      <c r="AR629" s="247">
        <f t="shared" si="11701"/>
        <v>1078</v>
      </c>
      <c r="AS629" s="248">
        <f t="shared" si="11701"/>
        <v>1515</v>
      </c>
      <c r="AT629" s="242">
        <f t="shared" si="11701"/>
        <v>702</v>
      </c>
      <c r="AU629" s="246">
        <f t="shared" si="11701"/>
        <v>570</v>
      </c>
      <c r="AV629" s="244">
        <f t="shared" si="11701"/>
        <v>1126</v>
      </c>
      <c r="AW629" s="245">
        <f t="shared" ref="AW629:BE631" si="11702">SUMIF($A$9:$A$32,$AE629,S$629:S$652)</f>
        <v>795</v>
      </c>
      <c r="AX629" s="242">
        <f t="shared" si="11702"/>
        <v>195</v>
      </c>
      <c r="AY629" s="246">
        <f t="shared" si="11702"/>
        <v>347</v>
      </c>
      <c r="AZ629" s="244">
        <f t="shared" si="11702"/>
        <v>771</v>
      </c>
      <c r="BA629" s="245">
        <f t="shared" si="11702"/>
        <v>954</v>
      </c>
      <c r="BB629" s="242">
        <f t="shared" si="11702"/>
        <v>874</v>
      </c>
      <c r="BC629" s="246">
        <f t="shared" si="11702"/>
        <v>746</v>
      </c>
      <c r="BD629" s="23">
        <f t="shared" si="11702"/>
        <v>2507</v>
      </c>
      <c r="BE629" s="249">
        <f t="shared" si="11702"/>
        <v>2111</v>
      </c>
      <c r="BF629" s="250">
        <f>AF629+AH629+AJ629+AL629+AN629+AP629+AR629+AT629+AV629+AX629+AZ629+BB629+BD629</f>
        <v>12717</v>
      </c>
      <c r="BG629" s="251">
        <f>AG629+AI629+AK629+AM629+AO629+AQ629+AS629+AU629+AW629+AY629+BA629+BC629+BE629</f>
        <v>11412</v>
      </c>
      <c r="BI629" s="126" t="s">
        <v>16</v>
      </c>
      <c r="BJ629" s="130">
        <f>B629/B653</f>
        <v>0</v>
      </c>
      <c r="BK629" s="131">
        <f t="shared" ref="BK629" si="11703">C629/C653</f>
        <v>0</v>
      </c>
      <c r="BL629" s="132">
        <f t="shared" ref="BL629" si="11704">D629/D653</f>
        <v>0</v>
      </c>
      <c r="BM629" s="133">
        <f t="shared" ref="BM629" si="11705">E629/E653</f>
        <v>0</v>
      </c>
      <c r="BN629" s="130">
        <f t="shared" ref="BN629" si="11706">F629/F653</f>
        <v>0</v>
      </c>
      <c r="BO629" s="131">
        <f t="shared" ref="BO629" si="11707">G629/G653</f>
        <v>0</v>
      </c>
      <c r="BP629" s="132">
        <f t="shared" ref="BP629" si="11708">H629/H653</f>
        <v>0</v>
      </c>
      <c r="BQ629" s="133">
        <f t="shared" ref="BQ629" si="11709">I629/I653</f>
        <v>0</v>
      </c>
      <c r="BR629" s="130">
        <f t="shared" ref="BR629" si="11710">J629/J653</f>
        <v>0</v>
      </c>
      <c r="BS629" s="131">
        <f t="shared" ref="BS629" si="11711">K629/K653</f>
        <v>0</v>
      </c>
      <c r="BT629" s="132">
        <f t="shared" ref="BT629" si="11712">L629/L653</f>
        <v>0</v>
      </c>
      <c r="BU629" s="130">
        <f t="shared" ref="BU629" si="11713">M629/M653</f>
        <v>0</v>
      </c>
      <c r="BV629" s="134">
        <f t="shared" ref="BV629" si="11714">N629/N653</f>
        <v>0</v>
      </c>
      <c r="BW629" s="135">
        <f t="shared" ref="BW629" si="11715">O629/O653</f>
        <v>0</v>
      </c>
      <c r="BX629" s="130">
        <f t="shared" ref="BX629" si="11716">P629/P653</f>
        <v>0</v>
      </c>
      <c r="BY629" s="131">
        <f t="shared" ref="BY629" si="11717">Q629/Q653</f>
        <v>0</v>
      </c>
      <c r="BZ629" s="132">
        <f t="shared" ref="BZ629" si="11718">R629/R653</f>
        <v>0</v>
      </c>
      <c r="CA629" s="133">
        <f t="shared" ref="CA629" si="11719">S629/S653</f>
        <v>0</v>
      </c>
      <c r="CB629" s="130">
        <f t="shared" ref="CB629" si="11720">T629/T653</f>
        <v>0</v>
      </c>
      <c r="CC629" s="131">
        <f t="shared" ref="CC629" si="11721">U629/U653</f>
        <v>0</v>
      </c>
      <c r="CD629" s="132">
        <f t="shared" ref="CD629" si="11722">V629/V653</f>
        <v>0</v>
      </c>
      <c r="CE629" s="133">
        <f t="shared" ref="CE629" si="11723">W629/W653</f>
        <v>0</v>
      </c>
      <c r="CF629" s="130">
        <f t="shared" ref="CF629" si="11724">X629/X653</f>
        <v>0</v>
      </c>
      <c r="CG629" s="131">
        <f t="shared" ref="CG629" si="11725">Y629/Y653</f>
        <v>0</v>
      </c>
      <c r="CH629" s="132">
        <f t="shared" ref="CH629" si="11726">Z629/Z653</f>
        <v>0</v>
      </c>
      <c r="CI629" s="130">
        <f t="shared" ref="CI629" si="11727">AA629/AA653</f>
        <v>0</v>
      </c>
      <c r="CJ629" s="136">
        <f t="shared" ref="CJ629" si="11728">AB629/AB653</f>
        <v>0</v>
      </c>
      <c r="CK629" s="137">
        <f t="shared" ref="CK629" si="11729">AC629/AC653</f>
        <v>0</v>
      </c>
    </row>
    <row r="630" spans="1:89">
      <c r="A630" s="138" t="s">
        <v>17</v>
      </c>
      <c r="B630" s="182">
        <v>219</v>
      </c>
      <c r="C630" s="183">
        <v>0</v>
      </c>
      <c r="D630" s="184">
        <v>95</v>
      </c>
      <c r="E630" s="185">
        <v>0</v>
      </c>
      <c r="F630" s="182">
        <v>20</v>
      </c>
      <c r="G630" s="186">
        <v>1</v>
      </c>
      <c r="H630" s="184">
        <v>149</v>
      </c>
      <c r="I630" s="185">
        <v>6</v>
      </c>
      <c r="J630" s="182">
        <v>7</v>
      </c>
      <c r="K630" s="186">
        <v>2</v>
      </c>
      <c r="L630" s="184">
        <v>4</v>
      </c>
      <c r="M630" s="182">
        <v>0</v>
      </c>
      <c r="N630" s="187">
        <v>45</v>
      </c>
      <c r="O630" s="188">
        <v>0</v>
      </c>
      <c r="P630" s="182">
        <v>5</v>
      </c>
      <c r="Q630" s="186">
        <v>0</v>
      </c>
      <c r="R630" s="184">
        <v>0</v>
      </c>
      <c r="S630" s="185">
        <v>0</v>
      </c>
      <c r="T630" s="182">
        <v>0</v>
      </c>
      <c r="U630" s="186">
        <v>0</v>
      </c>
      <c r="V630" s="184">
        <v>0</v>
      </c>
      <c r="W630" s="185">
        <v>0</v>
      </c>
      <c r="X630" s="182">
        <v>0</v>
      </c>
      <c r="Y630" s="186">
        <v>0</v>
      </c>
      <c r="Z630" s="184">
        <v>0</v>
      </c>
      <c r="AA630" s="182">
        <v>0</v>
      </c>
      <c r="AB630" s="165">
        <f t="shared" ref="AB630:AB631" si="11730">B630+D630+F630+H630+J630+L630+N630+P630+R630+T630+V630+X630+Z630</f>
        <v>544</v>
      </c>
      <c r="AC630" s="166">
        <f t="shared" ref="AC630:AC649" si="11731">C630+E630+G630+I630+K630+M630+O630+Q630+S630+U630+W630+Y630+AA630</f>
        <v>9</v>
      </c>
      <c r="AE630" s="253" t="str">
        <f>$AE$10</f>
        <v>08:00 - 08:59</v>
      </c>
      <c r="AF630" s="242">
        <f>SUMIF($A$9:$A$32,$AE630,B$629:B$652)</f>
        <v>3145</v>
      </c>
      <c r="AG630" s="254">
        <f t="shared" si="11701"/>
        <v>1080</v>
      </c>
      <c r="AH630" s="255">
        <f t="shared" si="11701"/>
        <v>1086</v>
      </c>
      <c r="AI630" s="256">
        <f t="shared" si="11701"/>
        <v>622</v>
      </c>
      <c r="AJ630" s="257">
        <f t="shared" si="11701"/>
        <v>394</v>
      </c>
      <c r="AK630" s="258">
        <f t="shared" si="11701"/>
        <v>262</v>
      </c>
      <c r="AL630" s="255">
        <f t="shared" si="11701"/>
        <v>1221</v>
      </c>
      <c r="AM630" s="256">
        <f t="shared" si="11701"/>
        <v>1592</v>
      </c>
      <c r="AN630" s="257">
        <f t="shared" si="11701"/>
        <v>162</v>
      </c>
      <c r="AO630" s="258">
        <f t="shared" si="11701"/>
        <v>418</v>
      </c>
      <c r="AP630" s="255">
        <f t="shared" si="11701"/>
        <v>207</v>
      </c>
      <c r="AQ630" s="257">
        <f t="shared" si="11701"/>
        <v>1023</v>
      </c>
      <c r="AR630" s="259">
        <f t="shared" si="11701"/>
        <v>1156</v>
      </c>
      <c r="AS630" s="260">
        <f t="shared" si="11701"/>
        <v>1767</v>
      </c>
      <c r="AT630" s="257">
        <f t="shared" si="11701"/>
        <v>683</v>
      </c>
      <c r="AU630" s="258">
        <f t="shared" si="11701"/>
        <v>718</v>
      </c>
      <c r="AV630" s="255">
        <f t="shared" si="11701"/>
        <v>1253</v>
      </c>
      <c r="AW630" s="256">
        <f t="shared" si="11702"/>
        <v>890</v>
      </c>
      <c r="AX630" s="257">
        <f t="shared" si="11702"/>
        <v>214</v>
      </c>
      <c r="AY630" s="258">
        <f t="shared" si="11702"/>
        <v>425</v>
      </c>
      <c r="AZ630" s="255">
        <f t="shared" si="11702"/>
        <v>672</v>
      </c>
      <c r="BA630" s="256">
        <f t="shared" si="11702"/>
        <v>1120</v>
      </c>
      <c r="BB630" s="257">
        <f t="shared" si="11702"/>
        <v>754</v>
      </c>
      <c r="BC630" s="258">
        <f t="shared" si="11702"/>
        <v>818</v>
      </c>
      <c r="BD630" s="255">
        <f t="shared" si="11702"/>
        <v>2703</v>
      </c>
      <c r="BE630" s="257">
        <f t="shared" si="11702"/>
        <v>2181</v>
      </c>
      <c r="BF630" s="261">
        <f>SUM(AF630,AH630,AJ630,AL630,AN630,AP630,AR630,AT630,AV630,AX630,AZ630,BB630,BD630)</f>
        <v>13650</v>
      </c>
      <c r="BG630" s="19">
        <f>SUM(AG630,AI630,AK630,AM630,AO630,AQ630,AS630,AU630,AW630,AY630,BA630,BC630,BE630)</f>
        <v>12916</v>
      </c>
      <c r="BI630" s="138" t="s">
        <v>17</v>
      </c>
      <c r="BJ630" s="130">
        <f>B630/B653</f>
        <v>4.9887241167224762E-3</v>
      </c>
      <c r="BK630" s="131">
        <f t="shared" ref="BK630" si="11732">C630/C653</f>
        <v>0</v>
      </c>
      <c r="BL630" s="132">
        <f t="shared" ref="BL630" si="11733">D630/D653</f>
        <v>5.4332284815556192E-3</v>
      </c>
      <c r="BM630" s="133">
        <f t="shared" ref="BM630" si="11734">E630/E653</f>
        <v>0</v>
      </c>
      <c r="BN630" s="130">
        <f t="shared" ref="BN630" si="11735">F630/F653</f>
        <v>2.871500358937545E-3</v>
      </c>
      <c r="BO630" s="131">
        <f t="shared" ref="BO630" si="11736">G630/G653</f>
        <v>1.7627357659086903E-4</v>
      </c>
      <c r="BP630" s="132">
        <f t="shared" ref="BP630" si="11737">H630/H653</f>
        <v>5.4447124168676463E-3</v>
      </c>
      <c r="BQ630" s="133">
        <f t="shared" ref="BQ630" si="11738">I630/I653</f>
        <v>1.5856655831285183E-4</v>
      </c>
      <c r="BR630" s="130">
        <f t="shared" ref="BR630" si="11739">J630/J653</f>
        <v>1.8464785017145871E-3</v>
      </c>
      <c r="BS630" s="131">
        <f t="shared" ref="BS630" si="11740">K630/K653</f>
        <v>4.0650406504065041E-4</v>
      </c>
      <c r="BT630" s="132">
        <f t="shared" ref="BT630" si="11741">L630/L653</f>
        <v>5.7183702644746245E-4</v>
      </c>
      <c r="BU630" s="130">
        <f t="shared" ref="BU630" si="11742">M630/M653</f>
        <v>0</v>
      </c>
      <c r="BV630" s="134">
        <f t="shared" ref="BV630" si="11743">N630/N653</f>
        <v>1.9891261105954116E-3</v>
      </c>
      <c r="BW630" s="135">
        <f t="shared" ref="BW630" si="11744">O630/O653</f>
        <v>0</v>
      </c>
      <c r="BX630" s="130">
        <f t="shared" ref="BX630" si="11745">P630/P653</f>
        <v>3.7163668797383676E-4</v>
      </c>
      <c r="BY630" s="131">
        <f t="shared" ref="BY630" si="11746">Q630/Q653</f>
        <v>0</v>
      </c>
      <c r="BZ630" s="132">
        <f t="shared" ref="BZ630" si="11747">R630/R653</f>
        <v>0</v>
      </c>
      <c r="CA630" s="133">
        <f t="shared" ref="CA630" si="11748">S630/S653</f>
        <v>0</v>
      </c>
      <c r="CB630" s="130">
        <f t="shared" ref="CB630" si="11749">T630/T653</f>
        <v>0</v>
      </c>
      <c r="CC630" s="131">
        <f t="shared" ref="CC630" si="11750">U630/U653</f>
        <v>0</v>
      </c>
      <c r="CD630" s="132">
        <f t="shared" ref="CD630" si="11751">V630/V653</f>
        <v>0</v>
      </c>
      <c r="CE630" s="133">
        <f t="shared" ref="CE630" si="11752">W630/W653</f>
        <v>0</v>
      </c>
      <c r="CF630" s="130">
        <f t="shared" ref="CF630" si="11753">X630/X653</f>
        <v>0</v>
      </c>
      <c r="CG630" s="131">
        <f t="shared" ref="CG630" si="11754">Y630/Y653</f>
        <v>0</v>
      </c>
      <c r="CH630" s="132">
        <f t="shared" ref="CH630" si="11755">Z630/Z653</f>
        <v>0</v>
      </c>
      <c r="CI630" s="130">
        <f t="shared" ref="CI630" si="11756">AA630/AA653</f>
        <v>0</v>
      </c>
      <c r="CJ630" s="136">
        <f t="shared" ref="CJ630" si="11757">AB630/AB653</f>
        <v>2.1713879719475835E-3</v>
      </c>
      <c r="CK630" s="137">
        <f t="shared" ref="CK630" si="11758">AC630/AC653</f>
        <v>3.6019882975402425E-5</v>
      </c>
    </row>
    <row r="631" spans="1:89" ht="14" thickBot="1">
      <c r="A631" s="147" t="s">
        <v>18</v>
      </c>
      <c r="B631" s="189">
        <v>1269</v>
      </c>
      <c r="C631" s="190">
        <v>0</v>
      </c>
      <c r="D631" s="191">
        <v>503</v>
      </c>
      <c r="E631" s="192">
        <v>5</v>
      </c>
      <c r="F631" s="189">
        <v>139</v>
      </c>
      <c r="G631" s="193">
        <v>5</v>
      </c>
      <c r="H631" s="191">
        <v>712</v>
      </c>
      <c r="I631" s="192">
        <v>70</v>
      </c>
      <c r="J631" s="189">
        <v>39</v>
      </c>
      <c r="K631" s="193">
        <v>30</v>
      </c>
      <c r="L631" s="191">
        <v>38</v>
      </c>
      <c r="M631" s="189">
        <v>138</v>
      </c>
      <c r="N631" s="194">
        <v>325</v>
      </c>
      <c r="O631" s="195">
        <v>258</v>
      </c>
      <c r="P631" s="189">
        <v>144</v>
      </c>
      <c r="Q631" s="193">
        <v>146</v>
      </c>
      <c r="R631" s="191">
        <v>237</v>
      </c>
      <c r="S631" s="192">
        <v>155</v>
      </c>
      <c r="T631" s="189">
        <v>43</v>
      </c>
      <c r="U631" s="193">
        <v>130</v>
      </c>
      <c r="V631" s="191">
        <v>111</v>
      </c>
      <c r="W631" s="192">
        <v>201</v>
      </c>
      <c r="X631" s="189">
        <v>213</v>
      </c>
      <c r="Y631" s="193">
        <v>178</v>
      </c>
      <c r="Z631" s="191">
        <v>516</v>
      </c>
      <c r="AA631" s="189">
        <v>396</v>
      </c>
      <c r="AB631" s="165">
        <f t="shared" si="11730"/>
        <v>4289</v>
      </c>
      <c r="AC631" s="166">
        <f t="shared" si="11731"/>
        <v>1712</v>
      </c>
      <c r="AE631" s="241" t="str">
        <f>$AE$11</f>
        <v>09:00 - 09:59</v>
      </c>
      <c r="AF631" s="242">
        <f>SUMIF($A$9:$A$32,$AE631,B$629:B$652)</f>
        <v>2988</v>
      </c>
      <c r="AG631" s="262">
        <f t="shared" si="11701"/>
        <v>1355</v>
      </c>
      <c r="AH631" s="263">
        <f t="shared" si="11701"/>
        <v>1101</v>
      </c>
      <c r="AI631" s="264">
        <f t="shared" si="11701"/>
        <v>624</v>
      </c>
      <c r="AJ631" s="265">
        <f t="shared" si="11701"/>
        <v>405</v>
      </c>
      <c r="AK631" s="266">
        <f t="shared" si="11701"/>
        <v>321</v>
      </c>
      <c r="AL631" s="263">
        <f t="shared" si="11701"/>
        <v>1359</v>
      </c>
      <c r="AM631" s="264">
        <f t="shared" si="11701"/>
        <v>1694</v>
      </c>
      <c r="AN631" s="265">
        <f t="shared" si="11701"/>
        <v>163</v>
      </c>
      <c r="AO631" s="266">
        <f t="shared" si="11701"/>
        <v>505</v>
      </c>
      <c r="AP631" s="263">
        <f t="shared" si="11701"/>
        <v>206</v>
      </c>
      <c r="AQ631" s="265">
        <f t="shared" si="11701"/>
        <v>1250</v>
      </c>
      <c r="AR631" s="267">
        <f t="shared" si="11701"/>
        <v>1177</v>
      </c>
      <c r="AS631" s="268">
        <f t="shared" si="11701"/>
        <v>2125</v>
      </c>
      <c r="AT631" s="265">
        <f t="shared" si="11701"/>
        <v>811</v>
      </c>
      <c r="AU631" s="266">
        <f t="shared" si="11701"/>
        <v>659</v>
      </c>
      <c r="AV631" s="263">
        <f t="shared" si="11701"/>
        <v>1478</v>
      </c>
      <c r="AW631" s="264">
        <f t="shared" si="11702"/>
        <v>911</v>
      </c>
      <c r="AX631" s="265">
        <f t="shared" si="11702"/>
        <v>210</v>
      </c>
      <c r="AY631" s="266">
        <f t="shared" si="11702"/>
        <v>331</v>
      </c>
      <c r="AZ631" s="263">
        <f t="shared" si="11702"/>
        <v>662</v>
      </c>
      <c r="BA631" s="264">
        <f t="shared" si="11702"/>
        <v>1364</v>
      </c>
      <c r="BB631" s="265">
        <f t="shared" si="11702"/>
        <v>948</v>
      </c>
      <c r="BC631" s="266">
        <f t="shared" si="11702"/>
        <v>661</v>
      </c>
      <c r="BD631" s="263">
        <f t="shared" si="11702"/>
        <v>2839</v>
      </c>
      <c r="BE631" s="265">
        <f t="shared" si="11702"/>
        <v>2437</v>
      </c>
      <c r="BF631" s="261">
        <f>SUM(AF631,AH631,AJ631,AL631,AN631,AP631,AR631,AT631,AV631,AX631,AZ631,BB631,BD631)</f>
        <v>14347</v>
      </c>
      <c r="BG631" s="19">
        <f>SUM(AG631,AI631,AK631,AM631,AO631,AQ631,AS631,AU631,AW631,AY631,BA631,BC631,BE631)</f>
        <v>14237</v>
      </c>
      <c r="BI631" s="147" t="s">
        <v>18</v>
      </c>
      <c r="BJ631" s="130">
        <f>B631/B653</f>
        <v>2.8907264402378185E-2</v>
      </c>
      <c r="BK631" s="131">
        <f t="shared" ref="BK631" si="11759">C631/C653</f>
        <v>0</v>
      </c>
      <c r="BL631" s="132">
        <f t="shared" ref="BL631" si="11760">D631/D653</f>
        <v>2.8767515012868172E-2</v>
      </c>
      <c r="BM631" s="133">
        <f t="shared" ref="BM631" si="11761">E631/E653</f>
        <v>3.7844383893430214E-4</v>
      </c>
      <c r="BN631" s="130">
        <f t="shared" ref="BN631" si="11762">F631/F653</f>
        <v>1.9956927494615938E-2</v>
      </c>
      <c r="BO631" s="131">
        <f t="shared" ref="BO631" si="11763">G631/G653</f>
        <v>8.8136788295434514E-4</v>
      </c>
      <c r="BP631" s="132">
        <f t="shared" ref="BP631" si="11764">H631/H653</f>
        <v>2.6017686179931301E-2</v>
      </c>
      <c r="BQ631" s="133">
        <f t="shared" ref="BQ631" si="11765">I631/I653</f>
        <v>1.8499431803166045E-3</v>
      </c>
      <c r="BR631" s="130">
        <f t="shared" ref="BR631" si="11766">J631/J653</f>
        <v>1.0287523080981272E-2</v>
      </c>
      <c r="BS631" s="131">
        <f t="shared" ref="BS631" si="11767">K631/K653</f>
        <v>6.0975609756097563E-3</v>
      </c>
      <c r="BT631" s="132">
        <f t="shared" ref="BT631" si="11768">L631/L653</f>
        <v>5.4324517512508936E-3</v>
      </c>
      <c r="BU631" s="130">
        <f t="shared" ref="BU631" si="11769">M631/M653</f>
        <v>8.6962001386350751E-3</v>
      </c>
      <c r="BV631" s="134">
        <f t="shared" ref="BV631" si="11770">N631/N653</f>
        <v>1.4365910798744641E-2</v>
      </c>
      <c r="BW631" s="135">
        <f t="shared" ref="BW631" si="11771">O631/O653</f>
        <v>8.8289644788173294E-3</v>
      </c>
      <c r="BX631" s="130">
        <f t="shared" ref="BX631" si="11772">P631/P653</f>
        <v>1.0703136613646498E-2</v>
      </c>
      <c r="BY631" s="131">
        <f t="shared" ref="BY631" si="11773">Q631/Q653</f>
        <v>1.1447389054414302E-2</v>
      </c>
      <c r="BZ631" s="132">
        <f t="shared" ref="BZ631" si="11774">R631/R653</f>
        <v>1.1539023321485953E-2</v>
      </c>
      <c r="CA631" s="133">
        <f t="shared" ref="CA631" si="11775">S631/S653</f>
        <v>8.3883537179348412E-3</v>
      </c>
      <c r="CB631" s="130">
        <f t="shared" ref="CB631" si="11776">T631/T653</f>
        <v>9.8240804203792546E-3</v>
      </c>
      <c r="CC631" s="131">
        <f t="shared" ref="CC631" si="11777">U631/U653</f>
        <v>2.8908160996219703E-2</v>
      </c>
      <c r="CD631" s="132">
        <f t="shared" ref="CD631" si="11778">V631/V653</f>
        <v>6.0090948462537897E-3</v>
      </c>
      <c r="CE631" s="133">
        <f t="shared" ref="CE631" si="11779">W631/W653</f>
        <v>9.6389008775715733E-3</v>
      </c>
      <c r="CF631" s="130">
        <f t="shared" ref="CF631" si="11780">X631/X653</f>
        <v>1.2924757281553399E-2</v>
      </c>
      <c r="CG631" s="131">
        <f t="shared" ref="CG631" si="11781">Y631/Y653</f>
        <v>1.9249486319887533E-2</v>
      </c>
      <c r="CH631" s="132">
        <f t="shared" ref="CH631" si="11782">Z631/Z653</f>
        <v>1.0730997192471664E-2</v>
      </c>
      <c r="CI631" s="130">
        <f t="shared" ref="CI631" si="11783">AA631/AA653</f>
        <v>8.8306127910088312E-3</v>
      </c>
      <c r="CJ631" s="136">
        <f t="shared" ref="CJ631" si="11784">AB631/AB653</f>
        <v>1.7119637889123501E-2</v>
      </c>
      <c r="CK631" s="137">
        <f t="shared" ref="CK631" si="11785">AC631/AC653</f>
        <v>6.8517821837654385E-3</v>
      </c>
    </row>
    <row r="632" spans="1:89" ht="15" thickTop="1" thickBot="1">
      <c r="A632" s="138" t="s">
        <v>19</v>
      </c>
      <c r="B632" s="182">
        <v>2077</v>
      </c>
      <c r="C632" s="183">
        <v>408</v>
      </c>
      <c r="D632" s="184">
        <v>823</v>
      </c>
      <c r="E632" s="185">
        <v>260</v>
      </c>
      <c r="F632" s="182">
        <v>271</v>
      </c>
      <c r="G632" s="186">
        <v>132</v>
      </c>
      <c r="H632" s="184">
        <v>939</v>
      </c>
      <c r="I632" s="185">
        <v>812</v>
      </c>
      <c r="J632" s="182">
        <v>72</v>
      </c>
      <c r="K632" s="186">
        <v>120</v>
      </c>
      <c r="L632" s="184">
        <v>144</v>
      </c>
      <c r="M632" s="182">
        <v>454</v>
      </c>
      <c r="N632" s="187">
        <v>735</v>
      </c>
      <c r="O632" s="188">
        <v>860</v>
      </c>
      <c r="P632" s="182">
        <v>484</v>
      </c>
      <c r="Q632" s="186">
        <v>473</v>
      </c>
      <c r="R632" s="184">
        <v>756</v>
      </c>
      <c r="S632" s="185">
        <v>625</v>
      </c>
      <c r="T632" s="182">
        <v>163</v>
      </c>
      <c r="U632" s="186">
        <v>254</v>
      </c>
      <c r="V632" s="184">
        <v>528</v>
      </c>
      <c r="W632" s="185">
        <v>638</v>
      </c>
      <c r="X632" s="182">
        <v>647</v>
      </c>
      <c r="Y632" s="186">
        <v>457</v>
      </c>
      <c r="Z632" s="184">
        <v>1469</v>
      </c>
      <c r="AA632" s="182">
        <v>1262</v>
      </c>
      <c r="AB632" s="165">
        <f>B632+D632+F632+H632+J632+L632+N632+P632+R632+T632+V632+X632+Z632</f>
        <v>9108</v>
      </c>
      <c r="AC632" s="166">
        <f t="shared" si="11731"/>
        <v>6755</v>
      </c>
      <c r="AE632" s="269" t="s">
        <v>13</v>
      </c>
      <c r="AF632" s="14">
        <f t="shared" ref="AF632:BG632" si="11786">SUM(AF629:AF631)</f>
        <v>8995</v>
      </c>
      <c r="AG632" s="1">
        <f t="shared" si="11786"/>
        <v>3331</v>
      </c>
      <c r="AH632" s="14">
        <f t="shared" si="11786"/>
        <v>3180</v>
      </c>
      <c r="AI632" s="1">
        <f t="shared" si="11786"/>
        <v>1844</v>
      </c>
      <c r="AJ632" s="14">
        <f t="shared" si="11786"/>
        <v>1085</v>
      </c>
      <c r="AK632" s="1">
        <f t="shared" si="11786"/>
        <v>860</v>
      </c>
      <c r="AL632" s="14">
        <f t="shared" si="11786"/>
        <v>3569</v>
      </c>
      <c r="AM632" s="1">
        <f t="shared" si="11786"/>
        <v>4798</v>
      </c>
      <c r="AN632" s="14">
        <f t="shared" si="11786"/>
        <v>484</v>
      </c>
      <c r="AO632" s="1">
        <f t="shared" si="11786"/>
        <v>1266</v>
      </c>
      <c r="AP632" s="14">
        <f t="shared" si="11786"/>
        <v>588</v>
      </c>
      <c r="AQ632" s="1">
        <f t="shared" si="11786"/>
        <v>3021</v>
      </c>
      <c r="AR632" s="14">
        <f t="shared" si="11786"/>
        <v>3411</v>
      </c>
      <c r="AS632" s="1">
        <f t="shared" si="11786"/>
        <v>5407</v>
      </c>
      <c r="AT632" s="14">
        <f t="shared" si="11786"/>
        <v>2196</v>
      </c>
      <c r="AU632" s="1">
        <f t="shared" si="11786"/>
        <v>1947</v>
      </c>
      <c r="AV632" s="14">
        <f t="shared" si="11786"/>
        <v>3857</v>
      </c>
      <c r="AW632" s="1">
        <f t="shared" si="11786"/>
        <v>2596</v>
      </c>
      <c r="AX632" s="14">
        <f t="shared" si="11786"/>
        <v>619</v>
      </c>
      <c r="AY632" s="1">
        <f t="shared" si="11786"/>
        <v>1103</v>
      </c>
      <c r="AZ632" s="14">
        <f t="shared" si="11786"/>
        <v>2105</v>
      </c>
      <c r="BA632" s="1">
        <f t="shared" si="11786"/>
        <v>3438</v>
      </c>
      <c r="BB632" s="14">
        <f t="shared" si="11786"/>
        <v>2576</v>
      </c>
      <c r="BC632" s="1">
        <f t="shared" si="11786"/>
        <v>2225</v>
      </c>
      <c r="BD632" s="14">
        <f t="shared" si="11786"/>
        <v>8049</v>
      </c>
      <c r="BE632" s="1">
        <f t="shared" si="11786"/>
        <v>6729</v>
      </c>
      <c r="BF632" s="54">
        <f t="shared" si="11786"/>
        <v>40714</v>
      </c>
      <c r="BG632" s="50">
        <f t="shared" si="11786"/>
        <v>38565</v>
      </c>
      <c r="BI632" s="138" t="s">
        <v>19</v>
      </c>
      <c r="BJ632" s="130">
        <f>B632/B653</f>
        <v>4.7313150641244674E-2</v>
      </c>
      <c r="BK632" s="131">
        <f t="shared" ref="BK632" si="11787">C632/C653</f>
        <v>1.2571639859493437E-2</v>
      </c>
      <c r="BL632" s="132">
        <f t="shared" ref="BL632" si="11788">D632/D653</f>
        <v>4.7068916213897624E-2</v>
      </c>
      <c r="BM632" s="133">
        <f t="shared" ref="BM632" si="11789">E632/E653</f>
        <v>1.9679079624583713E-2</v>
      </c>
      <c r="BN632" s="130">
        <f t="shared" ref="BN632" si="11790">F632/F653</f>
        <v>3.8908829863603736E-2</v>
      </c>
      <c r="BO632" s="131">
        <f t="shared" ref="BO632" si="11791">G632/G653</f>
        <v>2.3268112109994712E-2</v>
      </c>
      <c r="BP632" s="132">
        <f t="shared" ref="BP632" si="11792">H632/H653</f>
        <v>3.4312650734488054E-2</v>
      </c>
      <c r="BQ632" s="133">
        <f t="shared" ref="BQ632" si="11793">I632/I653</f>
        <v>2.1459340891672615E-2</v>
      </c>
      <c r="BR632" s="130">
        <f t="shared" ref="BR632" si="11794">J632/J653</f>
        <v>1.8992350303350041E-2</v>
      </c>
      <c r="BS632" s="131">
        <f t="shared" ref="BS632" si="11795">K632/K653</f>
        <v>2.4390243902439025E-2</v>
      </c>
      <c r="BT632" s="132">
        <f t="shared" ref="BT632" si="11796">L632/L653</f>
        <v>2.0586132952108649E-2</v>
      </c>
      <c r="BU632" s="130">
        <f t="shared" ref="BU632" si="11797">M632/M653</f>
        <v>2.8609238137248725E-2</v>
      </c>
      <c r="BV632" s="134">
        <f t="shared" ref="BV632" si="11798">N632/N653</f>
        <v>3.2489059806391725E-2</v>
      </c>
      <c r="BW632" s="135">
        <f t="shared" ref="BW632" si="11799">O632/O653</f>
        <v>2.9429881596057764E-2</v>
      </c>
      <c r="BX632" s="130">
        <f t="shared" ref="BX632" si="11800">P632/P653</f>
        <v>3.5974431395867403E-2</v>
      </c>
      <c r="BY632" s="131">
        <f t="shared" ref="BY632" si="11801">Q632/Q653</f>
        <v>3.7086404265328526E-2</v>
      </c>
      <c r="BZ632" s="132">
        <f t="shared" ref="BZ632" si="11802">R632/R653</f>
        <v>3.6808023759676713E-2</v>
      </c>
      <c r="CA632" s="133">
        <f t="shared" ref="CA632" si="11803">S632/S653</f>
        <v>3.3824006927156619E-2</v>
      </c>
      <c r="CB632" s="130">
        <f t="shared" ref="CB632" si="11804">T632/T653</f>
        <v>3.724011880283299E-2</v>
      </c>
      <c r="CC632" s="131">
        <f t="shared" ref="CC632" si="11805">U632/U653</f>
        <v>5.6482099177229267E-2</v>
      </c>
      <c r="CD632" s="132">
        <f t="shared" ref="CD632" si="11806">V632/V653</f>
        <v>2.8583802511909919E-2</v>
      </c>
      <c r="CE632" s="133">
        <f t="shared" ref="CE632" si="11807">W632/W653</f>
        <v>3.0595118208411261E-2</v>
      </c>
      <c r="CF632" s="130">
        <f t="shared" ref="CF632" si="11808">X632/X653</f>
        <v>3.925970873786408E-2</v>
      </c>
      <c r="CG632" s="131">
        <f t="shared" ref="CG632" si="11809">Y632/Y653</f>
        <v>4.9421433978587649E-2</v>
      </c>
      <c r="CH632" s="132">
        <f t="shared" ref="CH632" si="11810">Z632/Z653</f>
        <v>3.0550067588645109E-2</v>
      </c>
      <c r="CI632" s="130">
        <f t="shared" ref="CI632" si="11811">AA632/AA653</f>
        <v>2.8142003389528141E-2</v>
      </c>
      <c r="CJ632" s="136">
        <f t="shared" ref="CJ632" si="11812">AB632/AB653</f>
        <v>3.6354782442092996E-2</v>
      </c>
      <c r="CK632" s="137">
        <f t="shared" ref="CK632" si="11813">AC632/AC653</f>
        <v>2.7034923277649264E-2</v>
      </c>
    </row>
    <row r="633" spans="1:89" ht="14" thickTop="1">
      <c r="A633" s="147" t="s">
        <v>20</v>
      </c>
      <c r="B633" s="189">
        <v>2862</v>
      </c>
      <c r="C633" s="190">
        <v>896</v>
      </c>
      <c r="D633" s="191">
        <v>993</v>
      </c>
      <c r="E633" s="192">
        <v>598</v>
      </c>
      <c r="F633" s="189">
        <v>286</v>
      </c>
      <c r="G633" s="193">
        <v>277</v>
      </c>
      <c r="H633" s="191">
        <v>989</v>
      </c>
      <c r="I633" s="192">
        <v>1512</v>
      </c>
      <c r="J633" s="189">
        <v>159</v>
      </c>
      <c r="K633" s="193">
        <v>343</v>
      </c>
      <c r="L633" s="191">
        <v>175</v>
      </c>
      <c r="M633" s="189">
        <v>748</v>
      </c>
      <c r="N633" s="194">
        <v>1078</v>
      </c>
      <c r="O633" s="195">
        <v>1515</v>
      </c>
      <c r="P633" s="189">
        <v>702</v>
      </c>
      <c r="Q633" s="193">
        <v>570</v>
      </c>
      <c r="R633" s="191">
        <v>1126</v>
      </c>
      <c r="S633" s="192">
        <v>795</v>
      </c>
      <c r="T633" s="189">
        <v>195</v>
      </c>
      <c r="U633" s="193">
        <v>347</v>
      </c>
      <c r="V633" s="191">
        <v>771</v>
      </c>
      <c r="W633" s="192">
        <v>954</v>
      </c>
      <c r="X633" s="189">
        <v>874</v>
      </c>
      <c r="Y633" s="193">
        <v>746</v>
      </c>
      <c r="Z633" s="191">
        <v>2507</v>
      </c>
      <c r="AA633" s="189">
        <v>2111</v>
      </c>
      <c r="AB633" s="165">
        <f t="shared" ref="AB633:AB649" si="11814">B633+D633+F633+H633+J633+L633+N633+P633+R633+T633+V633+X633+Z633</f>
        <v>12717</v>
      </c>
      <c r="AC633" s="166">
        <f t="shared" si="11731"/>
        <v>11412</v>
      </c>
      <c r="BI633" s="147" t="s">
        <v>20</v>
      </c>
      <c r="BJ633" s="130">
        <f>B633/B653</f>
        <v>6.5195106950044421E-2</v>
      </c>
      <c r="BK633" s="131">
        <f t="shared" ref="BK633" si="11815">C633/C653</f>
        <v>2.7608307142416959E-2</v>
      </c>
      <c r="BL633" s="132">
        <f t="shared" ref="BL633" si="11816">D633/D653</f>
        <v>5.6791535601944526E-2</v>
      </c>
      <c r="BM633" s="133">
        <f t="shared" ref="BM633" si="11817">E633/E653</f>
        <v>4.5261883136542537E-2</v>
      </c>
      <c r="BN633" s="130">
        <f t="shared" ref="BN633" si="11818">F633/F653</f>
        <v>4.1062455132806888E-2</v>
      </c>
      <c r="BO633" s="131">
        <f t="shared" ref="BO633" si="11819">G633/G653</f>
        <v>4.8827780715670718E-2</v>
      </c>
      <c r="BP633" s="132">
        <f t="shared" ref="BP633" si="11820">H633/H653</f>
        <v>3.613973543813491E-2</v>
      </c>
      <c r="BQ633" s="133">
        <f t="shared" ref="BQ633" si="11821">I633/I653</f>
        <v>3.9958772694838655E-2</v>
      </c>
      <c r="BR633" s="130">
        <f t="shared" ref="BR633" si="11822">J633/J653</f>
        <v>4.1941440253231335E-2</v>
      </c>
      <c r="BS633" s="131">
        <f t="shared" ref="BS633" si="11823">K633/K653</f>
        <v>6.9715447154471546E-2</v>
      </c>
      <c r="BT633" s="132">
        <f t="shared" ref="BT633" si="11824">L633/L653</f>
        <v>2.5017869907076482E-2</v>
      </c>
      <c r="BU633" s="130">
        <f t="shared" ref="BU633" si="11825">M633/M653</f>
        <v>4.7135925389123451E-2</v>
      </c>
      <c r="BV633" s="134">
        <f t="shared" ref="BV633" si="11826">N633/N653</f>
        <v>4.7650621049374529E-2</v>
      </c>
      <c r="BW633" s="135">
        <f t="shared" ref="BW633" si="11827">O633/O653</f>
        <v>5.1844500718636645E-2</v>
      </c>
      <c r="BX633" s="130">
        <f t="shared" ref="BX633" si="11828">P633/P653</f>
        <v>5.2177790991526682E-2</v>
      </c>
      <c r="BY633" s="131">
        <f t="shared" ref="BY633" si="11829">Q633/Q653</f>
        <v>4.4691861376822954E-2</v>
      </c>
      <c r="BZ633" s="132">
        <f t="shared" ref="BZ633" si="11830">R633/R653</f>
        <v>5.482253274258727E-2</v>
      </c>
      <c r="CA633" s="133">
        <f t="shared" ref="CA633" si="11831">S633/S653</f>
        <v>4.3024136811343219E-2</v>
      </c>
      <c r="CB633" s="130">
        <f t="shared" ref="CB633" si="11832">T633/T653</f>
        <v>4.4551062371487322E-2</v>
      </c>
      <c r="CC633" s="131">
        <f t="shared" ref="CC633" si="11833">U633/U653</f>
        <v>7.7162552812986437E-2</v>
      </c>
      <c r="CD633" s="132">
        <f t="shared" ref="CD633" si="11834">V633/V653</f>
        <v>4.1738847986141185E-2</v>
      </c>
      <c r="CE633" s="133">
        <f t="shared" ref="CE633" si="11835">W633/W653</f>
        <v>4.5748813120414331E-2</v>
      </c>
      <c r="CF633" s="130">
        <f t="shared" ref="CF633" si="11836">X633/X653</f>
        <v>5.3033980582524273E-2</v>
      </c>
      <c r="CG633" s="131">
        <f t="shared" ref="CG633" si="11837">Y633/Y653</f>
        <v>8.0674813453011793E-2</v>
      </c>
      <c r="CH633" s="132">
        <f t="shared" ref="CH633" si="11838">Z633/Z653</f>
        <v>5.21368410107102E-2</v>
      </c>
      <c r="CI633" s="130">
        <f t="shared" ref="CI633" si="11839">AA633/AA653</f>
        <v>4.7074302024797073E-2</v>
      </c>
      <c r="CJ633" s="136">
        <f t="shared" ref="CJ633" si="11840">AB633/AB653</f>
        <v>5.0760185366282018E-2</v>
      </c>
      <c r="CK633" s="137">
        <f t="shared" ref="CK633" si="11841">AC633/AC653</f>
        <v>4.5673211612810273E-2</v>
      </c>
    </row>
    <row r="634" spans="1:89" ht="14" thickBot="1">
      <c r="A634" s="138" t="s">
        <v>21</v>
      </c>
      <c r="B634" s="182">
        <v>3145</v>
      </c>
      <c r="C634" s="183">
        <v>1080</v>
      </c>
      <c r="D634" s="184">
        <v>1086</v>
      </c>
      <c r="E634" s="185">
        <v>622</v>
      </c>
      <c r="F634" s="182">
        <v>394</v>
      </c>
      <c r="G634" s="186">
        <v>262</v>
      </c>
      <c r="H634" s="184">
        <v>1221</v>
      </c>
      <c r="I634" s="185">
        <v>1592</v>
      </c>
      <c r="J634" s="182">
        <v>162</v>
      </c>
      <c r="K634" s="186">
        <v>418</v>
      </c>
      <c r="L634" s="184">
        <v>207</v>
      </c>
      <c r="M634" s="182">
        <v>1023</v>
      </c>
      <c r="N634" s="187">
        <v>1156</v>
      </c>
      <c r="O634" s="188">
        <v>1767</v>
      </c>
      <c r="P634" s="182">
        <v>683</v>
      </c>
      <c r="Q634" s="186">
        <v>718</v>
      </c>
      <c r="R634" s="184">
        <v>1253</v>
      </c>
      <c r="S634" s="185">
        <v>890</v>
      </c>
      <c r="T634" s="182">
        <v>214</v>
      </c>
      <c r="U634" s="186">
        <v>425</v>
      </c>
      <c r="V634" s="184">
        <v>672</v>
      </c>
      <c r="W634" s="185">
        <v>1120</v>
      </c>
      <c r="X634" s="182">
        <v>754</v>
      </c>
      <c r="Y634" s="186">
        <v>818</v>
      </c>
      <c r="Z634" s="184">
        <v>2703</v>
      </c>
      <c r="AA634" s="182">
        <v>2181</v>
      </c>
      <c r="AB634" s="165">
        <f t="shared" si="11814"/>
        <v>13650</v>
      </c>
      <c r="AC634" s="166">
        <f t="shared" si="11731"/>
        <v>12916</v>
      </c>
      <c r="AE634" t="s">
        <v>88</v>
      </c>
      <c r="BI634" s="138" t="s">
        <v>21</v>
      </c>
      <c r="BJ634" s="130">
        <f>B634/B653</f>
        <v>7.1641723046083058E-2</v>
      </c>
      <c r="BK634" s="131">
        <f t="shared" ref="BK634" si="11842">C634/C653</f>
        <v>3.3277870216306155E-2</v>
      </c>
      <c r="BL634" s="132">
        <f t="shared" ref="BL634" si="11843">D634/D653</f>
        <v>6.2110380325993711E-2</v>
      </c>
      <c r="BM634" s="133">
        <f t="shared" ref="BM634" si="11844">E634/E653</f>
        <v>4.7078413563427186E-2</v>
      </c>
      <c r="BN634" s="130">
        <f t="shared" ref="BN634" si="11845">F634/F653</f>
        <v>5.6568557071069635E-2</v>
      </c>
      <c r="BO634" s="131">
        <f t="shared" ref="BO634" si="11846">G634/G653</f>
        <v>4.6183677066807684E-2</v>
      </c>
      <c r="BP634" s="132">
        <f t="shared" ref="BP634" si="11847">H634/H653</f>
        <v>4.4617408463056348E-2</v>
      </c>
      <c r="BQ634" s="133">
        <f t="shared" ref="BQ634" si="11848">I634/I653</f>
        <v>4.2072993472343348E-2</v>
      </c>
      <c r="BR634" s="130">
        <f t="shared" ref="BR634" si="11849">J634/J653</f>
        <v>4.273278818253759E-2</v>
      </c>
      <c r="BS634" s="131">
        <f t="shared" ref="BS634" si="11850">K634/K653</f>
        <v>8.4959349593495936E-2</v>
      </c>
      <c r="BT634" s="132">
        <f t="shared" ref="BT634" si="11851">L634/L653</f>
        <v>2.9592566118656183E-2</v>
      </c>
      <c r="BU634" s="130">
        <f t="shared" ref="BU634" si="11852">M634/M653</f>
        <v>6.4465309723360009E-2</v>
      </c>
      <c r="BV634" s="134">
        <f t="shared" ref="BV634" si="11853">N634/N653</f>
        <v>5.1098439641073246E-2</v>
      </c>
      <c r="BW634" s="135">
        <f t="shared" ref="BW634" si="11854">O634/O653</f>
        <v>6.046814044213264E-2</v>
      </c>
      <c r="BX634" s="130">
        <f t="shared" ref="BX634" si="11855">P634/P653</f>
        <v>5.0765571577226103E-2</v>
      </c>
      <c r="BY634" s="131">
        <f t="shared" ref="BY634" si="11856">Q634/Q653</f>
        <v>5.6296063979927868E-2</v>
      </c>
      <c r="BZ634" s="132">
        <f t="shared" ref="BZ634" si="11857">R634/R653</f>
        <v>6.1005891231316035E-2</v>
      </c>
      <c r="CA634" s="133">
        <f t="shared" ref="CA634" si="11858">S634/S653</f>
        <v>4.8165385864271028E-2</v>
      </c>
      <c r="CB634" s="130">
        <f t="shared" ref="CB634" si="11859">T634/T653</f>
        <v>4.8891935115375831E-2</v>
      </c>
      <c r="CC634" s="131">
        <f t="shared" ref="CC634" si="11860">U634/U653</f>
        <v>9.4507449410718258E-2</v>
      </c>
      <c r="CD634" s="132">
        <f t="shared" ref="CD634" si="11861">V634/V653</f>
        <v>3.6379385015158076E-2</v>
      </c>
      <c r="CE634" s="133">
        <f t="shared" ref="CE634" si="11862">W634/W653</f>
        <v>5.3709298422289359E-2</v>
      </c>
      <c r="CF634" s="130">
        <f t="shared" ref="CF634" si="11863">X634/X653</f>
        <v>4.5752427184466017E-2</v>
      </c>
      <c r="CG634" s="131">
        <f t="shared" ref="CG634" si="11864">Y634/Y653</f>
        <v>8.846112252622472E-2</v>
      </c>
      <c r="CH634" s="132">
        <f t="shared" ref="CH634" si="11865">Z634/Z653</f>
        <v>5.6212956223354475E-2</v>
      </c>
      <c r="CI634" s="130">
        <f t="shared" ref="CI634" si="11866">AA634/AA653</f>
        <v>4.8635268932298636E-2</v>
      </c>
      <c r="CJ634" s="136">
        <f t="shared" ref="CJ634" si="11867">AB634/AB653</f>
        <v>5.4484275399052415E-2</v>
      </c>
      <c r="CK634" s="137">
        <f t="shared" ref="CK634" si="11868">AC634/AC653</f>
        <v>5.1692534278921967E-2</v>
      </c>
    </row>
    <row r="635" spans="1:89" ht="15" thickTop="1" thickBot="1">
      <c r="A635" s="147" t="s">
        <v>22</v>
      </c>
      <c r="B635" s="189">
        <v>2988</v>
      </c>
      <c r="C635" s="190">
        <v>1355</v>
      </c>
      <c r="D635" s="191">
        <v>1101</v>
      </c>
      <c r="E635" s="192">
        <v>624</v>
      </c>
      <c r="F635" s="189">
        <v>405</v>
      </c>
      <c r="G635" s="193">
        <v>321</v>
      </c>
      <c r="H635" s="191">
        <v>1359</v>
      </c>
      <c r="I635" s="192">
        <v>1694</v>
      </c>
      <c r="J635" s="189">
        <v>163</v>
      </c>
      <c r="K635" s="193">
        <v>505</v>
      </c>
      <c r="L635" s="191">
        <v>206</v>
      </c>
      <c r="M635" s="189">
        <v>1250</v>
      </c>
      <c r="N635" s="194">
        <v>1177</v>
      </c>
      <c r="O635" s="195">
        <v>2125</v>
      </c>
      <c r="P635" s="189">
        <v>811</v>
      </c>
      <c r="Q635" s="193">
        <v>659</v>
      </c>
      <c r="R635" s="191">
        <v>1478</v>
      </c>
      <c r="S635" s="192">
        <v>911</v>
      </c>
      <c r="T635" s="189">
        <v>210</v>
      </c>
      <c r="U635" s="193">
        <v>331</v>
      </c>
      <c r="V635" s="191">
        <v>662</v>
      </c>
      <c r="W635" s="192">
        <v>1364</v>
      </c>
      <c r="X635" s="189">
        <v>948</v>
      </c>
      <c r="Y635" s="193">
        <v>661</v>
      </c>
      <c r="Z635" s="191">
        <v>2839</v>
      </c>
      <c r="AA635" s="189">
        <v>2437</v>
      </c>
      <c r="AB635" s="165">
        <f t="shared" si="11814"/>
        <v>14347</v>
      </c>
      <c r="AC635" s="166">
        <f t="shared" si="11731"/>
        <v>14237</v>
      </c>
      <c r="AE635" s="314" t="s">
        <v>0</v>
      </c>
      <c r="AF635" s="308" t="s">
        <v>1</v>
      </c>
      <c r="AG635" s="309"/>
      <c r="AH635" s="308" t="s">
        <v>2</v>
      </c>
      <c r="AI635" s="309"/>
      <c r="AJ635" s="308" t="s">
        <v>3</v>
      </c>
      <c r="AK635" s="309"/>
      <c r="AL635" s="308" t="s">
        <v>4</v>
      </c>
      <c r="AM635" s="309"/>
      <c r="AN635" s="308" t="s">
        <v>5</v>
      </c>
      <c r="AO635" s="309"/>
      <c r="AP635" s="308" t="s">
        <v>6</v>
      </c>
      <c r="AQ635" s="309"/>
      <c r="AR635" s="308" t="s">
        <v>7</v>
      </c>
      <c r="AS635" s="309"/>
      <c r="AT635" s="308" t="s">
        <v>8</v>
      </c>
      <c r="AU635" s="309"/>
      <c r="AV635" s="308" t="s">
        <v>9</v>
      </c>
      <c r="AW635" s="309"/>
      <c r="AX635" s="308" t="s">
        <v>10</v>
      </c>
      <c r="AY635" s="309"/>
      <c r="AZ635" s="308" t="s">
        <v>11</v>
      </c>
      <c r="BA635" s="309"/>
      <c r="BB635" s="308" t="s">
        <v>12</v>
      </c>
      <c r="BC635" s="309"/>
      <c r="BD635" s="310" t="s">
        <v>40</v>
      </c>
      <c r="BE635" s="311"/>
      <c r="BF635" s="312" t="s">
        <v>41</v>
      </c>
      <c r="BG635" s="313"/>
      <c r="BI635" s="147" t="s">
        <v>22</v>
      </c>
      <c r="BJ635" s="130">
        <f>B635/B653</f>
        <v>6.8065331784323099E-2</v>
      </c>
      <c r="BK635" s="131">
        <f t="shared" ref="BK635" si="11869">C635/C653</f>
        <v>4.1751401984347077E-2</v>
      </c>
      <c r="BL635" s="132">
        <f t="shared" ref="BL635" si="11870">D635/D653</f>
        <v>6.2968258507291958E-2</v>
      </c>
      <c r="BM635" s="133">
        <f t="shared" ref="BM635" si="11871">E635/E653</f>
        <v>4.7229791099000905E-2</v>
      </c>
      <c r="BN635" s="130">
        <f t="shared" ref="BN635" si="11872">F635/F653</f>
        <v>5.8147882268485281E-2</v>
      </c>
      <c r="BO635" s="131">
        <f t="shared" ref="BO635" si="11873">G635/G653</f>
        <v>5.6583818085668959E-2</v>
      </c>
      <c r="BP635" s="132">
        <f t="shared" ref="BP635" si="11874">H635/H653</f>
        <v>4.9660162245121681E-2</v>
      </c>
      <c r="BQ635" s="133">
        <f t="shared" ref="BQ635" si="11875">I635/I653</f>
        <v>4.4768624963661831E-2</v>
      </c>
      <c r="BR635" s="130">
        <f t="shared" ref="BR635" si="11876">J635/J653</f>
        <v>4.2996570825639673E-2</v>
      </c>
      <c r="BS635" s="131">
        <f t="shared" ref="BS635" si="11877">K635/K653</f>
        <v>0.10264227642276423</v>
      </c>
      <c r="BT635" s="132">
        <f t="shared" ref="BT635" si="11878">L635/L653</f>
        <v>2.9449606862044318E-2</v>
      </c>
      <c r="BU635" s="130">
        <f t="shared" ref="BU635" si="11879">M635/M653</f>
        <v>7.876992879198437E-2</v>
      </c>
      <c r="BV635" s="134">
        <f t="shared" ref="BV635" si="11880">N635/N653</f>
        <v>5.2026698492684438E-2</v>
      </c>
      <c r="BW635" s="135">
        <f t="shared" ref="BW635" si="11881">O635/O653</f>
        <v>7.2719184176305518E-2</v>
      </c>
      <c r="BX635" s="130">
        <f t="shared" ref="BX635" si="11882">P635/P653</f>
        <v>6.0279470789356325E-2</v>
      </c>
      <c r="BY635" s="131">
        <f t="shared" ref="BY635" si="11883">Q635/Q653</f>
        <v>5.167006429355496E-2</v>
      </c>
      <c r="BZ635" s="132">
        <f t="shared" ref="BZ635" si="11884">R635/R653</f>
        <v>7.1960660207410293E-2</v>
      </c>
      <c r="CA635" s="133">
        <f t="shared" ref="CA635" si="11885">S635/S653</f>
        <v>4.9301872497023488E-2</v>
      </c>
      <c r="CB635" s="130">
        <f t="shared" ref="CB635" si="11886">T635/T653</f>
        <v>4.7978067169294036E-2</v>
      </c>
      <c r="CC635" s="131">
        <f t="shared" ref="CC635" si="11887">U635/U653</f>
        <v>7.3604625305759397E-2</v>
      </c>
      <c r="CD635" s="132">
        <f t="shared" ref="CD635" si="11888">V635/V653</f>
        <v>3.5838025119099177E-2</v>
      </c>
      <c r="CE635" s="133">
        <f t="shared" ref="CE635" si="11889">W635/W653</f>
        <v>6.5410252721430973E-2</v>
      </c>
      <c r="CF635" s="130">
        <f t="shared" ref="CF635" si="11890">X635/X653</f>
        <v>5.7524271844660191E-2</v>
      </c>
      <c r="CG635" s="131">
        <f t="shared" ref="CG635" si="11891">Y635/Y653</f>
        <v>7.1482643019357625E-2</v>
      </c>
      <c r="CH635" s="132">
        <f t="shared" ref="CH635" si="11892">Z635/Z653</f>
        <v>5.9041281064781119E-2</v>
      </c>
      <c r="CI635" s="130">
        <f t="shared" ref="CI635" si="11893">AA635/AA653</f>
        <v>5.4343947908304345E-2</v>
      </c>
      <c r="CJ635" s="136">
        <f t="shared" ref="CJ635" si="11894">AB635/AB653</f>
        <v>5.7266366238110253E-2</v>
      </c>
      <c r="CK635" s="137">
        <f t="shared" ref="CK635" si="11895">AC635/AC653</f>
        <v>5.6979452657867143E-2</v>
      </c>
    </row>
    <row r="636" spans="1:89" ht="15" thickTop="1" thickBot="1">
      <c r="A636" s="138" t="s">
        <v>23</v>
      </c>
      <c r="B636" s="182">
        <v>2738</v>
      </c>
      <c r="C636" s="183">
        <v>1442</v>
      </c>
      <c r="D636" s="184">
        <v>1177</v>
      </c>
      <c r="E636" s="185">
        <v>659</v>
      </c>
      <c r="F636" s="182">
        <v>437</v>
      </c>
      <c r="G636" s="186">
        <v>251</v>
      </c>
      <c r="H636" s="184">
        <v>1498</v>
      </c>
      <c r="I636" s="185">
        <v>2101</v>
      </c>
      <c r="J636" s="182">
        <v>194</v>
      </c>
      <c r="K636" s="186">
        <v>410</v>
      </c>
      <c r="L636" s="184">
        <v>211</v>
      </c>
      <c r="M636" s="182">
        <v>1104</v>
      </c>
      <c r="N636" s="187">
        <v>1154</v>
      </c>
      <c r="O636" s="188">
        <v>1823</v>
      </c>
      <c r="P636" s="182">
        <v>870</v>
      </c>
      <c r="Q636" s="186">
        <v>661</v>
      </c>
      <c r="R636" s="184">
        <v>1419</v>
      </c>
      <c r="S636" s="185">
        <v>922</v>
      </c>
      <c r="T636" s="182">
        <v>236</v>
      </c>
      <c r="U636" s="186">
        <v>283</v>
      </c>
      <c r="V636" s="184">
        <v>694</v>
      </c>
      <c r="W636" s="185">
        <v>1557</v>
      </c>
      <c r="X636" s="182">
        <v>956</v>
      </c>
      <c r="Y636" s="186">
        <v>544</v>
      </c>
      <c r="Z636" s="184">
        <v>2885</v>
      </c>
      <c r="AA636" s="182">
        <v>2209</v>
      </c>
      <c r="AB636" s="165">
        <f t="shared" si="11814"/>
        <v>14469</v>
      </c>
      <c r="AC636" s="166">
        <f t="shared" si="11731"/>
        <v>13966</v>
      </c>
      <c r="AE636" s="315"/>
      <c r="AF636" s="230" t="s">
        <v>14</v>
      </c>
      <c r="AG636" s="231" t="s">
        <v>15</v>
      </c>
      <c r="AH636" s="232" t="s">
        <v>14</v>
      </c>
      <c r="AI636" s="233" t="s">
        <v>15</v>
      </c>
      <c r="AJ636" s="230" t="s">
        <v>14</v>
      </c>
      <c r="AK636" s="231" t="s">
        <v>15</v>
      </c>
      <c r="AL636" s="232" t="s">
        <v>14</v>
      </c>
      <c r="AM636" s="233" t="s">
        <v>15</v>
      </c>
      <c r="AN636" s="230" t="s">
        <v>14</v>
      </c>
      <c r="AO636" s="231" t="s">
        <v>15</v>
      </c>
      <c r="AP636" s="232" t="s">
        <v>14</v>
      </c>
      <c r="AQ636" s="230" t="s">
        <v>15</v>
      </c>
      <c r="AR636" s="234" t="s">
        <v>14</v>
      </c>
      <c r="AS636" s="235" t="s">
        <v>15</v>
      </c>
      <c r="AT636" s="230" t="s">
        <v>14</v>
      </c>
      <c r="AU636" s="231" t="s">
        <v>15</v>
      </c>
      <c r="AV636" s="232" t="s">
        <v>14</v>
      </c>
      <c r="AW636" s="233" t="s">
        <v>15</v>
      </c>
      <c r="AX636" s="230" t="s">
        <v>14</v>
      </c>
      <c r="AY636" s="231" t="s">
        <v>15</v>
      </c>
      <c r="AZ636" s="232" t="s">
        <v>14</v>
      </c>
      <c r="BA636" s="233" t="s">
        <v>15</v>
      </c>
      <c r="BB636" s="230" t="s">
        <v>14</v>
      </c>
      <c r="BC636" s="231" t="s">
        <v>15</v>
      </c>
      <c r="BD636" s="236" t="s">
        <v>14</v>
      </c>
      <c r="BE636" s="237" t="s">
        <v>15</v>
      </c>
      <c r="BF636" s="238" t="s">
        <v>14</v>
      </c>
      <c r="BG636" s="239" t="s">
        <v>15</v>
      </c>
      <c r="BI636" s="138" t="s">
        <v>23</v>
      </c>
      <c r="BJ636" s="130">
        <f>B636/B653</f>
        <v>6.2370441240119368E-2</v>
      </c>
      <c r="BK636" s="131">
        <f t="shared" ref="BK636" si="11896">C636/C653</f>
        <v>4.4432119307327295E-2</v>
      </c>
      <c r="BL636" s="132">
        <f t="shared" ref="BL636" si="11897">D636/D653</f>
        <v>6.7314841292536454E-2</v>
      </c>
      <c r="BM636" s="133">
        <f t="shared" ref="BM636" si="11898">E636/E653</f>
        <v>4.9878897971541027E-2</v>
      </c>
      <c r="BN636" s="130">
        <f t="shared" ref="BN636" si="11899">F636/F653</f>
        <v>6.2742282842785352E-2</v>
      </c>
      <c r="BO636" s="131">
        <f t="shared" ref="BO636" si="11900">G636/G653</f>
        <v>4.4244667724308129E-2</v>
      </c>
      <c r="BP636" s="132">
        <f t="shared" ref="BP636" si="11901">H636/H653</f>
        <v>5.473945772125996E-2</v>
      </c>
      <c r="BQ636" s="133">
        <f t="shared" ref="BQ636" si="11902">I636/I653</f>
        <v>5.5524723169216944E-2</v>
      </c>
      <c r="BR636" s="130">
        <f t="shared" ref="BR636" si="11903">J636/J653</f>
        <v>5.1173832761804275E-2</v>
      </c>
      <c r="BS636" s="131">
        <f t="shared" ref="BS636" si="11904">K636/K653</f>
        <v>8.3333333333333329E-2</v>
      </c>
      <c r="BT636" s="132">
        <f t="shared" ref="BT636" si="11905">L636/L653</f>
        <v>3.0164403145103644E-2</v>
      </c>
      <c r="BU636" s="130">
        <f t="shared" ref="BU636" si="11906">M636/M653</f>
        <v>6.95696011090806E-2</v>
      </c>
      <c r="BV636" s="134">
        <f t="shared" ref="BV636" si="11907">N636/N653</f>
        <v>5.1010034036157892E-2</v>
      </c>
      <c r="BW636" s="135">
        <f t="shared" ref="BW636" si="11908">O636/O653</f>
        <v>6.2384504825131748E-2</v>
      </c>
      <c r="BX636" s="130">
        <f t="shared" ref="BX636" si="11909">P636/P653</f>
        <v>6.4664783707447604E-2</v>
      </c>
      <c r="BY636" s="131">
        <f t="shared" ref="BY636" si="11910">Q636/Q653</f>
        <v>5.1826877842245572E-2</v>
      </c>
      <c r="BZ636" s="132">
        <f t="shared" ref="BZ636" si="11911">R636/R653</f>
        <v>6.9088076342567792E-2</v>
      </c>
      <c r="CA636" s="133">
        <f t="shared" ref="CA636" si="11912">S636/S653</f>
        <v>4.9897175018941441E-2</v>
      </c>
      <c r="CB636" s="130">
        <f t="shared" ref="CB636" si="11913">T636/T653</f>
        <v>5.3918208818825683E-2</v>
      </c>
      <c r="CC636" s="131">
        <f t="shared" ref="CC636" si="11914">U636/U653</f>
        <v>6.2930842784078275E-2</v>
      </c>
      <c r="CD636" s="132">
        <f t="shared" ref="CD636" si="11915">V636/V653</f>
        <v>3.7570376786487655E-2</v>
      </c>
      <c r="CE636" s="133">
        <f t="shared" ref="CE636" si="11916">W636/W653</f>
        <v>7.4665515753129047E-2</v>
      </c>
      <c r="CF636" s="130">
        <f t="shared" ref="CF636" si="11917">X636/X653</f>
        <v>5.8009708737864076E-2</v>
      </c>
      <c r="CG636" s="131">
        <f t="shared" ref="CG636" si="11918">Y636/Y653</f>
        <v>5.8829890775386612E-2</v>
      </c>
      <c r="CH636" s="132">
        <f t="shared" ref="CH636" si="11919">Z636/Z653</f>
        <v>5.9997920349381305E-2</v>
      </c>
      <c r="CI636" s="130">
        <f t="shared" ref="CI636" si="11920">AA636/AA653</f>
        <v>4.9259655695299262E-2</v>
      </c>
      <c r="CJ636" s="136">
        <f t="shared" ref="CJ636" si="11921">AB636/AB653</f>
        <v>5.775333192299556E-2</v>
      </c>
      <c r="CK636" s="137">
        <f t="shared" ref="CK636" si="11922">AC636/AC653</f>
        <v>5.5894853959385579E-2</v>
      </c>
    </row>
    <row r="637" spans="1:89" ht="14" thickTop="1">
      <c r="A637" s="147" t="s">
        <v>24</v>
      </c>
      <c r="B637" s="196">
        <v>2963</v>
      </c>
      <c r="C637" s="190">
        <v>2021</v>
      </c>
      <c r="D637" s="191">
        <v>1277</v>
      </c>
      <c r="E637" s="192">
        <v>691</v>
      </c>
      <c r="F637" s="189">
        <v>466</v>
      </c>
      <c r="G637" s="193">
        <v>293</v>
      </c>
      <c r="H637" s="191">
        <v>1781</v>
      </c>
      <c r="I637" s="192">
        <v>1989</v>
      </c>
      <c r="J637" s="189">
        <v>201</v>
      </c>
      <c r="K637" s="193">
        <v>361</v>
      </c>
      <c r="L637" s="191">
        <v>278</v>
      </c>
      <c r="M637" s="189">
        <v>1273</v>
      </c>
      <c r="N637" s="194">
        <v>1241</v>
      </c>
      <c r="O637" s="197">
        <v>2004</v>
      </c>
      <c r="P637" s="189">
        <v>956</v>
      </c>
      <c r="Q637" s="193">
        <v>633</v>
      </c>
      <c r="R637" s="191">
        <v>1524</v>
      </c>
      <c r="S637" s="192">
        <v>1042</v>
      </c>
      <c r="T637" s="189">
        <v>259</v>
      </c>
      <c r="U637" s="193">
        <v>252</v>
      </c>
      <c r="V637" s="191">
        <v>916</v>
      </c>
      <c r="W637" s="198">
        <v>1518</v>
      </c>
      <c r="X637" s="189">
        <v>1043</v>
      </c>
      <c r="Y637" s="193">
        <v>461</v>
      </c>
      <c r="Z637" s="191">
        <v>2969</v>
      </c>
      <c r="AA637" s="189">
        <v>2458</v>
      </c>
      <c r="AB637" s="165">
        <f t="shared" si="11814"/>
        <v>15874</v>
      </c>
      <c r="AC637" s="166">
        <f t="shared" si="11731"/>
        <v>14996</v>
      </c>
      <c r="AE637" s="241" t="str">
        <f>$AE$17</f>
        <v>17:00 - 17:59</v>
      </c>
      <c r="AF637" s="242">
        <f t="shared" ref="AF637:AU639" si="11923">SUMIF($A$9:$A$32,$AE637,B$629:B$652)</f>
        <v>2818</v>
      </c>
      <c r="AG637" s="243">
        <f t="shared" si="11923"/>
        <v>3821</v>
      </c>
      <c r="AH637" s="244">
        <f t="shared" si="11923"/>
        <v>1273</v>
      </c>
      <c r="AI637" s="245">
        <f t="shared" si="11923"/>
        <v>1272</v>
      </c>
      <c r="AJ637" s="242">
        <f t="shared" si="11923"/>
        <v>528</v>
      </c>
      <c r="AK637" s="246">
        <f t="shared" si="11923"/>
        <v>560</v>
      </c>
      <c r="AL637" s="244">
        <f t="shared" si="11923"/>
        <v>2333</v>
      </c>
      <c r="AM637" s="245">
        <f t="shared" si="11923"/>
        <v>3588</v>
      </c>
      <c r="AN637" s="242">
        <f t="shared" si="11923"/>
        <v>343</v>
      </c>
      <c r="AO637" s="246">
        <f t="shared" si="11923"/>
        <v>314</v>
      </c>
      <c r="AP637" s="244">
        <f t="shared" si="11923"/>
        <v>746</v>
      </c>
      <c r="AQ637" s="242">
        <f t="shared" si="11923"/>
        <v>1183</v>
      </c>
      <c r="AR637" s="247">
        <f t="shared" si="11923"/>
        <v>1807</v>
      </c>
      <c r="AS637" s="248">
        <f t="shared" si="11923"/>
        <v>2044</v>
      </c>
      <c r="AT637" s="242">
        <f t="shared" si="11923"/>
        <v>996</v>
      </c>
      <c r="AU637" s="246">
        <f t="shared" si="11923"/>
        <v>1089</v>
      </c>
      <c r="AV637" s="244">
        <f t="shared" ref="AP637:BE639" si="11924">SUMIF($A$9:$A$32,$AE637,R$629:R$652)</f>
        <v>1402</v>
      </c>
      <c r="AW637" s="245">
        <f t="shared" si="11924"/>
        <v>1417</v>
      </c>
      <c r="AX637" s="242">
        <f t="shared" si="11924"/>
        <v>383</v>
      </c>
      <c r="AY637" s="246">
        <f t="shared" si="11924"/>
        <v>305</v>
      </c>
      <c r="AZ637" s="244">
        <f t="shared" si="11924"/>
        <v>1411</v>
      </c>
      <c r="BA637" s="245">
        <f t="shared" si="11924"/>
        <v>1426</v>
      </c>
      <c r="BB637" s="242">
        <f t="shared" si="11924"/>
        <v>1317</v>
      </c>
      <c r="BC637" s="246">
        <f t="shared" si="11924"/>
        <v>524</v>
      </c>
      <c r="BD637" s="23">
        <f t="shared" si="11924"/>
        <v>3878</v>
      </c>
      <c r="BE637" s="249">
        <f t="shared" si="11924"/>
        <v>3932</v>
      </c>
      <c r="BF637" s="250">
        <f>AF637+AH637+AJ637+AL637+AN637+AP637+AR637+AT637+AV637+AX637+AZ637+BB637+BD637</f>
        <v>19235</v>
      </c>
      <c r="BG637" s="251">
        <f>AG637+AI637+AK637+AM637+AO637+AQ637+AS637+AU637+AW637+AY637+BA637+BC637+BE637</f>
        <v>21475</v>
      </c>
      <c r="BI637" s="147" t="s">
        <v>24</v>
      </c>
      <c r="BJ637" s="130">
        <f>B637/B653</f>
        <v>6.7495842729902736E-2</v>
      </c>
      <c r="BK637" s="131">
        <f t="shared" ref="BK637" si="11925">C637/C653</f>
        <v>6.2272755284402542E-2</v>
      </c>
      <c r="BL637" s="132">
        <f t="shared" ref="BL637" si="11926">D637/D653</f>
        <v>7.3034029167858158E-2</v>
      </c>
      <c r="BM637" s="133">
        <f t="shared" ref="BM637" si="11927">E637/E653</f>
        <v>5.2300938540720557E-2</v>
      </c>
      <c r="BN637" s="130">
        <f t="shared" ref="BN637" si="11928">F637/F653</f>
        <v>6.6905958363244797E-2</v>
      </c>
      <c r="BO637" s="131">
        <f t="shared" ref="BO637" si="11929">G637/G653</f>
        <v>5.1648157941124623E-2</v>
      </c>
      <c r="BP637" s="132">
        <f t="shared" ref="BP637" si="11930">H637/H653</f>
        <v>6.5080757143901186E-2</v>
      </c>
      <c r="BQ637" s="133">
        <f t="shared" ref="BQ637" si="11931">I637/I653</f>
        <v>5.2564814080710377E-2</v>
      </c>
      <c r="BR637" s="130">
        <f t="shared" ref="BR637" si="11932">J637/J653</f>
        <v>5.302031126351886E-2</v>
      </c>
      <c r="BS637" s="131">
        <f t="shared" ref="BS637" si="11933">K637/K653</f>
        <v>7.3373983739837403E-2</v>
      </c>
      <c r="BT637" s="132">
        <f t="shared" ref="BT637" si="11934">L637/L653</f>
        <v>3.9742673338098639E-2</v>
      </c>
      <c r="BU637" s="130">
        <f t="shared" ref="BU637" si="11935">M637/M653</f>
        <v>8.021929548175688E-2</v>
      </c>
      <c r="BV637" s="134">
        <f t="shared" ref="BV637" si="11936">N637/N653</f>
        <v>5.4855677849975686E-2</v>
      </c>
      <c r="BW637" s="135">
        <f t="shared" ref="BW637" si="11937">O637/O653</f>
        <v>6.8578468277325305E-2</v>
      </c>
      <c r="BX637" s="130">
        <f t="shared" ref="BX637" si="11938">P637/P653</f>
        <v>7.1056934740597585E-2</v>
      </c>
      <c r="BY637" s="131">
        <f t="shared" ref="BY637" si="11939">Q637/Q653</f>
        <v>4.9631488160577074E-2</v>
      </c>
      <c r="BZ637" s="132">
        <f t="shared" ref="BZ637" si="11940">R637/R653</f>
        <v>7.4200301864745119E-2</v>
      </c>
      <c r="CA637" s="133">
        <f t="shared" ref="CA637" si="11941">S637/S653</f>
        <v>5.6391384348955513E-2</v>
      </c>
      <c r="CB637" s="130">
        <f t="shared" ref="CB637" si="11942">T637/T653</f>
        <v>5.917294950879598E-2</v>
      </c>
      <c r="CC637" s="131">
        <f t="shared" ref="CC637" si="11943">U637/U653</f>
        <v>5.6037358238825885E-2</v>
      </c>
      <c r="CD637" s="132">
        <f t="shared" ref="CD637" si="11944">V637/V653</f>
        <v>4.9588566478995233E-2</v>
      </c>
      <c r="CE637" s="133">
        <f t="shared" ref="CE637" si="11945">W637/W653</f>
        <v>7.2795281254495761E-2</v>
      </c>
      <c r="CF637" s="130">
        <f t="shared" ref="CF637" si="11946">X637/X653</f>
        <v>6.3288834951456305E-2</v>
      </c>
      <c r="CG637" s="131">
        <f t="shared" ref="CG637" si="11947">Y637/Y653</f>
        <v>4.985400670487726E-2</v>
      </c>
      <c r="CH637" s="132">
        <f t="shared" ref="CH637" si="11948">Z637/Z653</f>
        <v>6.1744826869085993E-2</v>
      </c>
      <c r="CI637" s="130">
        <f t="shared" ref="CI637" si="11949">AA637/AA653</f>
        <v>5.4812237980554811E-2</v>
      </c>
      <c r="CJ637" s="136">
        <f t="shared" ref="CJ637" si="11950">AB637/AB653</f>
        <v>6.3361420343191061E-2</v>
      </c>
      <c r="CK637" s="137">
        <f t="shared" ref="CK637" si="11951">AC637/AC653</f>
        <v>6.0017129455459416E-2</v>
      </c>
    </row>
    <row r="638" spans="1:89">
      <c r="A638" s="138" t="s">
        <v>25</v>
      </c>
      <c r="B638" s="199">
        <v>3273</v>
      </c>
      <c r="C638" s="183">
        <v>1817</v>
      </c>
      <c r="D638" s="184">
        <v>1348</v>
      </c>
      <c r="E638" s="185">
        <v>682</v>
      </c>
      <c r="F638" s="182">
        <v>576</v>
      </c>
      <c r="G638" s="186">
        <v>246</v>
      </c>
      <c r="H638" s="184">
        <v>1881</v>
      </c>
      <c r="I638" s="185">
        <v>2288</v>
      </c>
      <c r="J638" s="182">
        <v>222</v>
      </c>
      <c r="K638" s="183">
        <v>360</v>
      </c>
      <c r="L638" s="184">
        <v>353</v>
      </c>
      <c r="M638" s="182">
        <v>1293</v>
      </c>
      <c r="N638" s="187">
        <v>1380</v>
      </c>
      <c r="O638" s="200">
        <v>2037</v>
      </c>
      <c r="P638" s="182">
        <v>1024</v>
      </c>
      <c r="Q638" s="183">
        <v>700</v>
      </c>
      <c r="R638" s="184">
        <v>1541</v>
      </c>
      <c r="S638" s="185">
        <v>1002</v>
      </c>
      <c r="T638" s="191">
        <v>278</v>
      </c>
      <c r="U638" s="182">
        <v>229</v>
      </c>
      <c r="V638" s="184">
        <v>1055</v>
      </c>
      <c r="W638" s="201">
        <v>1728</v>
      </c>
      <c r="X638" s="182">
        <v>1121</v>
      </c>
      <c r="Y638" s="186">
        <v>510</v>
      </c>
      <c r="Z638" s="184">
        <v>3363</v>
      </c>
      <c r="AA638" s="182">
        <v>3126</v>
      </c>
      <c r="AB638" s="165">
        <f t="shared" si="11814"/>
        <v>17415</v>
      </c>
      <c r="AC638" s="166">
        <f t="shared" si="11731"/>
        <v>16018</v>
      </c>
      <c r="AE638" s="253" t="str">
        <f>$AE$18</f>
        <v>18:00 - 18:59</v>
      </c>
      <c r="AF638" s="242">
        <f t="shared" si="11923"/>
        <v>2789</v>
      </c>
      <c r="AG638" s="254">
        <f t="shared" si="11923"/>
        <v>2651</v>
      </c>
      <c r="AH638" s="255">
        <f t="shared" si="11923"/>
        <v>1092</v>
      </c>
      <c r="AI638" s="256">
        <f t="shared" si="11923"/>
        <v>1058</v>
      </c>
      <c r="AJ638" s="257">
        <f t="shared" si="11923"/>
        <v>466</v>
      </c>
      <c r="AK638" s="258">
        <f t="shared" si="11923"/>
        <v>508</v>
      </c>
      <c r="AL638" s="255">
        <f t="shared" si="11923"/>
        <v>2053</v>
      </c>
      <c r="AM638" s="256">
        <f t="shared" si="11923"/>
        <v>2938</v>
      </c>
      <c r="AN638" s="257">
        <f t="shared" si="11923"/>
        <v>325</v>
      </c>
      <c r="AO638" s="258">
        <f t="shared" si="11923"/>
        <v>195</v>
      </c>
      <c r="AP638" s="255">
        <f t="shared" si="11924"/>
        <v>682</v>
      </c>
      <c r="AQ638" s="257">
        <f t="shared" si="11924"/>
        <v>871</v>
      </c>
      <c r="AR638" s="259">
        <f t="shared" si="11924"/>
        <v>1855</v>
      </c>
      <c r="AS638" s="260">
        <f t="shared" si="11924"/>
        <v>1884</v>
      </c>
      <c r="AT638" s="257">
        <f t="shared" si="11924"/>
        <v>861</v>
      </c>
      <c r="AU638" s="258">
        <f t="shared" si="11924"/>
        <v>1081</v>
      </c>
      <c r="AV638" s="255">
        <f t="shared" si="11924"/>
        <v>1224</v>
      </c>
      <c r="AW638" s="256">
        <f t="shared" si="11924"/>
        <v>1655</v>
      </c>
      <c r="AX638" s="257">
        <f t="shared" si="11924"/>
        <v>308</v>
      </c>
      <c r="AY638" s="258">
        <f t="shared" si="11924"/>
        <v>300</v>
      </c>
      <c r="AZ638" s="255">
        <f t="shared" si="11924"/>
        <v>1565</v>
      </c>
      <c r="BA638" s="256">
        <f t="shared" si="11924"/>
        <v>1381</v>
      </c>
      <c r="BB638" s="257">
        <f t="shared" si="11924"/>
        <v>1205</v>
      </c>
      <c r="BC638" s="258">
        <f t="shared" si="11924"/>
        <v>564</v>
      </c>
      <c r="BD638" s="255">
        <f t="shared" si="11924"/>
        <v>3526</v>
      </c>
      <c r="BE638" s="257">
        <f t="shared" si="11924"/>
        <v>3397</v>
      </c>
      <c r="BF638" s="261">
        <f>SUM(AF638,AH638,AJ638,AL638,AN638,AP638,AR638,AT638,AV638,AX638,AZ638,BB638,BD638)</f>
        <v>17951</v>
      </c>
      <c r="BG638" s="19">
        <f>SUM(AG638,AI638,AK638,AM638,AO638,AQ638,AS638,AU638,AW638,AY638,BA638,BC638,BE638)</f>
        <v>18483</v>
      </c>
      <c r="BI638" s="138" t="s">
        <v>25</v>
      </c>
      <c r="BJ638" s="130">
        <f>B638/B653</f>
        <v>7.4557507004715376E-2</v>
      </c>
      <c r="BK638" s="131">
        <f t="shared" ref="BK638" si="11952">C638/C653</f>
        <v>5.598693535465582E-2</v>
      </c>
      <c r="BL638" s="132">
        <f t="shared" ref="BL638" si="11953">D638/D653</f>
        <v>7.7094652559336577E-2</v>
      </c>
      <c r="BM638" s="133">
        <f t="shared" ref="BM638" si="11954">E638/E653</f>
        <v>5.161973963063881E-2</v>
      </c>
      <c r="BN638" s="130">
        <f t="shared" ref="BN638" si="11955">F638/F653</f>
        <v>8.2699210337401297E-2</v>
      </c>
      <c r="BO638" s="131">
        <f t="shared" ref="BO638" si="11956">G638/G653</f>
        <v>4.3363299841353779E-2</v>
      </c>
      <c r="BP638" s="132">
        <f t="shared" ref="BP638" si="11957">H638/H653</f>
        <v>6.8734926551194911E-2</v>
      </c>
      <c r="BQ638" s="133">
        <f t="shared" ref="BQ638" si="11958">I638/I653</f>
        <v>6.0466714236634161E-2</v>
      </c>
      <c r="BR638" s="130">
        <f t="shared" ref="BR638" si="11959">J638/J653</f>
        <v>5.8559746768662622E-2</v>
      </c>
      <c r="BS638" s="131">
        <f t="shared" ref="BS638" si="11960">K638/K653</f>
        <v>7.3170731707317069E-2</v>
      </c>
      <c r="BT638" s="132">
        <f t="shared" ref="BT638" si="11961">L638/L653</f>
        <v>5.0464617583988562E-2</v>
      </c>
      <c r="BU638" s="130">
        <f t="shared" ref="BU638" si="11962">M638/M653</f>
        <v>8.1479614342428633E-2</v>
      </c>
      <c r="BV638" s="134">
        <f t="shared" ref="BV638" si="11963">N638/N653</f>
        <v>6.0999867391592626E-2</v>
      </c>
      <c r="BW638" s="135">
        <f t="shared" ref="BW638" si="11964">O638/O653</f>
        <v>6.9707754431592633E-2</v>
      </c>
      <c r="BX638" s="130">
        <f t="shared" ref="BX638" si="11965">P638/P653</f>
        <v>7.6111193697041765E-2</v>
      </c>
      <c r="BY638" s="131">
        <f t="shared" ref="BY638" si="11966">Q638/Q653</f>
        <v>5.4884742041712405E-2</v>
      </c>
      <c r="BZ638" s="132">
        <f t="shared" ref="BZ638" si="11967">R638/R653</f>
        <v>7.5027995520716692E-2</v>
      </c>
      <c r="CA638" s="133">
        <f t="shared" ref="CA638" si="11968">S638/S653</f>
        <v>5.4226647905617494E-2</v>
      </c>
      <c r="CB638" s="130">
        <f t="shared" ref="CB638" si="11969">T638/T653</f>
        <v>6.3513822252684482E-2</v>
      </c>
      <c r="CC638" s="131">
        <f t="shared" ref="CC638" si="11970">U638/U653</f>
        <v>5.0922837447187015E-2</v>
      </c>
      <c r="CD638" s="132">
        <f t="shared" ref="CD638" si="11971">V638/V653</f>
        <v>5.7113469034213944E-2</v>
      </c>
      <c r="CE638" s="133">
        <f t="shared" ref="CE638" si="11972">W638/W653</f>
        <v>8.2865774708675011E-2</v>
      </c>
      <c r="CF638" s="130">
        <f t="shared" ref="CF638" si="11973">X638/X653</f>
        <v>6.8021844660194175E-2</v>
      </c>
      <c r="CG638" s="131">
        <f t="shared" ref="CG638" si="11974">Y638/Y653</f>
        <v>5.515302260192495E-2</v>
      </c>
      <c r="CH638" s="132">
        <f t="shared" ref="CH638" si="11975">Z638/Z653</f>
        <v>6.9938650306748465E-2</v>
      </c>
      <c r="CI638" s="130">
        <f t="shared" ref="CI638" si="11976">AA638/AA653</f>
        <v>6.9708322183569704E-2</v>
      </c>
      <c r="CJ638" s="136">
        <f t="shared" ref="CJ638" si="11977">AB638/AB653</f>
        <v>6.9512355756373462E-2</v>
      </c>
      <c r="CK638" s="137">
        <f t="shared" ref="CK638" si="11978">AC638/AC653</f>
        <v>6.4107387277777331E-2</v>
      </c>
    </row>
    <row r="639" spans="1:89" ht="14" thickBot="1">
      <c r="A639" s="147" t="s">
        <v>26</v>
      </c>
      <c r="B639" s="196">
        <v>3023</v>
      </c>
      <c r="C639" s="190">
        <v>2140</v>
      </c>
      <c r="D639" s="191">
        <v>1258</v>
      </c>
      <c r="E639" s="192">
        <v>656</v>
      </c>
      <c r="F639" s="189">
        <v>536</v>
      </c>
      <c r="G639" s="193">
        <v>409</v>
      </c>
      <c r="H639" s="191">
        <v>2056</v>
      </c>
      <c r="I639" s="192">
        <v>2400</v>
      </c>
      <c r="J639" s="189">
        <v>269</v>
      </c>
      <c r="K639" s="190">
        <v>422</v>
      </c>
      <c r="L639" s="191">
        <v>435</v>
      </c>
      <c r="M639" s="189">
        <v>1387</v>
      </c>
      <c r="N639" s="194">
        <v>1704</v>
      </c>
      <c r="O639" s="197">
        <v>2065</v>
      </c>
      <c r="P639" s="189">
        <v>1030</v>
      </c>
      <c r="Q639" s="190">
        <v>804</v>
      </c>
      <c r="R639" s="191">
        <v>1689</v>
      </c>
      <c r="S639" s="192">
        <v>1058</v>
      </c>
      <c r="T639" s="189">
        <v>325</v>
      </c>
      <c r="U639" s="193">
        <v>278</v>
      </c>
      <c r="V639" s="191">
        <v>1109</v>
      </c>
      <c r="W639" s="198">
        <v>1675</v>
      </c>
      <c r="X639" s="189">
        <v>1057</v>
      </c>
      <c r="Y639" s="193">
        <v>686</v>
      </c>
      <c r="Z639" s="191">
        <v>3472</v>
      </c>
      <c r="AA639" s="189">
        <v>3115</v>
      </c>
      <c r="AB639" s="165">
        <f t="shared" si="11814"/>
        <v>17963</v>
      </c>
      <c r="AC639" s="166">
        <f t="shared" si="11731"/>
        <v>17095</v>
      </c>
      <c r="AE639" s="241" t="str">
        <f>$AE$19</f>
        <v>19:00 - 19:59</v>
      </c>
      <c r="AF639" s="242">
        <f t="shared" si="11923"/>
        <v>2641</v>
      </c>
      <c r="AG639" s="262">
        <f t="shared" si="11923"/>
        <v>2210</v>
      </c>
      <c r="AH639" s="263">
        <f t="shared" si="11923"/>
        <v>822</v>
      </c>
      <c r="AI639" s="264">
        <f t="shared" si="11923"/>
        <v>1120</v>
      </c>
      <c r="AJ639" s="265">
        <f t="shared" si="11923"/>
        <v>401</v>
      </c>
      <c r="AK639" s="266">
        <f t="shared" si="11923"/>
        <v>491</v>
      </c>
      <c r="AL639" s="263">
        <f t="shared" si="11923"/>
        <v>1573</v>
      </c>
      <c r="AM639" s="264">
        <f t="shared" si="11923"/>
        <v>3040</v>
      </c>
      <c r="AN639" s="265">
        <f t="shared" si="11923"/>
        <v>278</v>
      </c>
      <c r="AO639" s="266">
        <f t="shared" si="11923"/>
        <v>222</v>
      </c>
      <c r="AP639" s="263">
        <f t="shared" si="11924"/>
        <v>615</v>
      </c>
      <c r="AQ639" s="265">
        <f t="shared" si="11924"/>
        <v>689</v>
      </c>
      <c r="AR639" s="267">
        <f t="shared" si="11924"/>
        <v>1440</v>
      </c>
      <c r="AS639" s="268">
        <f t="shared" si="11924"/>
        <v>1826</v>
      </c>
      <c r="AT639" s="265">
        <f t="shared" si="11924"/>
        <v>690</v>
      </c>
      <c r="AU639" s="266">
        <f t="shared" si="11924"/>
        <v>1003</v>
      </c>
      <c r="AV639" s="263">
        <f t="shared" si="11924"/>
        <v>1003</v>
      </c>
      <c r="AW639" s="264">
        <f t="shared" si="11924"/>
        <v>1603</v>
      </c>
      <c r="AX639" s="265">
        <f t="shared" si="11924"/>
        <v>202</v>
      </c>
      <c r="AY639" s="266">
        <f t="shared" si="11924"/>
        <v>247</v>
      </c>
      <c r="AZ639" s="263">
        <f t="shared" si="11924"/>
        <v>1490</v>
      </c>
      <c r="BA639" s="264">
        <f t="shared" si="11924"/>
        <v>1180</v>
      </c>
      <c r="BB639" s="265">
        <f t="shared" si="11924"/>
        <v>1028</v>
      </c>
      <c r="BC639" s="266">
        <f t="shared" si="11924"/>
        <v>563</v>
      </c>
      <c r="BD639" s="263">
        <f t="shared" si="11924"/>
        <v>2823</v>
      </c>
      <c r="BE639" s="265">
        <f t="shared" si="11924"/>
        <v>3148</v>
      </c>
      <c r="BF639" s="261">
        <f>SUM(AF639,AH639,AJ639,AL639,AN639,AP639,AR639,AT639,AV639,AX639,AZ639,BB639,BD639)</f>
        <v>15006</v>
      </c>
      <c r="BG639" s="19">
        <f>SUM(AG639,AI639,AK639,AM639,AO639,AQ639,AS639,AU639,AW639,AY639,BA639,BC639,BE639)</f>
        <v>17342</v>
      </c>
      <c r="BI639" s="147" t="s">
        <v>26</v>
      </c>
      <c r="BJ639" s="130">
        <f>B639/B653</f>
        <v>6.886261646051163E-2</v>
      </c>
      <c r="BK639" s="131">
        <f t="shared" ref="BK639" si="11979">C639/C653</f>
        <v>6.593948357675479E-2</v>
      </c>
      <c r="BL639" s="132">
        <f t="shared" ref="BL639" si="11980">D639/D653</f>
        <v>7.1947383471547041E-2</v>
      </c>
      <c r="BM639" s="133">
        <f t="shared" ref="BM639" si="11981">E639/E653</f>
        <v>4.9651831668180442E-2</v>
      </c>
      <c r="BN639" s="130">
        <f t="shared" ref="BN639" si="11982">F639/F653</f>
        <v>7.6956209619526206E-2</v>
      </c>
      <c r="BO639" s="131">
        <f t="shared" ref="BO639" si="11983">G639/G653</f>
        <v>7.2095892825665434E-2</v>
      </c>
      <c r="BP639" s="132">
        <f t="shared" ref="BP639" si="11984">H639/H653</f>
        <v>7.5129723013958927E-2</v>
      </c>
      <c r="BQ639" s="133">
        <f t="shared" ref="BQ639" si="11985">I639/I653</f>
        <v>6.3426623325140721E-2</v>
      </c>
      <c r="BR639" s="130">
        <f t="shared" ref="BR639" si="11986">J639/J653</f>
        <v>7.095753099446056E-2</v>
      </c>
      <c r="BS639" s="131">
        <f t="shared" ref="BS639" si="11987">K639/K653</f>
        <v>8.5772357723577233E-2</v>
      </c>
      <c r="BT639" s="132">
        <f t="shared" ref="BT639" si="11988">L639/L653</f>
        <v>6.2187276626161546E-2</v>
      </c>
      <c r="BU639" s="130">
        <f t="shared" ref="BU639" si="11989">M639/M653</f>
        <v>8.7403112987585865E-2</v>
      </c>
      <c r="BV639" s="134">
        <f t="shared" ref="BV639" si="11990">N639/N653</f>
        <v>7.5321575387879591E-2</v>
      </c>
      <c r="BW639" s="135">
        <f t="shared" ref="BW639" si="11991">O639/O653</f>
        <v>7.0665936623092188E-2</v>
      </c>
      <c r="BX639" s="130">
        <f t="shared" ref="BX639" si="11992">P639/P653</f>
        <v>7.6557157722610375E-2</v>
      </c>
      <c r="BY639" s="131">
        <f t="shared" ref="BY639" si="11993">Q639/Q653</f>
        <v>6.3039046573623955E-2</v>
      </c>
      <c r="BZ639" s="132">
        <f t="shared" ref="BZ639" si="11994">R639/R653</f>
        <v>8.2233799113880915E-2</v>
      </c>
      <c r="CA639" s="133">
        <f t="shared" ref="CA639" si="11995">S639/S653</f>
        <v>5.7257278926290726E-2</v>
      </c>
      <c r="CB639" s="130">
        <f t="shared" ref="CB639" si="11996">T639/T653</f>
        <v>7.4251770619145535E-2</v>
      </c>
      <c r="CC639" s="131">
        <f t="shared" ref="CC639" si="11997">U639/U653</f>
        <v>6.1818990438069828E-2</v>
      </c>
      <c r="CD639" s="132">
        <f t="shared" ref="CD639" si="11998">V639/V653</f>
        <v>6.0036812472932008E-2</v>
      </c>
      <c r="CE639" s="133">
        <f t="shared" ref="CE639" si="11999">W639/W653</f>
        <v>8.0324173979763103E-2</v>
      </c>
      <c r="CF639" s="130">
        <f t="shared" ref="CF639" si="12000">X639/X653</f>
        <v>6.4138349514563112E-2</v>
      </c>
      <c r="CG639" s="131">
        <f t="shared" ref="CG639" si="12001">Y639/Y653</f>
        <v>7.4186222558667678E-2</v>
      </c>
      <c r="CH639" s="132">
        <f t="shared" ref="CH639" si="12002">Z639/Z653</f>
        <v>7.2205469481127174E-2</v>
      </c>
      <c r="CI639" s="130">
        <f t="shared" ref="CI639" si="12003">AA639/AA653</f>
        <v>6.9463027383819459E-2</v>
      </c>
      <c r="CJ639" s="136">
        <f t="shared" ref="CJ639" si="12004">AB639/AB653</f>
        <v>7.1699709816350071E-2</v>
      </c>
      <c r="CK639" s="137">
        <f t="shared" ref="CK639" si="12005">AC639/AC653</f>
        <v>6.8417766607167155E-2</v>
      </c>
    </row>
    <row r="640" spans="1:89" ht="15" thickTop="1" thickBot="1">
      <c r="A640" s="138" t="s">
        <v>27</v>
      </c>
      <c r="B640" s="199">
        <v>3122</v>
      </c>
      <c r="C640" s="183">
        <v>2616</v>
      </c>
      <c r="D640" s="184">
        <v>1218</v>
      </c>
      <c r="E640" s="185">
        <v>921</v>
      </c>
      <c r="F640" s="182">
        <v>566</v>
      </c>
      <c r="G640" s="186">
        <v>342</v>
      </c>
      <c r="H640" s="184">
        <v>2140</v>
      </c>
      <c r="I640" s="185">
        <v>2879</v>
      </c>
      <c r="J640" s="182">
        <v>302</v>
      </c>
      <c r="K640" s="183">
        <v>344</v>
      </c>
      <c r="L640" s="184">
        <v>582</v>
      </c>
      <c r="M640" s="182">
        <v>1262</v>
      </c>
      <c r="N640" s="187">
        <v>1726</v>
      </c>
      <c r="O640" s="200">
        <v>2263</v>
      </c>
      <c r="P640" s="182">
        <v>1164</v>
      </c>
      <c r="Q640" s="183">
        <v>772</v>
      </c>
      <c r="R640" s="184">
        <v>1598</v>
      </c>
      <c r="S640" s="185">
        <v>1439</v>
      </c>
      <c r="T640" s="182">
        <v>321</v>
      </c>
      <c r="U640" s="186">
        <v>239</v>
      </c>
      <c r="V640" s="184">
        <v>1276</v>
      </c>
      <c r="W640" s="201">
        <v>1743</v>
      </c>
      <c r="X640" s="182">
        <v>1170</v>
      </c>
      <c r="Y640" s="186">
        <v>573</v>
      </c>
      <c r="Z640" s="184">
        <v>3382</v>
      </c>
      <c r="AA640" s="182">
        <v>3693</v>
      </c>
      <c r="AB640" s="165">
        <f t="shared" si="11814"/>
        <v>18567</v>
      </c>
      <c r="AC640" s="166">
        <f t="shared" si="11731"/>
        <v>19086</v>
      </c>
      <c r="AE640" s="269" t="s">
        <v>13</v>
      </c>
      <c r="AF640" s="14">
        <f t="shared" ref="AF640:BG640" si="12006">SUM(AF637:AF639)</f>
        <v>8248</v>
      </c>
      <c r="AG640" s="1">
        <f t="shared" si="12006"/>
        <v>8682</v>
      </c>
      <c r="AH640" s="14">
        <f t="shared" si="12006"/>
        <v>3187</v>
      </c>
      <c r="AI640" s="1">
        <f t="shared" si="12006"/>
        <v>3450</v>
      </c>
      <c r="AJ640" s="14">
        <f t="shared" si="12006"/>
        <v>1395</v>
      </c>
      <c r="AK640" s="1">
        <f t="shared" si="12006"/>
        <v>1559</v>
      </c>
      <c r="AL640" s="14">
        <f t="shared" si="12006"/>
        <v>5959</v>
      </c>
      <c r="AM640" s="1">
        <f t="shared" si="12006"/>
        <v>9566</v>
      </c>
      <c r="AN640" s="14">
        <f t="shared" si="12006"/>
        <v>946</v>
      </c>
      <c r="AO640" s="1">
        <f t="shared" si="12006"/>
        <v>731</v>
      </c>
      <c r="AP640" s="14">
        <f t="shared" si="12006"/>
        <v>2043</v>
      </c>
      <c r="AQ640" s="1">
        <f t="shared" si="12006"/>
        <v>2743</v>
      </c>
      <c r="AR640" s="14">
        <f t="shared" si="12006"/>
        <v>5102</v>
      </c>
      <c r="AS640" s="1">
        <f t="shared" si="12006"/>
        <v>5754</v>
      </c>
      <c r="AT640" s="14">
        <f t="shared" si="12006"/>
        <v>2547</v>
      </c>
      <c r="AU640" s="1">
        <f t="shared" si="12006"/>
        <v>3173</v>
      </c>
      <c r="AV640" s="14">
        <f t="shared" si="12006"/>
        <v>3629</v>
      </c>
      <c r="AW640" s="1">
        <f t="shared" si="12006"/>
        <v>4675</v>
      </c>
      <c r="AX640" s="14">
        <f t="shared" si="12006"/>
        <v>893</v>
      </c>
      <c r="AY640" s="1">
        <f t="shared" si="12006"/>
        <v>852</v>
      </c>
      <c r="AZ640" s="14">
        <f t="shared" si="12006"/>
        <v>4466</v>
      </c>
      <c r="BA640" s="1">
        <f t="shared" si="12006"/>
        <v>3987</v>
      </c>
      <c r="BB640" s="14">
        <f t="shared" si="12006"/>
        <v>3550</v>
      </c>
      <c r="BC640" s="1">
        <f t="shared" si="12006"/>
        <v>1651</v>
      </c>
      <c r="BD640" s="14">
        <f t="shared" si="12006"/>
        <v>10227</v>
      </c>
      <c r="BE640" s="1">
        <f t="shared" si="12006"/>
        <v>10477</v>
      </c>
      <c r="BF640" s="54">
        <f t="shared" si="12006"/>
        <v>52192</v>
      </c>
      <c r="BG640" s="50">
        <f t="shared" si="12006"/>
        <v>57300</v>
      </c>
      <c r="BI640" s="138" t="s">
        <v>27</v>
      </c>
      <c r="BJ640" s="130">
        <f>B640/B653</f>
        <v>7.1117793116016306E-2</v>
      </c>
      <c r="BK640" s="131">
        <f t="shared" ref="BK640" si="12007">C640/C653</f>
        <v>8.0606396746163794E-2</v>
      </c>
      <c r="BL640" s="132">
        <f t="shared" ref="BL640" si="12008">D640/D653</f>
        <v>6.9659708321418365E-2</v>
      </c>
      <c r="BM640" s="133">
        <f t="shared" ref="BM640" si="12009">E640/E653</f>
        <v>6.9709355131698458E-2</v>
      </c>
      <c r="BN640" s="130">
        <f t="shared" ref="BN640" si="12010">F640/F653</f>
        <v>8.1263460157932524E-2</v>
      </c>
      <c r="BO640" s="131">
        <f t="shared" ref="BO640" si="12011">G640/G653</f>
        <v>6.0285563194077206E-2</v>
      </c>
      <c r="BP640" s="132">
        <f t="shared" ref="BP640" si="12012">H640/H653</f>
        <v>7.8199225316085655E-2</v>
      </c>
      <c r="BQ640" s="133">
        <f t="shared" ref="BQ640" si="12013">I640/I653</f>
        <v>7.6085520230450066E-2</v>
      </c>
      <c r="BR640" s="130">
        <f t="shared" ref="BR640" si="12014">J640/J653</f>
        <v>7.9662358216829335E-2</v>
      </c>
      <c r="BS640" s="131">
        <f t="shared" ref="BS640" si="12015">K640/K653</f>
        <v>6.9918699186991867E-2</v>
      </c>
      <c r="BT640" s="132">
        <f t="shared" ref="BT640" si="12016">L640/L653</f>
        <v>8.3202287348105794E-2</v>
      </c>
      <c r="BU640" s="130">
        <f t="shared" ref="BU640" si="12017">M640/M653</f>
        <v>7.9526120108387416E-2</v>
      </c>
      <c r="BV640" s="134">
        <f t="shared" ref="BV640" si="12018">N640/N653</f>
        <v>7.6294037041948454E-2</v>
      </c>
      <c r="BW640" s="135">
        <f t="shared" ref="BW640" si="12019">O640/O653</f>
        <v>7.7441653548696185E-2</v>
      </c>
      <c r="BX640" s="130">
        <f t="shared" ref="BX640" si="12020">P640/P653</f>
        <v>8.6517020960309207E-2</v>
      </c>
      <c r="BY640" s="131">
        <f t="shared" ref="BY640" si="12021">Q640/Q653</f>
        <v>6.0530029794574253E-2</v>
      </c>
      <c r="BZ640" s="132">
        <f t="shared" ref="BZ640" si="12022">R640/R653</f>
        <v>7.780320366132723E-2</v>
      </c>
      <c r="CA640" s="133">
        <f t="shared" ref="CA640" si="12023">S640/S653</f>
        <v>7.7876393549085404E-2</v>
      </c>
      <c r="CB640" s="130">
        <f t="shared" ref="CB640" si="12024">T640/T653</f>
        <v>7.333790267306374E-2</v>
      </c>
      <c r="CC640" s="131">
        <f t="shared" ref="CC640" si="12025">U640/U653</f>
        <v>5.314654213920391E-2</v>
      </c>
      <c r="CD640" s="132">
        <f t="shared" ref="CD640" si="12026">V640/V653</f>
        <v>6.9077522737115635E-2</v>
      </c>
      <c r="CE640" s="133">
        <f t="shared" ref="CE640" si="12027">W640/W653</f>
        <v>8.3585095669687817E-2</v>
      </c>
      <c r="CF640" s="130">
        <f t="shared" ref="CF640" si="12028">X640/X653</f>
        <v>7.0995145631067957E-2</v>
      </c>
      <c r="CG640" s="131">
        <f t="shared" ref="CG640" si="12029">Y640/Y653</f>
        <v>6.1966043040986268E-2</v>
      </c>
      <c r="CH640" s="132">
        <f t="shared" ref="CH640" si="12030">Z640/Z653</f>
        <v>7.0333783924300716E-2</v>
      </c>
      <c r="CI640" s="130">
        <f t="shared" ref="CI640" si="12031">AA640/AA653</f>
        <v>8.2352154134332348E-2</v>
      </c>
      <c r="CJ640" s="136">
        <f t="shared" ref="CJ640" si="12032">AB640/AB653</f>
        <v>7.4110589108733055E-2</v>
      </c>
      <c r="CK640" s="137">
        <f t="shared" ref="CK640" si="12033">AC640/AC653</f>
        <v>7.6386165163170067E-2</v>
      </c>
    </row>
    <row r="641" spans="1:89" ht="14" thickTop="1">
      <c r="A641" s="147" t="s">
        <v>28</v>
      </c>
      <c r="B641" s="196">
        <v>2963</v>
      </c>
      <c r="C641" s="190">
        <v>3410</v>
      </c>
      <c r="D641" s="191">
        <v>1354</v>
      </c>
      <c r="E641" s="192">
        <v>1152</v>
      </c>
      <c r="F641" s="189">
        <v>515</v>
      </c>
      <c r="G641" s="193">
        <v>424</v>
      </c>
      <c r="H641" s="191">
        <v>2240</v>
      </c>
      <c r="I641" s="192">
        <v>3085</v>
      </c>
      <c r="J641" s="189">
        <v>346</v>
      </c>
      <c r="K641" s="190">
        <v>303</v>
      </c>
      <c r="L641" s="191">
        <v>712</v>
      </c>
      <c r="M641" s="189">
        <v>1163</v>
      </c>
      <c r="N641" s="194">
        <v>1815</v>
      </c>
      <c r="O641" s="197">
        <v>2190</v>
      </c>
      <c r="P641" s="189">
        <v>1114</v>
      </c>
      <c r="Q641" s="190">
        <v>834</v>
      </c>
      <c r="R641" s="191">
        <v>1517</v>
      </c>
      <c r="S641" s="192">
        <v>1222</v>
      </c>
      <c r="T641" s="189">
        <v>410</v>
      </c>
      <c r="U641" s="193">
        <v>239</v>
      </c>
      <c r="V641" s="191">
        <v>1488</v>
      </c>
      <c r="W641" s="198">
        <v>1387</v>
      </c>
      <c r="X641" s="189">
        <v>1360</v>
      </c>
      <c r="Y641" s="193">
        <v>517</v>
      </c>
      <c r="Z641" s="191">
        <v>3588</v>
      </c>
      <c r="AA641" s="189">
        <v>3122</v>
      </c>
      <c r="AB641" s="165">
        <f t="shared" si="11814"/>
        <v>19422</v>
      </c>
      <c r="AC641" s="166">
        <f t="shared" si="11731"/>
        <v>19048</v>
      </c>
      <c r="BI641" s="147" t="s">
        <v>28</v>
      </c>
      <c r="BJ641" s="130">
        <f>B641/B653</f>
        <v>6.7495842729902736E-2</v>
      </c>
      <c r="BK641" s="131">
        <f t="shared" ref="BK641" si="12034">C641/C653</f>
        <v>0.1050717939237074</v>
      </c>
      <c r="BL641" s="132">
        <f t="shared" ref="BL641" si="12035">D641/D653</f>
        <v>7.7437803831855875E-2</v>
      </c>
      <c r="BM641" s="133">
        <f t="shared" ref="BM641" si="12036">E641/E653</f>
        <v>8.7193460490463212E-2</v>
      </c>
      <c r="BN641" s="130">
        <f t="shared" ref="BN641" si="12037">F641/F653</f>
        <v>7.3941134242641787E-2</v>
      </c>
      <c r="BO641" s="131">
        <f t="shared" ref="BO641" si="12038">G641/G653</f>
        <v>7.4739996474528475E-2</v>
      </c>
      <c r="BP641" s="132">
        <f t="shared" ref="BP641" si="12039">H641/H653</f>
        <v>8.185339472337938E-2</v>
      </c>
      <c r="BQ641" s="133">
        <f t="shared" ref="BQ641" si="12040">I641/I653</f>
        <v>8.152963873252464E-2</v>
      </c>
      <c r="BR641" s="130">
        <f t="shared" ref="BR641" si="12041">J641/J653</f>
        <v>9.1268794513321025E-2</v>
      </c>
      <c r="BS641" s="131">
        <f t="shared" ref="BS641" si="12042">K641/K653</f>
        <v>6.1585365853658536E-2</v>
      </c>
      <c r="BT641" s="132">
        <f t="shared" ref="BT641" si="12043">L641/L653</f>
        <v>0.10178699070764832</v>
      </c>
      <c r="BU641" s="130">
        <f t="shared" ref="BU641" si="12044">M641/M653</f>
        <v>7.3287541748062263E-2</v>
      </c>
      <c r="BV641" s="134">
        <f t="shared" ref="BV641" si="12045">N641/N653</f>
        <v>8.0228086460681608E-2</v>
      </c>
      <c r="BW641" s="135">
        <f t="shared" ref="BW641" si="12046">O641/O653</f>
        <v>7.4943535692286636E-2</v>
      </c>
      <c r="BX641" s="130">
        <f t="shared" ref="BX641" si="12047">P641/P653</f>
        <v>8.2800654080570829E-2</v>
      </c>
      <c r="BY641" s="131">
        <f t="shared" ref="BY641" si="12048">Q641/Q653</f>
        <v>6.5391249803983059E-2</v>
      </c>
      <c r="BZ641" s="132">
        <f t="shared" ref="BZ641" si="12049">R641/R653</f>
        <v>7.3859486829933291E-2</v>
      </c>
      <c r="CA641" s="133">
        <f t="shared" ref="CA641" si="12050">S641/S653</f>
        <v>6.6132698343976615E-2</v>
      </c>
      <c r="CB641" s="130">
        <f t="shared" ref="CB641" si="12051">T641/T653</f>
        <v>9.3671464473383592E-2</v>
      </c>
      <c r="CC641" s="131">
        <f t="shared" ref="CC641" si="12052">U641/U653</f>
        <v>5.314654213920391E-2</v>
      </c>
      <c r="CD641" s="132">
        <f t="shared" ref="CD641" si="12053">V641/V653</f>
        <v>8.0554352533564313E-2</v>
      </c>
      <c r="CE641" s="133">
        <f t="shared" ref="CE641" si="12054">W641/W653</f>
        <v>6.6513211528317268E-2</v>
      </c>
      <c r="CF641" s="130">
        <f t="shared" ref="CF641" si="12055">X641/X653</f>
        <v>8.2524271844660199E-2</v>
      </c>
      <c r="CG641" s="131">
        <f t="shared" ref="CG641" si="12056">Y641/Y653</f>
        <v>5.5910024872931764E-2</v>
      </c>
      <c r="CH641" s="132">
        <f t="shared" ref="CH641" si="12057">Z641/Z653</f>
        <v>7.4617864198814596E-2</v>
      </c>
      <c r="CI641" s="130">
        <f t="shared" ref="CI641" si="12058">AA641/AA653</f>
        <v>6.9619124074569619E-2</v>
      </c>
      <c r="CJ641" s="136">
        <f t="shared" ref="CJ641" si="12059">AB641/AB653</f>
        <v>7.7523340424937429E-2</v>
      </c>
      <c r="CK641" s="137">
        <f t="shared" ref="CK641" si="12060">AC641/AC653</f>
        <v>7.6234081212829485E-2</v>
      </c>
    </row>
    <row r="642" spans="1:89">
      <c r="A642" s="138" t="s">
        <v>29</v>
      </c>
      <c r="B642" s="199">
        <v>2823</v>
      </c>
      <c r="C642" s="183">
        <v>2332</v>
      </c>
      <c r="D642" s="184">
        <v>1351</v>
      </c>
      <c r="E642" s="185">
        <v>1008</v>
      </c>
      <c r="F642" s="182">
        <v>640</v>
      </c>
      <c r="G642" s="186">
        <v>403</v>
      </c>
      <c r="H642" s="184">
        <v>2380</v>
      </c>
      <c r="I642" s="185">
        <v>2905</v>
      </c>
      <c r="J642" s="182">
        <v>382</v>
      </c>
      <c r="K642" s="183">
        <v>264</v>
      </c>
      <c r="L642" s="184">
        <v>806</v>
      </c>
      <c r="M642" s="182">
        <v>1111</v>
      </c>
      <c r="N642" s="187">
        <v>1979</v>
      </c>
      <c r="O642" s="200">
        <v>2093</v>
      </c>
      <c r="P642" s="182">
        <v>1052</v>
      </c>
      <c r="Q642" s="183">
        <v>1012</v>
      </c>
      <c r="R642" s="184">
        <v>1496</v>
      </c>
      <c r="S642" s="185">
        <v>1686</v>
      </c>
      <c r="T642" s="182">
        <v>488</v>
      </c>
      <c r="U642" s="186">
        <v>271</v>
      </c>
      <c r="V642" s="184">
        <v>1794</v>
      </c>
      <c r="W642" s="201">
        <v>1593</v>
      </c>
      <c r="X642" s="182">
        <v>1516</v>
      </c>
      <c r="Y642" s="186">
        <v>634</v>
      </c>
      <c r="Z642" s="184">
        <v>3964</v>
      </c>
      <c r="AA642" s="182">
        <v>3562</v>
      </c>
      <c r="AB642" s="165">
        <f t="shared" si="11814"/>
        <v>20671</v>
      </c>
      <c r="AC642" s="166">
        <f t="shared" si="11731"/>
        <v>18874</v>
      </c>
      <c r="BI642" s="138" t="s">
        <v>29</v>
      </c>
      <c r="BJ642" s="130">
        <f>B642/B653</f>
        <v>6.4306704025148639E-2</v>
      </c>
      <c r="BK642" s="131">
        <f t="shared" ref="BK642" si="12061">C642/C653</f>
        <v>7.1855549392986995E-2</v>
      </c>
      <c r="BL642" s="132">
        <f t="shared" ref="BL642" si="12062">D642/D653</f>
        <v>7.7266228195596226E-2</v>
      </c>
      <c r="BM642" s="133">
        <f t="shared" ref="BM642" si="12063">E642/E653</f>
        <v>7.6294277929155316E-2</v>
      </c>
      <c r="BN642" s="130">
        <f t="shared" ref="BN642" si="12064">F642/F653</f>
        <v>9.1888011486001439E-2</v>
      </c>
      <c r="BO642" s="131">
        <f t="shared" ref="BO642" si="12065">G642/G653</f>
        <v>7.1038251366120214E-2</v>
      </c>
      <c r="BP642" s="132">
        <f t="shared" ref="BP642" si="12066">H642/H653</f>
        <v>8.6969231893590584E-2</v>
      </c>
      <c r="BQ642" s="133">
        <f t="shared" ref="BQ642" si="12067">I642/I653</f>
        <v>7.6772641983139087E-2</v>
      </c>
      <c r="BR642" s="130">
        <f t="shared" ref="BR642" si="12068">J642/J653</f>
        <v>0.10076496966499604</v>
      </c>
      <c r="BS642" s="131">
        <f t="shared" ref="BS642" si="12069">K642/K653</f>
        <v>5.3658536585365853E-2</v>
      </c>
      <c r="BT642" s="132">
        <f t="shared" ref="BT642" si="12070">L642/L653</f>
        <v>0.11522516082916369</v>
      </c>
      <c r="BU642" s="130">
        <f t="shared" ref="BU642" si="12071">M642/M653</f>
        <v>7.0010712710315712E-2</v>
      </c>
      <c r="BV642" s="134">
        <f t="shared" ref="BV642" si="12072">N642/N653</f>
        <v>8.7477346063740441E-2</v>
      </c>
      <c r="BW642" s="135">
        <f t="shared" ref="BW642" si="12073">O642/O653</f>
        <v>7.1624118814591742E-2</v>
      </c>
      <c r="BX642" s="130">
        <f t="shared" ref="BX642" si="12074">P642/P653</f>
        <v>7.8192359149695259E-2</v>
      </c>
      <c r="BY642" s="131">
        <f t="shared" ref="BY642" si="12075">Q642/Q653</f>
        <v>7.934765563744707E-2</v>
      </c>
      <c r="BZ642" s="132">
        <f t="shared" ref="BZ642" si="12076">R642/R653</f>
        <v>7.2837041725497834E-2</v>
      </c>
      <c r="CA642" s="133">
        <f t="shared" ref="CA642" si="12077">S642/S653</f>
        <v>9.1243641086697691E-2</v>
      </c>
      <c r="CB642" s="130">
        <f t="shared" ref="CB642" si="12078">T642/T653</f>
        <v>0.11149188942197852</v>
      </c>
      <c r="CC642" s="131">
        <f t="shared" ref="CC642" si="12079">U642/U653</f>
        <v>6.0262397153657991E-2</v>
      </c>
      <c r="CD642" s="132">
        <f t="shared" ref="CD642" si="12080">V642/V653</f>
        <v>9.7119965352966658E-2</v>
      </c>
      <c r="CE642" s="133">
        <f t="shared" ref="CE642" si="12081">W642/W653</f>
        <v>7.639188605955978E-2</v>
      </c>
      <c r="CF642" s="130">
        <f t="shared" ref="CF642" si="12082">X642/X653</f>
        <v>9.1990291262135926E-2</v>
      </c>
      <c r="CG642" s="131">
        <f t="shared" ref="CG642" si="12083">Y642/Y653</f>
        <v>6.8562777116902784E-2</v>
      </c>
      <c r="CH642" s="132">
        <f t="shared" ref="CH642" si="12084">Z642/Z653</f>
        <v>8.243735052511178E-2</v>
      </c>
      <c r="CI642" s="130">
        <f t="shared" ref="CI642" si="12085">AA642/AA653</f>
        <v>7.9430916064579429E-2</v>
      </c>
      <c r="CJ642" s="136">
        <f t="shared" ref="CJ642" si="12086">AB642/AB653</f>
        <v>8.2508751412000911E-2</v>
      </c>
      <c r="CK642" s="137">
        <f t="shared" ref="CK642" si="12087">AC642/AC653</f>
        <v>7.5537696808638366E-2</v>
      </c>
    </row>
    <row r="643" spans="1:89">
      <c r="A643" s="147" t="s">
        <v>30</v>
      </c>
      <c r="B643" s="196">
        <v>2818</v>
      </c>
      <c r="C643" s="190">
        <v>3821</v>
      </c>
      <c r="D643" s="191">
        <v>1273</v>
      </c>
      <c r="E643" s="192">
        <v>1272</v>
      </c>
      <c r="F643" s="189">
        <v>528</v>
      </c>
      <c r="G643" s="193">
        <v>560</v>
      </c>
      <c r="H643" s="191">
        <v>2333</v>
      </c>
      <c r="I643" s="192">
        <v>3588</v>
      </c>
      <c r="J643" s="189">
        <v>343</v>
      </c>
      <c r="K643" s="190">
        <v>314</v>
      </c>
      <c r="L643" s="191">
        <v>746</v>
      </c>
      <c r="M643" s="189">
        <v>1183</v>
      </c>
      <c r="N643" s="194">
        <v>1807</v>
      </c>
      <c r="O643" s="197">
        <v>2044</v>
      </c>
      <c r="P643" s="189">
        <v>996</v>
      </c>
      <c r="Q643" s="190">
        <v>1089</v>
      </c>
      <c r="R643" s="191">
        <v>1402</v>
      </c>
      <c r="S643" s="192">
        <v>1417</v>
      </c>
      <c r="T643" s="189">
        <v>383</v>
      </c>
      <c r="U643" s="193">
        <v>305</v>
      </c>
      <c r="V643" s="191">
        <v>1411</v>
      </c>
      <c r="W643" s="198">
        <v>1426</v>
      </c>
      <c r="X643" s="189">
        <v>1317</v>
      </c>
      <c r="Y643" s="193">
        <v>524</v>
      </c>
      <c r="Z643" s="191">
        <v>3878</v>
      </c>
      <c r="AA643" s="189">
        <v>3932</v>
      </c>
      <c r="AB643" s="165">
        <f t="shared" si="11814"/>
        <v>19235</v>
      </c>
      <c r="AC643" s="166">
        <f t="shared" si="11731"/>
        <v>21475</v>
      </c>
      <c r="BI643" s="147" t="s">
        <v>30</v>
      </c>
      <c r="BJ643" s="130">
        <f>B643/B653</f>
        <v>6.4192806214264556E-2</v>
      </c>
      <c r="BK643" s="131">
        <f t="shared" ref="BK643" si="12088">C643/C653</f>
        <v>0.11773587231157946</v>
      </c>
      <c r="BL643" s="132">
        <f t="shared" ref="BL643" si="12089">D643/D653</f>
        <v>7.2805261652845302E-2</v>
      </c>
      <c r="BM643" s="133">
        <f t="shared" ref="BM643" si="12090">E643/E653</f>
        <v>9.6276112624886473E-2</v>
      </c>
      <c r="BN643" s="130">
        <f t="shared" ref="BN643" si="12091">F643/F653</f>
        <v>7.5807609475951179E-2</v>
      </c>
      <c r="BO643" s="131">
        <f t="shared" ref="BO643" si="12092">G643/G653</f>
        <v>9.8713202890886656E-2</v>
      </c>
      <c r="BP643" s="132">
        <f t="shared" ref="BP643" si="12093">H643/H653</f>
        <v>8.5251772272162532E-2</v>
      </c>
      <c r="BQ643" s="133">
        <f t="shared" ref="BQ643" si="12094">I643/I653</f>
        <v>9.4822801871085383E-2</v>
      </c>
      <c r="BR643" s="130">
        <f t="shared" ref="BR643" si="12095">J643/J653</f>
        <v>9.047744658401477E-2</v>
      </c>
      <c r="BS643" s="131">
        <f t="shared" ref="BS643" si="12096">K643/K653</f>
        <v>6.382113821138212E-2</v>
      </c>
      <c r="BT643" s="132">
        <f t="shared" ref="BT643" si="12097">L643/L653</f>
        <v>0.10664760543245175</v>
      </c>
      <c r="BU643" s="130">
        <f t="shared" ref="BU643" si="12098">M643/M653</f>
        <v>7.4547860608734015E-2</v>
      </c>
      <c r="BV643" s="134">
        <f t="shared" ref="BV643" si="12099">N643/N653</f>
        <v>7.9874464041020207E-2</v>
      </c>
      <c r="BW643" s="135">
        <f t="shared" ref="BW643" si="12100">O643/O653</f>
        <v>6.9947299979467525E-2</v>
      </c>
      <c r="BX643" s="130">
        <f t="shared" ref="BX643" si="12101">P643/P653</f>
        <v>7.4030028244388285E-2</v>
      </c>
      <c r="BY643" s="131">
        <f t="shared" ref="BY643" si="12102">Q643/Q653</f>
        <v>8.5384977262035436E-2</v>
      </c>
      <c r="BZ643" s="132">
        <f t="shared" ref="BZ643" si="12103">R643/R653</f>
        <v>6.8260382686596233E-2</v>
      </c>
      <c r="CA643" s="133">
        <f t="shared" ref="CA643" si="12104">S643/S653</f>
        <v>7.6685788505249486E-2</v>
      </c>
      <c r="CB643" s="130">
        <f t="shared" ref="CB643" si="12105">T643/T653</f>
        <v>8.75028558373315E-2</v>
      </c>
      <c r="CC643" s="131">
        <f t="shared" ref="CC643" si="12106">U643/U653</f>
        <v>6.7822993106515461E-2</v>
      </c>
      <c r="CD643" s="132">
        <f t="shared" ref="CD643" si="12107">V643/V653</f>
        <v>7.6385881333910791E-2</v>
      </c>
      <c r="CE643" s="133">
        <f t="shared" ref="CE643" si="12108">W643/W653</f>
        <v>6.8383446026950553E-2</v>
      </c>
      <c r="CF643" s="130">
        <f t="shared" ref="CF643" si="12109">X643/X653</f>
        <v>7.9915048543689318E-2</v>
      </c>
      <c r="CG643" s="131">
        <f t="shared" ref="CG643" si="12110">Y643/Y653</f>
        <v>5.6667027143938578E-2</v>
      </c>
      <c r="CH643" s="132">
        <f t="shared" ref="CH643" si="12111">Z643/Z653</f>
        <v>8.0648850993033164E-2</v>
      </c>
      <c r="CI643" s="130">
        <f t="shared" ref="CI643" si="12112">AA643/AA653</f>
        <v>8.7681741147087683E-2</v>
      </c>
      <c r="CJ643" s="136">
        <f t="shared" ref="CJ643" si="12113">AB643/AB653</f>
        <v>7.6776925809580454E-2</v>
      </c>
      <c r="CK643" s="137">
        <f t="shared" ref="CK643" si="12114">AC643/AC653</f>
        <v>8.5947442988529674E-2</v>
      </c>
    </row>
    <row r="644" spans="1:89">
      <c r="A644" s="138" t="s">
        <v>31</v>
      </c>
      <c r="B644" s="199">
        <v>2789</v>
      </c>
      <c r="C644" s="183">
        <v>2651</v>
      </c>
      <c r="D644" s="184">
        <v>1092</v>
      </c>
      <c r="E644" s="185">
        <v>1058</v>
      </c>
      <c r="F644" s="182">
        <v>466</v>
      </c>
      <c r="G644" s="186">
        <v>508</v>
      </c>
      <c r="H644" s="184">
        <v>2053</v>
      </c>
      <c r="I644" s="185">
        <v>2938</v>
      </c>
      <c r="J644" s="182">
        <v>325</v>
      </c>
      <c r="K644" s="183">
        <v>195</v>
      </c>
      <c r="L644" s="184">
        <v>682</v>
      </c>
      <c r="M644" s="182">
        <v>871</v>
      </c>
      <c r="N644" s="187">
        <v>1855</v>
      </c>
      <c r="O644" s="200">
        <v>1884</v>
      </c>
      <c r="P644" s="182">
        <v>861</v>
      </c>
      <c r="Q644" s="183">
        <v>1081</v>
      </c>
      <c r="R644" s="184">
        <v>1224</v>
      </c>
      <c r="S644" s="185">
        <v>1655</v>
      </c>
      <c r="T644" s="182">
        <v>308</v>
      </c>
      <c r="U644" s="186">
        <v>300</v>
      </c>
      <c r="V644" s="184">
        <v>1565</v>
      </c>
      <c r="W644" s="201">
        <v>1381</v>
      </c>
      <c r="X644" s="182">
        <v>1205</v>
      </c>
      <c r="Y644" s="186">
        <v>564</v>
      </c>
      <c r="Z644" s="184">
        <v>3526</v>
      </c>
      <c r="AA644" s="182">
        <v>3397</v>
      </c>
      <c r="AB644" s="165">
        <f t="shared" si="11814"/>
        <v>17951</v>
      </c>
      <c r="AC644" s="166">
        <f t="shared" si="11731"/>
        <v>18483</v>
      </c>
      <c r="BI644" s="138" t="s">
        <v>31</v>
      </c>
      <c r="BJ644" s="130">
        <f>B644/B653</f>
        <v>6.3532198911136928E-2</v>
      </c>
      <c r="BK644" s="131">
        <f t="shared" ref="BK644" si="12115">C644/C653</f>
        <v>8.1684846243914463E-2</v>
      </c>
      <c r="BL644" s="132">
        <f t="shared" ref="BL644" si="12116">D644/D653</f>
        <v>6.245353159851301E-2</v>
      </c>
      <c r="BM644" s="133">
        <f t="shared" ref="BM644" si="12117">E644/E653</f>
        <v>8.0078716318498333E-2</v>
      </c>
      <c r="BN644" s="130">
        <f t="shared" ref="BN644" si="12118">F644/F653</f>
        <v>6.6905958363244797E-2</v>
      </c>
      <c r="BO644" s="131">
        <f t="shared" ref="BO644" si="12119">G644/G653</f>
        <v>8.9546976908161463E-2</v>
      </c>
      <c r="BP644" s="132">
        <f t="shared" ref="BP644" si="12120">H644/H653</f>
        <v>7.502009793174011E-2</v>
      </c>
      <c r="BQ644" s="133">
        <f t="shared" ref="BQ644" si="12121">I644/I653</f>
        <v>7.7644758053859772E-2</v>
      </c>
      <c r="BR644" s="130">
        <f t="shared" ref="BR644" si="12122">J644/J653</f>
        <v>8.5729359008177256E-2</v>
      </c>
      <c r="BS644" s="131">
        <f t="shared" ref="BS644" si="12123">K644/K653</f>
        <v>3.9634146341463415E-2</v>
      </c>
      <c r="BT644" s="132">
        <f t="shared" ref="BT644" si="12124">L644/L653</f>
        <v>9.7498213009292345E-2</v>
      </c>
      <c r="BU644" s="130">
        <f t="shared" ref="BU644" si="12125">M644/M653</f>
        <v>5.488688638225471E-2</v>
      </c>
      <c r="BV644" s="134">
        <f t="shared" ref="BV644" si="12126">N644/N653</f>
        <v>8.1996198558988639E-2</v>
      </c>
      <c r="BW644" s="135">
        <f t="shared" ref="BW644" si="12127">O644/O653</f>
        <v>6.4471973170898644E-2</v>
      </c>
      <c r="BX644" s="130">
        <f t="shared" ref="BX644" si="12128">P644/P653</f>
        <v>6.3995837669094696E-2</v>
      </c>
      <c r="BY644" s="131">
        <f t="shared" ref="BY644" si="12129">Q644/Q653</f>
        <v>8.4757723067273014E-2</v>
      </c>
      <c r="BZ644" s="132">
        <f t="shared" ref="BZ644" si="12130">R644/R653</f>
        <v>5.9593943229952775E-2</v>
      </c>
      <c r="CA644" s="133">
        <f t="shared" ref="CA644" si="12131">S644/S653</f>
        <v>8.9565970343110729E-2</v>
      </c>
      <c r="CB644" s="130">
        <f t="shared" ref="CB644" si="12132">T644/T653</f>
        <v>7.0367831848297924E-2</v>
      </c>
      <c r="CC644" s="131">
        <f t="shared" ref="CC644" si="12133">U644/U653</f>
        <v>6.6711140760507007E-2</v>
      </c>
      <c r="CD644" s="132">
        <f t="shared" ref="CD644" si="12134">V644/V653</f>
        <v>8.4722823733217836E-2</v>
      </c>
      <c r="CE644" s="133">
        <f t="shared" ref="CE644" si="12135">W644/W653</f>
        <v>6.6225483143912148E-2</v>
      </c>
      <c r="CF644" s="130">
        <f t="shared" ref="CF644" si="12136">X644/X653</f>
        <v>7.3118932038834947E-2</v>
      </c>
      <c r="CG644" s="131">
        <f t="shared" ref="CG644" si="12137">Y644/Y653</f>
        <v>6.0992754406834652E-2</v>
      </c>
      <c r="CH644" s="132">
        <f t="shared" ref="CH644" si="12138">Z644/Z653</f>
        <v>7.3328480815223043E-2</v>
      </c>
      <c r="CI644" s="130">
        <f t="shared" ref="CI644" si="12139">AA644/AA653</f>
        <v>7.575149406832575E-2</v>
      </c>
      <c r="CJ644" s="136">
        <f t="shared" ref="CJ644" si="12140">AB644/AB653</f>
        <v>7.1651811552262995E-2</v>
      </c>
      <c r="CK644" s="137">
        <f t="shared" ref="CK644" si="12141">AC644/AC653</f>
        <v>7.3972833003818114E-2</v>
      </c>
    </row>
    <row r="645" spans="1:89">
      <c r="A645" s="147" t="s">
        <v>32</v>
      </c>
      <c r="B645" s="196">
        <v>2641</v>
      </c>
      <c r="C645" s="190">
        <v>2210</v>
      </c>
      <c r="D645" s="191">
        <v>822</v>
      </c>
      <c r="E645" s="192">
        <v>1120</v>
      </c>
      <c r="F645" s="189">
        <v>401</v>
      </c>
      <c r="G645" s="193">
        <v>491</v>
      </c>
      <c r="H645" s="191">
        <v>1573</v>
      </c>
      <c r="I645" s="192">
        <v>3040</v>
      </c>
      <c r="J645" s="189">
        <v>278</v>
      </c>
      <c r="K645" s="190">
        <v>222</v>
      </c>
      <c r="L645" s="191">
        <v>615</v>
      </c>
      <c r="M645" s="189">
        <v>689</v>
      </c>
      <c r="N645" s="194">
        <v>1440</v>
      </c>
      <c r="O645" s="197">
        <v>1826</v>
      </c>
      <c r="P645" s="189">
        <v>690</v>
      </c>
      <c r="Q645" s="190">
        <v>1003</v>
      </c>
      <c r="R645" s="191">
        <v>1003</v>
      </c>
      <c r="S645" s="192">
        <v>1603</v>
      </c>
      <c r="T645" s="189">
        <v>202</v>
      </c>
      <c r="U645" s="193">
        <v>247</v>
      </c>
      <c r="V645" s="191">
        <v>1490</v>
      </c>
      <c r="W645" s="198">
        <v>1180</v>
      </c>
      <c r="X645" s="189">
        <v>1028</v>
      </c>
      <c r="Y645" s="193">
        <v>563</v>
      </c>
      <c r="Z645" s="191">
        <v>2823</v>
      </c>
      <c r="AA645" s="189">
        <v>3148</v>
      </c>
      <c r="AB645" s="165">
        <f t="shared" si="11814"/>
        <v>15006</v>
      </c>
      <c r="AC645" s="166">
        <f t="shared" si="11731"/>
        <v>17342</v>
      </c>
      <c r="BI645" s="147" t="s">
        <v>32</v>
      </c>
      <c r="BJ645" s="130">
        <f>B645/B653</f>
        <v>6.0160823708968317E-2</v>
      </c>
      <c r="BK645" s="131">
        <f t="shared" ref="BK645" si="12142">C645/C653</f>
        <v>6.8096382572256114E-2</v>
      </c>
      <c r="BL645" s="132">
        <f t="shared" ref="BL645" si="12143">D645/D653</f>
        <v>4.701172433514441E-2</v>
      </c>
      <c r="BM645" s="133">
        <f t="shared" ref="BM645" si="12144">E645/E653</f>
        <v>8.4771419921283675E-2</v>
      </c>
      <c r="BN645" s="130">
        <f t="shared" ref="BN645" si="12145">F645/F653</f>
        <v>5.7573582196697774E-2</v>
      </c>
      <c r="BO645" s="131">
        <f t="shared" ref="BO645" si="12146">G645/G653</f>
        <v>8.6550326106116696E-2</v>
      </c>
      <c r="BP645" s="132">
        <f t="shared" ref="BP645" si="12147">H645/H653</f>
        <v>5.748008477673025E-2</v>
      </c>
      <c r="BQ645" s="133">
        <f t="shared" ref="BQ645" si="12148">I645/I653</f>
        <v>8.0340389545178262E-2</v>
      </c>
      <c r="BR645" s="130">
        <f t="shared" ref="BR645" si="12149">J645/J653</f>
        <v>7.3331574782379325E-2</v>
      </c>
      <c r="BS645" s="131">
        <f t="shared" ref="BS645" si="12150">K645/K653</f>
        <v>4.5121951219512194E-2</v>
      </c>
      <c r="BT645" s="132">
        <f t="shared" ref="BT645" si="12151">L645/L653</f>
        <v>8.791994281629735E-2</v>
      </c>
      <c r="BU645" s="130">
        <f t="shared" ref="BU645" si="12152">M645/M653</f>
        <v>4.3417984750141789E-2</v>
      </c>
      <c r="BV645" s="134">
        <f t="shared" ref="BV645" si="12153">N645/N653</f>
        <v>6.3652035539053173E-2</v>
      </c>
      <c r="BW645" s="135">
        <f t="shared" ref="BW645" si="12154">O645/O653</f>
        <v>6.2487167202792418E-2</v>
      </c>
      <c r="BX645" s="130">
        <f t="shared" ref="BX645" si="12155">P645/P653</f>
        <v>5.1285862940389476E-2</v>
      </c>
      <c r="BY645" s="131">
        <f t="shared" ref="BY645" si="12156">Q645/Q653</f>
        <v>7.8641994668339349E-2</v>
      </c>
      <c r="BZ645" s="132">
        <f t="shared" ref="BZ645" si="12157">R645/R653</f>
        <v>4.8833925702322409E-2</v>
      </c>
      <c r="CA645" s="133">
        <f t="shared" ref="CA645" si="12158">S645/S653</f>
        <v>8.6751812966771299E-2</v>
      </c>
      <c r="CB645" s="130">
        <f t="shared" ref="CB645" si="12159">T645/T653</f>
        <v>4.6150331277130453E-2</v>
      </c>
      <c r="CC645" s="131">
        <f t="shared" ref="CC645" si="12160">U645/U653</f>
        <v>5.4925505892817431E-2</v>
      </c>
      <c r="CD645" s="132">
        <f t="shared" ref="CD645" si="12161">V645/V653</f>
        <v>8.0662624512776088E-2</v>
      </c>
      <c r="CE645" s="133">
        <f t="shared" ref="CE645" si="12162">W645/W653</f>
        <v>5.6586582266340578E-2</v>
      </c>
      <c r="CF645" s="130">
        <f t="shared" ref="CF645" si="12163">X645/X653</f>
        <v>6.2378640776699031E-2</v>
      </c>
      <c r="CG645" s="131">
        <f t="shared" ref="CG645" si="12164">Y645/Y653</f>
        <v>6.0884611225262245E-2</v>
      </c>
      <c r="CH645" s="132">
        <f t="shared" ref="CH645" si="12165">Z645/Z653</f>
        <v>5.8708536965789745E-2</v>
      </c>
      <c r="CI645" s="130">
        <f t="shared" ref="CI645" si="12166">AA645/AA653</f>
        <v>7.0198911783070195E-2</v>
      </c>
      <c r="CJ645" s="136">
        <f t="shared" ref="CJ645" si="12167">AB645/AB653</f>
        <v>5.9896779240892345E-2</v>
      </c>
      <c r="CK645" s="137">
        <f t="shared" ref="CK645" si="12168">AC645/AC653</f>
        <v>6.9406312284380975E-2</v>
      </c>
    </row>
    <row r="646" spans="1:89">
      <c r="A646" s="138" t="s">
        <v>33</v>
      </c>
      <c r="B646" s="199">
        <v>1990</v>
      </c>
      <c r="C646" s="183">
        <v>1987</v>
      </c>
      <c r="D646" s="184">
        <v>577</v>
      </c>
      <c r="E646" s="185">
        <v>821</v>
      </c>
      <c r="F646" s="182">
        <v>242</v>
      </c>
      <c r="G646" s="186">
        <v>372</v>
      </c>
      <c r="H646" s="184">
        <v>1527</v>
      </c>
      <c r="I646" s="185">
        <v>2281</v>
      </c>
      <c r="J646" s="182">
        <v>183</v>
      </c>
      <c r="K646" s="183">
        <v>145</v>
      </c>
      <c r="L646" s="184">
        <v>476</v>
      </c>
      <c r="M646" s="182">
        <v>573</v>
      </c>
      <c r="N646" s="187">
        <v>1186</v>
      </c>
      <c r="O646" s="200">
        <v>1339</v>
      </c>
      <c r="P646" s="182">
        <v>447</v>
      </c>
      <c r="Q646" s="183">
        <v>807</v>
      </c>
      <c r="R646" s="184">
        <v>709</v>
      </c>
      <c r="S646" s="185">
        <v>1086</v>
      </c>
      <c r="T646" s="182">
        <v>178</v>
      </c>
      <c r="U646" s="186">
        <v>207</v>
      </c>
      <c r="V646" s="184">
        <v>1258</v>
      </c>
      <c r="W646" s="201">
        <v>750</v>
      </c>
      <c r="X646" s="182">
        <v>637</v>
      </c>
      <c r="Y646" s="186">
        <v>426</v>
      </c>
      <c r="Z646" s="184">
        <v>2498</v>
      </c>
      <c r="AA646" s="182">
        <v>2527</v>
      </c>
      <c r="AB646" s="165">
        <f t="shared" si="11814"/>
        <v>11908</v>
      </c>
      <c r="AC646" s="166">
        <f t="shared" si="11731"/>
        <v>13321</v>
      </c>
      <c r="BI646" s="138" t="s">
        <v>33</v>
      </c>
      <c r="BJ646" s="130">
        <f>B646/B653</f>
        <v>4.5331328731861777E-2</v>
      </c>
      <c r="BK646" s="131">
        <f t="shared" ref="BK646" si="12169">C646/C653</f>
        <v>6.1225118629444755E-2</v>
      </c>
      <c r="BL646" s="132">
        <f t="shared" ref="BL646" si="12170">D646/D653</f>
        <v>3.2999714040606233E-2</v>
      </c>
      <c r="BM646" s="133">
        <f t="shared" ref="BM646" si="12171">E646/E653</f>
        <v>6.214047835301241E-2</v>
      </c>
      <c r="BN646" s="130">
        <f t="shared" ref="BN646" si="12172">F646/F653</f>
        <v>3.4745154343144291E-2</v>
      </c>
      <c r="BO646" s="131">
        <f t="shared" ref="BO646" si="12173">G646/G653</f>
        <v>6.5573770491803282E-2</v>
      </c>
      <c r="BP646" s="132">
        <f t="shared" ref="BP646" si="12174">H646/H653</f>
        <v>5.5799166849375137E-2</v>
      </c>
      <c r="BQ646" s="133">
        <f t="shared" ref="BQ646" si="12175">I646/I653</f>
        <v>6.0281719918602497E-2</v>
      </c>
      <c r="BR646" s="130">
        <f t="shared" ref="BR646" si="12176">J646/J653</f>
        <v>4.8272223687681352E-2</v>
      </c>
      <c r="BS646" s="131">
        <f t="shared" ref="BS646" si="12177">K646/K653</f>
        <v>2.9471544715447155E-2</v>
      </c>
      <c r="BT646" s="132">
        <f t="shared" ref="BT646" si="12178">L646/L653</f>
        <v>6.8048606147248031E-2</v>
      </c>
      <c r="BU646" s="130">
        <f t="shared" ref="BU646" si="12179">M646/M653</f>
        <v>3.6108135358245634E-2</v>
      </c>
      <c r="BV646" s="134">
        <f t="shared" ref="BV646" si="12180">N646/N653</f>
        <v>5.2424523714803516E-2</v>
      </c>
      <c r="BW646" s="135">
        <f t="shared" ref="BW646" si="12181">O646/O653</f>
        <v>4.5821641229210869E-2</v>
      </c>
      <c r="BX646" s="130">
        <f t="shared" ref="BX646" si="12182">P646/P653</f>
        <v>3.3224319904861008E-2</v>
      </c>
      <c r="BY646" s="131">
        <f t="shared" ref="BY646" si="12183">Q646/Q653</f>
        <v>6.3274266896659867E-2</v>
      </c>
      <c r="BZ646" s="132">
        <f t="shared" ref="BZ646" si="12184">R646/R653</f>
        <v>3.4519694240225912E-2</v>
      </c>
      <c r="CA646" s="133">
        <f t="shared" ref="CA646" si="12185">S646/S653</f>
        <v>5.8772594436627343E-2</v>
      </c>
      <c r="CB646" s="130">
        <f t="shared" ref="CB646" si="12186">T646/T653</f>
        <v>4.0667123600639704E-2</v>
      </c>
      <c r="CC646" s="131">
        <f t="shared" ref="CC646" si="12187">U646/U653</f>
        <v>4.6030687124749836E-2</v>
      </c>
      <c r="CD646" s="132">
        <f t="shared" ref="CD646" si="12188">V646/V653</f>
        <v>6.8103074924209611E-2</v>
      </c>
      <c r="CE646" s="133">
        <f t="shared" ref="CE646" si="12189">W646/W653</f>
        <v>3.5966048050640194E-2</v>
      </c>
      <c r="CF646" s="130">
        <f t="shared" ref="CF646" si="12190">X646/X653</f>
        <v>3.8652912621359226E-2</v>
      </c>
      <c r="CG646" s="131">
        <f t="shared" ref="CG646" si="12191">Y646/Y653</f>
        <v>4.6068995349843191E-2</v>
      </c>
      <c r="CH646" s="132">
        <f t="shared" ref="CH646" si="12192">Z646/Z653</f>
        <v>5.1949672455027553E-2</v>
      </c>
      <c r="CI646" s="130">
        <f t="shared" ref="CI646" si="12193">AA646/AA653</f>
        <v>5.635090536080635E-2</v>
      </c>
      <c r="CJ646" s="136">
        <f t="shared" ref="CJ646" si="12194">AB646/AB653</f>
        <v>4.7531044062411439E-2</v>
      </c>
      <c r="CK646" s="137">
        <f t="shared" ref="CK646" si="12195">AC646/AC653</f>
        <v>5.3313429012815071E-2</v>
      </c>
    </row>
    <row r="647" spans="1:89">
      <c r="A647" s="147" t="s">
        <v>34</v>
      </c>
      <c r="B647" s="196">
        <v>196</v>
      </c>
      <c r="C647" s="190">
        <v>1156</v>
      </c>
      <c r="D647" s="191">
        <v>131</v>
      </c>
      <c r="E647" s="192">
        <v>667</v>
      </c>
      <c r="F647" s="189">
        <v>69</v>
      </c>
      <c r="G647" s="193">
        <v>246</v>
      </c>
      <c r="H647" s="191">
        <v>475</v>
      </c>
      <c r="I647" s="192">
        <v>1655</v>
      </c>
      <c r="J647" s="189">
        <v>99</v>
      </c>
      <c r="K647" s="190">
        <v>92</v>
      </c>
      <c r="L647" s="191">
        <v>258</v>
      </c>
      <c r="M647" s="189">
        <v>288</v>
      </c>
      <c r="N647" s="194">
        <v>683</v>
      </c>
      <c r="O647" s="197">
        <v>883</v>
      </c>
      <c r="P647" s="189">
        <v>333</v>
      </c>
      <c r="Q647" s="190">
        <v>651</v>
      </c>
      <c r="R647" s="191">
        <v>468</v>
      </c>
      <c r="S647" s="192">
        <v>833</v>
      </c>
      <c r="T647" s="189">
        <v>130</v>
      </c>
      <c r="U647" s="193">
        <v>154</v>
      </c>
      <c r="V647" s="191">
        <v>1358</v>
      </c>
      <c r="W647" s="198">
        <v>598</v>
      </c>
      <c r="X647" s="189">
        <v>516</v>
      </c>
      <c r="Y647" s="193">
        <v>349</v>
      </c>
      <c r="Z647" s="191">
        <v>1583</v>
      </c>
      <c r="AA647" s="189">
        <v>1889</v>
      </c>
      <c r="AB647" s="165">
        <f t="shared" si="11814"/>
        <v>6299</v>
      </c>
      <c r="AC647" s="166">
        <f t="shared" si="11731"/>
        <v>9461</v>
      </c>
      <c r="BI647" s="147" t="s">
        <v>34</v>
      </c>
      <c r="BJ647" s="130">
        <f>B647/B653</f>
        <v>4.4647941866557328E-3</v>
      </c>
      <c r="BK647" s="131">
        <f t="shared" ref="BK647" si="12196">C647/C653</f>
        <v>3.5619646268564738E-2</v>
      </c>
      <c r="BL647" s="132">
        <f t="shared" ref="BL647" si="12197">D647/D653</f>
        <v>7.4921361166714329E-3</v>
      </c>
      <c r="BM647" s="133">
        <f t="shared" ref="BM647" si="12198">E647/E653</f>
        <v>5.0484408113835907E-2</v>
      </c>
      <c r="BN647" s="130">
        <f t="shared" ref="BN647" si="12199">F647/F653</f>
        <v>9.9066762383345306E-3</v>
      </c>
      <c r="BO647" s="131">
        <f t="shared" ref="BO647" si="12200">G647/G653</f>
        <v>4.3363299841353779E-2</v>
      </c>
      <c r="BP647" s="132">
        <f t="shared" ref="BP647" si="12201">H647/H653</f>
        <v>1.7357304684645181E-2</v>
      </c>
      <c r="BQ647" s="133">
        <f t="shared" ref="BQ647" si="12202">I647/I653</f>
        <v>4.3737942334628292E-2</v>
      </c>
      <c r="BR647" s="130">
        <f t="shared" ref="BR647" si="12203">J647/J653</f>
        <v>2.6114481667106306E-2</v>
      </c>
      <c r="BS647" s="131">
        <f t="shared" ref="BS647" si="12204">K647/K653</f>
        <v>1.8699186991869919E-2</v>
      </c>
      <c r="BT647" s="132">
        <f t="shared" ref="BT647" si="12205">L647/L653</f>
        <v>3.6883488205861327E-2</v>
      </c>
      <c r="BU647" s="130">
        <f t="shared" ref="BU647" si="12206">M647/M653</f>
        <v>1.81485915936732E-2</v>
      </c>
      <c r="BV647" s="134">
        <f t="shared" ref="BV647" si="12207">N647/N653</f>
        <v>3.0190514078592582E-2</v>
      </c>
      <c r="BW647" s="135">
        <f t="shared" ref="BW647" si="12208">O647/O653</f>
        <v>3.0216959824789544E-2</v>
      </c>
      <c r="BX647" s="130">
        <f t="shared" ref="BX647" si="12209">P647/P653</f>
        <v>2.4751003419057529E-2</v>
      </c>
      <c r="BY647" s="131">
        <f t="shared" ref="BY647" si="12210">Q647/Q653</f>
        <v>5.1042810098792538E-2</v>
      </c>
      <c r="BZ647" s="132">
        <f t="shared" ref="BZ647" si="12211">R647/R653</f>
        <v>2.2785919470276059E-2</v>
      </c>
      <c r="CA647" s="133">
        <f t="shared" ref="CA647" si="12212">S647/S653</f>
        <v>4.5080636432514344E-2</v>
      </c>
      <c r="CB647" s="130">
        <f t="shared" ref="CB647" si="12213">T647/T653</f>
        <v>2.9700708247658213E-2</v>
      </c>
      <c r="CC647" s="131">
        <f t="shared" ref="CC647" si="12214">U647/U653</f>
        <v>3.424505225706026E-2</v>
      </c>
      <c r="CD647" s="132">
        <f t="shared" ref="CD647" si="12215">V647/V653</f>
        <v>7.3516673884798614E-2</v>
      </c>
      <c r="CE647" s="133">
        <f t="shared" ref="CE647" si="12216">W647/W653</f>
        <v>2.8676928979043784E-2</v>
      </c>
      <c r="CF647" s="130">
        <f t="shared" ref="CF647" si="12217">X647/X653</f>
        <v>3.1310679611650488E-2</v>
      </c>
      <c r="CG647" s="131">
        <f t="shared" ref="CG647" si="12218">Y647/Y653</f>
        <v>3.7741970368768252E-2</v>
      </c>
      <c r="CH647" s="132">
        <f t="shared" ref="CH647" si="12219">Z647/Z653</f>
        <v>3.2920869293958613E-2</v>
      </c>
      <c r="CI647" s="130">
        <f t="shared" ref="CI647" si="12220">AA647/AA653</f>
        <v>4.2123806975292125E-2</v>
      </c>
      <c r="CJ647" s="136">
        <f t="shared" ref="CJ647" si="12221">AB647/AB653</f>
        <v>2.514259712370924E-2</v>
      </c>
      <c r="CK647" s="137">
        <f t="shared" ref="CK647" si="12222">AC647/AC653</f>
        <v>3.7864901425586926E-2</v>
      </c>
    </row>
    <row r="648" spans="1:89">
      <c r="A648" s="138" t="s">
        <v>35</v>
      </c>
      <c r="B648" s="199">
        <v>0</v>
      </c>
      <c r="C648" s="183">
        <v>1000</v>
      </c>
      <c r="D648" s="184">
        <v>6</v>
      </c>
      <c r="E648" s="185">
        <v>332</v>
      </c>
      <c r="F648" s="182">
        <v>8</v>
      </c>
      <c r="G648" s="186">
        <v>130</v>
      </c>
      <c r="H648" s="184">
        <v>60</v>
      </c>
      <c r="I648" s="185">
        <v>1004</v>
      </c>
      <c r="J648" s="182">
        <v>45</v>
      </c>
      <c r="K648" s="183">
        <v>70</v>
      </c>
      <c r="L648" s="184">
        <v>67</v>
      </c>
      <c r="M648" s="182">
        <v>59</v>
      </c>
      <c r="N648" s="187">
        <v>137</v>
      </c>
      <c r="O648" s="200">
        <v>246</v>
      </c>
      <c r="P648" s="182">
        <v>88</v>
      </c>
      <c r="Q648" s="183">
        <v>141</v>
      </c>
      <c r="R648" s="184">
        <v>99</v>
      </c>
      <c r="S648" s="185">
        <v>137</v>
      </c>
      <c r="T648" s="182">
        <v>34</v>
      </c>
      <c r="U648" s="186">
        <v>6</v>
      </c>
      <c r="V648" s="184">
        <v>314</v>
      </c>
      <c r="W648" s="201">
        <v>40</v>
      </c>
      <c r="X648" s="182">
        <v>118</v>
      </c>
      <c r="Y648" s="186">
        <v>36</v>
      </c>
      <c r="Z648" s="184">
        <v>120</v>
      </c>
      <c r="AA648" s="182">
        <v>279</v>
      </c>
      <c r="AB648" s="165">
        <f t="shared" si="11814"/>
        <v>1096</v>
      </c>
      <c r="AC648" s="166">
        <f t="shared" si="11731"/>
        <v>3480</v>
      </c>
      <c r="BI648" s="138" t="s">
        <v>35</v>
      </c>
      <c r="BJ648" s="130">
        <f>B648/B653</f>
        <v>0</v>
      </c>
      <c r="BK648" s="131">
        <f t="shared" ref="BK648" si="12223">C648/C653</f>
        <v>3.081284279287607E-2</v>
      </c>
      <c r="BL648" s="132">
        <f t="shared" ref="BL648" si="12224">D648/D653</f>
        <v>3.4315127251930224E-4</v>
      </c>
      <c r="BM648" s="133">
        <f t="shared" ref="BM648" si="12225">E648/E653</f>
        <v>2.5128670905237661E-2</v>
      </c>
      <c r="BN648" s="130">
        <f t="shared" ref="BN648" si="12226">F648/F653</f>
        <v>1.148600143575018E-3</v>
      </c>
      <c r="BO648" s="131">
        <f t="shared" ref="BO648" si="12227">G648/G653</f>
        <v>2.2915564956812975E-2</v>
      </c>
      <c r="BP648" s="132">
        <f t="shared" ref="BP648" si="12228">H648/H653</f>
        <v>2.1925016443762333E-3</v>
      </c>
      <c r="BQ648" s="133">
        <f t="shared" ref="BQ648" si="12229">I648/I653</f>
        <v>2.653347075768387E-2</v>
      </c>
      <c r="BR648" s="130">
        <f t="shared" ref="BR648" si="12230">J648/J653</f>
        <v>1.1870218939593774E-2</v>
      </c>
      <c r="BS648" s="131">
        <f t="shared" ref="BS648" si="12231">K648/K653</f>
        <v>1.4227642276422764E-2</v>
      </c>
      <c r="BT648" s="132">
        <f t="shared" ref="BT648" si="12232">L648/L653</f>
        <v>9.5782701929949966E-3</v>
      </c>
      <c r="BU648" s="130">
        <f t="shared" ref="BU648" si="12233">M648/M653</f>
        <v>3.7179406389816622E-3</v>
      </c>
      <c r="BV648" s="134">
        <f t="shared" ref="BV648" si="12234">N648/N653</f>
        <v>6.0557839367015873E-3</v>
      </c>
      <c r="BW648" s="135">
        <f t="shared" ref="BW648" si="12235">O648/O653</f>
        <v>8.4183149681746634E-3</v>
      </c>
      <c r="BX648" s="130">
        <f t="shared" ref="BX648" si="12236">P648/P653</f>
        <v>6.540805708339527E-3</v>
      </c>
      <c r="BY648" s="131">
        <f t="shared" ref="BY648" si="12237">Q648/Q653</f>
        <v>1.1055355182687784E-2</v>
      </c>
      <c r="BZ648" s="132">
        <f t="shared" ref="BZ648" si="12238">R648/R653</f>
        <v>4.8200983494814742E-3</v>
      </c>
      <c r="CA648" s="133">
        <f t="shared" ref="CA648" si="12239">S648/S653</f>
        <v>7.4142223184327305E-3</v>
      </c>
      <c r="CB648" s="130">
        <f t="shared" ref="CB648" si="12240">T648/T653</f>
        <v>7.7678775416952254E-3</v>
      </c>
      <c r="CC648" s="131">
        <f t="shared" ref="CC648" si="12241">U648/U653</f>
        <v>1.33422281521014E-3</v>
      </c>
      <c r="CD648" s="132">
        <f t="shared" ref="CD648" si="12242">V648/V653</f>
        <v>1.6998700736249459E-2</v>
      </c>
      <c r="CE648" s="133">
        <f t="shared" ref="CE648" si="12243">W648/W653</f>
        <v>1.9181892293674771E-3</v>
      </c>
      <c r="CF648" s="130">
        <f t="shared" ref="CF648" si="12244">X648/X653</f>
        <v>7.1601941747572815E-3</v>
      </c>
      <c r="CG648" s="131">
        <f t="shared" ref="CG648" si="12245">Y648/Y653</f>
        <v>3.893154536606467E-3</v>
      </c>
      <c r="CH648" s="132">
        <f t="shared" ref="CH648" si="12246">Z648/Z653</f>
        <v>2.4955807424352707E-3</v>
      </c>
      <c r="CI648" s="130">
        <f t="shared" ref="CI648" si="12247">AA648/AA653</f>
        <v>6.2215681027562213E-3</v>
      </c>
      <c r="CJ648" s="136">
        <f t="shared" ref="CJ648" si="12248">AB648/AB653</f>
        <v>4.374708119953219E-3</v>
      </c>
      <c r="CK648" s="137">
        <f t="shared" ref="CK648" si="12249">AC648/AC653</f>
        <v>1.3927688083822269E-2</v>
      </c>
    </row>
    <row r="649" spans="1:89">
      <c r="A649" s="147" t="s">
        <v>36</v>
      </c>
      <c r="B649" s="196">
        <v>0</v>
      </c>
      <c r="C649" s="190">
        <v>112</v>
      </c>
      <c r="D649" s="191">
        <v>0</v>
      </c>
      <c r="E649" s="192">
        <v>64</v>
      </c>
      <c r="F649" s="189">
        <v>0</v>
      </c>
      <c r="G649" s="193">
        <v>0</v>
      </c>
      <c r="H649" s="191">
        <v>0</v>
      </c>
      <c r="I649" s="192">
        <v>0</v>
      </c>
      <c r="J649" s="189">
        <v>0</v>
      </c>
      <c r="K649" s="193">
        <v>0</v>
      </c>
      <c r="L649" s="191">
        <v>0</v>
      </c>
      <c r="M649" s="189">
        <v>0</v>
      </c>
      <c r="N649" s="194">
        <v>0</v>
      </c>
      <c r="O649" s="197">
        <v>0</v>
      </c>
      <c r="P649" s="189">
        <v>0</v>
      </c>
      <c r="Q649" s="193">
        <v>0</v>
      </c>
      <c r="R649" s="191">
        <v>0</v>
      </c>
      <c r="S649" s="192">
        <v>0</v>
      </c>
      <c r="T649" s="189">
        <v>0</v>
      </c>
      <c r="U649" s="193">
        <v>0</v>
      </c>
      <c r="V649" s="191">
        <v>0</v>
      </c>
      <c r="W649" s="192">
        <v>0</v>
      </c>
      <c r="X649" s="189">
        <v>0</v>
      </c>
      <c r="Y649" s="193">
        <v>0</v>
      </c>
      <c r="Z649" s="191">
        <v>0</v>
      </c>
      <c r="AA649" s="189">
        <v>0</v>
      </c>
      <c r="AB649" s="165">
        <f t="shared" si="11814"/>
        <v>0</v>
      </c>
      <c r="AC649" s="166">
        <f t="shared" si="11731"/>
        <v>176</v>
      </c>
      <c r="BI649" s="147" t="s">
        <v>36</v>
      </c>
      <c r="BJ649" s="130">
        <f>B649/B653</f>
        <v>0</v>
      </c>
      <c r="BK649" s="131">
        <f t="shared" ref="BK649" si="12250">C649/C653</f>
        <v>3.4510383928021198E-3</v>
      </c>
      <c r="BL649" s="132">
        <f t="shared" ref="BL649" si="12251">D649/D653</f>
        <v>0</v>
      </c>
      <c r="BM649" s="133">
        <f t="shared" ref="BM649" si="12252">E649/E653</f>
        <v>4.8440811383590673E-3</v>
      </c>
      <c r="BN649" s="130">
        <f t="shared" ref="BN649" si="12253">F649/F653</f>
        <v>0</v>
      </c>
      <c r="BO649" s="131">
        <f t="shared" ref="BO649" si="12254">G649/G653</f>
        <v>0</v>
      </c>
      <c r="BP649" s="132">
        <f t="shared" ref="BP649" si="12255">H649/H653</f>
        <v>0</v>
      </c>
      <c r="BQ649" s="133">
        <f t="shared" ref="BQ649" si="12256">I649/I653</f>
        <v>0</v>
      </c>
      <c r="BR649" s="130">
        <f t="shared" ref="BR649" si="12257">J649/J653</f>
        <v>0</v>
      </c>
      <c r="BS649" s="131">
        <f t="shared" ref="BS649" si="12258">K649/K653</f>
        <v>0</v>
      </c>
      <c r="BT649" s="132">
        <f t="shared" ref="BT649" si="12259">L649/L653</f>
        <v>0</v>
      </c>
      <c r="BU649" s="130">
        <f t="shared" ref="BU649" si="12260">M649/M653</f>
        <v>0</v>
      </c>
      <c r="BV649" s="134">
        <f t="shared" ref="BV649" si="12261">N649/N653</f>
        <v>0</v>
      </c>
      <c r="BW649" s="135">
        <f t="shared" ref="BW649" si="12262">O649/O653</f>
        <v>0</v>
      </c>
      <c r="BX649" s="130">
        <f t="shared" ref="BX649" si="12263">P649/P653</f>
        <v>0</v>
      </c>
      <c r="BY649" s="131">
        <f t="shared" ref="BY649" si="12264">Q649/Q653</f>
        <v>0</v>
      </c>
      <c r="BZ649" s="132">
        <f t="shared" ref="BZ649" si="12265">R649/R653</f>
        <v>0</v>
      </c>
      <c r="CA649" s="133">
        <f t="shared" ref="CA649" si="12266">S649/S653</f>
        <v>0</v>
      </c>
      <c r="CB649" s="130">
        <f t="shared" ref="CB649" si="12267">T649/T653</f>
        <v>0</v>
      </c>
      <c r="CC649" s="131">
        <f t="shared" ref="CC649" si="12268">U649/U653</f>
        <v>0</v>
      </c>
      <c r="CD649" s="132">
        <f t="shared" ref="CD649" si="12269">V649/V653</f>
        <v>0</v>
      </c>
      <c r="CE649" s="133">
        <f t="shared" ref="CE649" si="12270">W649/W653</f>
        <v>0</v>
      </c>
      <c r="CF649" s="130">
        <f t="shared" ref="CF649" si="12271">X649/X653</f>
        <v>0</v>
      </c>
      <c r="CG649" s="131">
        <f t="shared" ref="CG649" si="12272">Y649/Y653</f>
        <v>0</v>
      </c>
      <c r="CH649" s="132">
        <f t="shared" ref="CH649" si="12273">Z649/Z653</f>
        <v>0</v>
      </c>
      <c r="CI649" s="130">
        <f t="shared" ref="CI649" si="12274">AA649/AA653</f>
        <v>0</v>
      </c>
      <c r="CJ649" s="136">
        <f t="shared" ref="CJ649" si="12275">AB649/AB653</f>
        <v>0</v>
      </c>
      <c r="CK649" s="137">
        <f t="shared" ref="CK649" si="12276">AC649/AC653</f>
        <v>7.0438882263009178E-4</v>
      </c>
    </row>
    <row r="650" spans="1:89">
      <c r="A650" s="138" t="s">
        <v>37</v>
      </c>
      <c r="B650" s="60">
        <v>0</v>
      </c>
      <c r="C650" s="61">
        <v>0</v>
      </c>
      <c r="D650" s="140">
        <v>0</v>
      </c>
      <c r="E650" s="141">
        <v>0</v>
      </c>
      <c r="F650" s="139">
        <v>0</v>
      </c>
      <c r="G650" s="142">
        <v>0</v>
      </c>
      <c r="H650" s="140">
        <v>0</v>
      </c>
      <c r="I650" s="141">
        <v>0</v>
      </c>
      <c r="J650" s="139">
        <v>0</v>
      </c>
      <c r="K650" s="142">
        <v>0</v>
      </c>
      <c r="L650" s="140">
        <v>0</v>
      </c>
      <c r="M650" s="139">
        <v>0</v>
      </c>
      <c r="N650" s="143">
        <v>0</v>
      </c>
      <c r="O650" s="144">
        <v>0</v>
      </c>
      <c r="P650" s="139">
        <v>0</v>
      </c>
      <c r="Q650" s="142">
        <v>0</v>
      </c>
      <c r="R650" s="140">
        <v>0</v>
      </c>
      <c r="S650" s="141">
        <v>0</v>
      </c>
      <c r="T650" s="139">
        <v>0</v>
      </c>
      <c r="U650" s="142">
        <v>0</v>
      </c>
      <c r="V650" s="140">
        <v>0</v>
      </c>
      <c r="W650" s="141">
        <v>0</v>
      </c>
      <c r="X650" s="139">
        <v>0</v>
      </c>
      <c r="Y650" s="142">
        <v>0</v>
      </c>
      <c r="Z650" s="145">
        <v>0</v>
      </c>
      <c r="AA650" s="146">
        <v>0</v>
      </c>
      <c r="AB650" s="165"/>
      <c r="AC650" s="166"/>
      <c r="BI650" s="138" t="s">
        <v>37</v>
      </c>
      <c r="BJ650" s="130">
        <f>B650/B653</f>
        <v>0</v>
      </c>
      <c r="BK650" s="131">
        <f t="shared" ref="BK650" si="12277">C650/C653</f>
        <v>0</v>
      </c>
      <c r="BL650" s="132">
        <f t="shared" ref="BL650" si="12278">D650/D653</f>
        <v>0</v>
      </c>
      <c r="BM650" s="133">
        <f t="shared" ref="BM650" si="12279">E650/E653</f>
        <v>0</v>
      </c>
      <c r="BN650" s="130">
        <f t="shared" ref="BN650" si="12280">F650/F653</f>
        <v>0</v>
      </c>
      <c r="BO650" s="131">
        <f t="shared" ref="BO650" si="12281">G650/G653</f>
        <v>0</v>
      </c>
      <c r="BP650" s="132">
        <f t="shared" ref="BP650" si="12282">H650/H653</f>
        <v>0</v>
      </c>
      <c r="BQ650" s="133">
        <f t="shared" ref="BQ650" si="12283">I650/I653</f>
        <v>0</v>
      </c>
      <c r="BR650" s="130">
        <f t="shared" ref="BR650" si="12284">J650/J653</f>
        <v>0</v>
      </c>
      <c r="BS650" s="131">
        <f t="shared" ref="BS650" si="12285">K650/K653</f>
        <v>0</v>
      </c>
      <c r="BT650" s="132">
        <f t="shared" ref="BT650" si="12286">L650/L653</f>
        <v>0</v>
      </c>
      <c r="BU650" s="130">
        <f t="shared" ref="BU650" si="12287">M650/M653</f>
        <v>0</v>
      </c>
      <c r="BV650" s="134">
        <f t="shared" ref="BV650" si="12288">N650/N653</f>
        <v>0</v>
      </c>
      <c r="BW650" s="135">
        <f t="shared" ref="BW650" si="12289">O650/O653</f>
        <v>0</v>
      </c>
      <c r="BX650" s="130">
        <f t="shared" ref="BX650" si="12290">P650/P653</f>
        <v>0</v>
      </c>
      <c r="BY650" s="131">
        <f t="shared" ref="BY650" si="12291">Q650/Q653</f>
        <v>0</v>
      </c>
      <c r="BZ650" s="132">
        <f t="shared" ref="BZ650" si="12292">R650/R653</f>
        <v>0</v>
      </c>
      <c r="CA650" s="133">
        <f t="shared" ref="CA650" si="12293">S650/S653</f>
        <v>0</v>
      </c>
      <c r="CB650" s="130">
        <f t="shared" ref="CB650" si="12294">T650/T653</f>
        <v>0</v>
      </c>
      <c r="CC650" s="131">
        <f t="shared" ref="CC650" si="12295">U650/U653</f>
        <v>0</v>
      </c>
      <c r="CD650" s="132">
        <f t="shared" ref="CD650" si="12296">V650/V653</f>
        <v>0</v>
      </c>
      <c r="CE650" s="133">
        <f t="shared" ref="CE650" si="12297">W650/W653</f>
        <v>0</v>
      </c>
      <c r="CF650" s="130">
        <f t="shared" ref="CF650" si="12298">X650/X653</f>
        <v>0</v>
      </c>
      <c r="CG650" s="131">
        <f t="shared" ref="CG650" si="12299">Y650/Y653</f>
        <v>0</v>
      </c>
      <c r="CH650" s="132">
        <f t="shared" ref="CH650" si="12300">Z650/Z653</f>
        <v>0</v>
      </c>
      <c r="CI650" s="130">
        <f t="shared" ref="CI650" si="12301">AA650/AA653</f>
        <v>0</v>
      </c>
      <c r="CJ650" s="136">
        <f t="shared" ref="CJ650" si="12302">AB650/AB653</f>
        <v>0</v>
      </c>
      <c r="CK650" s="137">
        <f t="shared" ref="CK650" si="12303">AC650/AC653</f>
        <v>0</v>
      </c>
    </row>
    <row r="651" spans="1:89">
      <c r="A651" s="147" t="s">
        <v>38</v>
      </c>
      <c r="B651" s="58"/>
      <c r="C651" s="59"/>
      <c r="D651" s="153"/>
      <c r="E651" s="150"/>
      <c r="F651" s="151"/>
      <c r="G651" s="152"/>
      <c r="H651" s="153"/>
      <c r="I651" s="150"/>
      <c r="J651" s="151"/>
      <c r="K651" s="152"/>
      <c r="L651" s="153"/>
      <c r="M651" s="151"/>
      <c r="N651" s="155"/>
      <c r="O651" s="154"/>
      <c r="P651" s="151"/>
      <c r="Q651" s="152"/>
      <c r="R651" s="153"/>
      <c r="S651" s="150"/>
      <c r="T651" s="151"/>
      <c r="U651" s="152"/>
      <c r="V651" s="153"/>
      <c r="W651" s="150"/>
      <c r="X651" s="151"/>
      <c r="Y651" s="152"/>
      <c r="Z651" s="149"/>
      <c r="AA651" s="148"/>
      <c r="AB651" s="165"/>
      <c r="AC651" s="166"/>
      <c r="BI651" s="147" t="s">
        <v>38</v>
      </c>
      <c r="BJ651" s="130">
        <f>B651/B653</f>
        <v>0</v>
      </c>
      <c r="BK651" s="131">
        <f t="shared" ref="BK651" si="12304">C651/C653</f>
        <v>0</v>
      </c>
      <c r="BL651" s="132">
        <f t="shared" ref="BL651" si="12305">D651/D653</f>
        <v>0</v>
      </c>
      <c r="BM651" s="133">
        <f t="shared" ref="BM651" si="12306">E651/E653</f>
        <v>0</v>
      </c>
      <c r="BN651" s="130">
        <f t="shared" ref="BN651" si="12307">F651/F653</f>
        <v>0</v>
      </c>
      <c r="BO651" s="131">
        <f t="shared" ref="BO651" si="12308">G651/G653</f>
        <v>0</v>
      </c>
      <c r="BP651" s="132">
        <f t="shared" ref="BP651" si="12309">H651/H653</f>
        <v>0</v>
      </c>
      <c r="BQ651" s="133">
        <f t="shared" ref="BQ651" si="12310">I651/I653</f>
        <v>0</v>
      </c>
      <c r="BR651" s="130">
        <f t="shared" ref="BR651" si="12311">J651/J653</f>
        <v>0</v>
      </c>
      <c r="BS651" s="131">
        <f t="shared" ref="BS651" si="12312">K651/K653</f>
        <v>0</v>
      </c>
      <c r="BT651" s="132">
        <f t="shared" ref="BT651" si="12313">L651/L653</f>
        <v>0</v>
      </c>
      <c r="BU651" s="130">
        <f t="shared" ref="BU651" si="12314">M651/M653</f>
        <v>0</v>
      </c>
      <c r="BV651" s="134">
        <f t="shared" ref="BV651" si="12315">N651/N653</f>
        <v>0</v>
      </c>
      <c r="BW651" s="135">
        <f t="shared" ref="BW651" si="12316">O651/O653</f>
        <v>0</v>
      </c>
      <c r="BX651" s="130">
        <f t="shared" ref="BX651" si="12317">P651/P653</f>
        <v>0</v>
      </c>
      <c r="BY651" s="131">
        <f t="shared" ref="BY651" si="12318">Q651/Q653</f>
        <v>0</v>
      </c>
      <c r="BZ651" s="132">
        <f t="shared" ref="BZ651" si="12319">R651/R653</f>
        <v>0</v>
      </c>
      <c r="CA651" s="133">
        <f t="shared" ref="CA651" si="12320">S651/S653</f>
        <v>0</v>
      </c>
      <c r="CB651" s="130">
        <f t="shared" ref="CB651" si="12321">T651/T653</f>
        <v>0</v>
      </c>
      <c r="CC651" s="131">
        <f t="shared" ref="CC651" si="12322">U651/U653</f>
        <v>0</v>
      </c>
      <c r="CD651" s="132">
        <f t="shared" ref="CD651" si="12323">V651/V653</f>
        <v>0</v>
      </c>
      <c r="CE651" s="133">
        <f t="shared" ref="CE651" si="12324">W651/W653</f>
        <v>0</v>
      </c>
      <c r="CF651" s="130">
        <f t="shared" ref="CF651" si="12325">X651/X653</f>
        <v>0</v>
      </c>
      <c r="CG651" s="131">
        <f t="shared" ref="CG651" si="12326">Y651/Y653</f>
        <v>0</v>
      </c>
      <c r="CH651" s="132">
        <f t="shared" ref="CH651" si="12327">Z651/Z653</f>
        <v>0</v>
      </c>
      <c r="CI651" s="130">
        <f t="shared" ref="CI651" si="12328">AA651/AA653</f>
        <v>0</v>
      </c>
      <c r="CJ651" s="136">
        <f t="shared" ref="CJ651" si="12329">AB651/AB653</f>
        <v>0</v>
      </c>
      <c r="CK651" s="137">
        <f t="shared" ref="CK651" si="12330">AC651/AC653</f>
        <v>0</v>
      </c>
    </row>
    <row r="652" spans="1:89" ht="14" thickBot="1">
      <c r="A652" s="138" t="s">
        <v>39</v>
      </c>
      <c r="B652" s="60"/>
      <c r="C652" s="61"/>
      <c r="D652" s="140"/>
      <c r="E652" s="141"/>
      <c r="F652" s="139"/>
      <c r="G652" s="142"/>
      <c r="H652" s="140"/>
      <c r="I652" s="141"/>
      <c r="J652" s="139"/>
      <c r="K652" s="142"/>
      <c r="L652" s="140"/>
      <c r="M652" s="139"/>
      <c r="N652" s="143"/>
      <c r="O652" s="144"/>
      <c r="P652" s="139"/>
      <c r="Q652" s="142"/>
      <c r="R652" s="140"/>
      <c r="S652" s="141"/>
      <c r="T652" s="139"/>
      <c r="U652" s="142"/>
      <c r="V652" s="140"/>
      <c r="W652" s="141"/>
      <c r="X652" s="139"/>
      <c r="Y652" s="142"/>
      <c r="Z652" s="145"/>
      <c r="AA652" s="146"/>
      <c r="AB652" s="165"/>
      <c r="AC652" s="166"/>
      <c r="BI652" s="138" t="s">
        <v>39</v>
      </c>
      <c r="BJ652" s="130">
        <f>B652/B653</f>
        <v>0</v>
      </c>
      <c r="BK652" s="131">
        <f t="shared" ref="BK652" si="12331">C652/C653</f>
        <v>0</v>
      </c>
      <c r="BL652" s="132">
        <f t="shared" ref="BL652" si="12332">D652/D653</f>
        <v>0</v>
      </c>
      <c r="BM652" s="133">
        <f t="shared" ref="BM652" si="12333">E652/E653</f>
        <v>0</v>
      </c>
      <c r="BN652" s="130">
        <f t="shared" ref="BN652" si="12334">F652/F653</f>
        <v>0</v>
      </c>
      <c r="BO652" s="131">
        <f t="shared" ref="BO652" si="12335">G652/G653</f>
        <v>0</v>
      </c>
      <c r="BP652" s="132">
        <f t="shared" ref="BP652" si="12336">H652/H653</f>
        <v>0</v>
      </c>
      <c r="BQ652" s="133">
        <f t="shared" ref="BQ652" si="12337">I652/I653</f>
        <v>0</v>
      </c>
      <c r="BR652" s="130">
        <f t="shared" ref="BR652" si="12338">J652/J653</f>
        <v>0</v>
      </c>
      <c r="BS652" s="131">
        <f t="shared" ref="BS652" si="12339">K652/K653</f>
        <v>0</v>
      </c>
      <c r="BT652" s="132">
        <f t="shared" ref="BT652" si="12340">L652/L653</f>
        <v>0</v>
      </c>
      <c r="BU652" s="130">
        <f t="shared" ref="BU652" si="12341">M652/M653</f>
        <v>0</v>
      </c>
      <c r="BV652" s="134">
        <f t="shared" ref="BV652" si="12342">N652/N653</f>
        <v>0</v>
      </c>
      <c r="BW652" s="135">
        <f t="shared" ref="BW652" si="12343">O652/O653</f>
        <v>0</v>
      </c>
      <c r="BX652" s="130">
        <f t="shared" ref="BX652" si="12344">P652/P653</f>
        <v>0</v>
      </c>
      <c r="BY652" s="131">
        <f t="shared" ref="BY652" si="12345">Q652/Q653</f>
        <v>0</v>
      </c>
      <c r="BZ652" s="132">
        <f t="shared" ref="BZ652" si="12346">R652/R653</f>
        <v>0</v>
      </c>
      <c r="CA652" s="133">
        <f t="shared" ref="CA652" si="12347">S652/S653</f>
        <v>0</v>
      </c>
      <c r="CB652" s="130">
        <f t="shared" ref="CB652" si="12348">T652/T653</f>
        <v>0</v>
      </c>
      <c r="CC652" s="131">
        <f t="shared" ref="CC652" si="12349">U652/U653</f>
        <v>0</v>
      </c>
      <c r="CD652" s="132">
        <f t="shared" ref="CD652" si="12350">V652/V653</f>
        <v>0</v>
      </c>
      <c r="CE652" s="133">
        <f t="shared" ref="CE652" si="12351">W652/W653</f>
        <v>0</v>
      </c>
      <c r="CF652" s="130">
        <f t="shared" ref="CF652" si="12352">X652/X653</f>
        <v>0</v>
      </c>
      <c r="CG652" s="131">
        <f t="shared" ref="CG652" si="12353">Y652/Y653</f>
        <v>0</v>
      </c>
      <c r="CH652" s="132">
        <f t="shared" ref="CH652" si="12354">Z652/Z653</f>
        <v>0</v>
      </c>
      <c r="CI652" s="130">
        <f t="shared" ref="CI652" si="12355">AA652/AA653</f>
        <v>0</v>
      </c>
      <c r="CJ652" s="136">
        <f t="shared" ref="CJ652" si="12356">AB652/AB653</f>
        <v>0</v>
      </c>
      <c r="CK652" s="137">
        <f t="shared" ref="CK652" si="12357">AC652/AC653</f>
        <v>0</v>
      </c>
    </row>
    <row r="653" spans="1:89" ht="15" thickTop="1" thickBot="1">
      <c r="A653" s="226" t="s">
        <v>13</v>
      </c>
      <c r="B653" s="20">
        <f t="shared" ref="B653:AA653" si="12358">SUM(B630:B652)</f>
        <v>43899</v>
      </c>
      <c r="C653" s="21">
        <f t="shared" si="12358"/>
        <v>32454</v>
      </c>
      <c r="D653" s="20">
        <f t="shared" si="12358"/>
        <v>17485</v>
      </c>
      <c r="E653" s="21">
        <f t="shared" si="12358"/>
        <v>13212</v>
      </c>
      <c r="F653" s="20">
        <f t="shared" si="12358"/>
        <v>6965</v>
      </c>
      <c r="G653" s="21">
        <f t="shared" si="12358"/>
        <v>5673</v>
      </c>
      <c r="H653" s="20">
        <f t="shared" si="12358"/>
        <v>27366</v>
      </c>
      <c r="I653" s="21">
        <f t="shared" si="12358"/>
        <v>37839</v>
      </c>
      <c r="J653" s="20">
        <f t="shared" si="12358"/>
        <v>3791</v>
      </c>
      <c r="K653" s="21">
        <f t="shared" si="12358"/>
        <v>4920</v>
      </c>
      <c r="L653" s="20">
        <f t="shared" si="12358"/>
        <v>6995</v>
      </c>
      <c r="M653" s="21">
        <f t="shared" si="12358"/>
        <v>15869</v>
      </c>
      <c r="N653" s="20">
        <f t="shared" si="12358"/>
        <v>22623</v>
      </c>
      <c r="O653" s="21">
        <f t="shared" si="12358"/>
        <v>29222</v>
      </c>
      <c r="P653" s="20">
        <f t="shared" si="12358"/>
        <v>13454</v>
      </c>
      <c r="Q653" s="21">
        <f t="shared" si="12358"/>
        <v>12754</v>
      </c>
      <c r="R653" s="20">
        <f t="shared" si="12358"/>
        <v>20539</v>
      </c>
      <c r="S653" s="21">
        <f t="shared" si="12358"/>
        <v>18478</v>
      </c>
      <c r="T653" s="20">
        <f t="shared" si="12358"/>
        <v>4377</v>
      </c>
      <c r="U653" s="21">
        <f t="shared" si="12358"/>
        <v>4497</v>
      </c>
      <c r="V653" s="20">
        <f t="shared" si="12358"/>
        <v>18472</v>
      </c>
      <c r="W653" s="21">
        <f t="shared" si="12358"/>
        <v>20853</v>
      </c>
      <c r="X653" s="20">
        <f t="shared" si="12358"/>
        <v>16480</v>
      </c>
      <c r="Y653" s="21">
        <f t="shared" si="12358"/>
        <v>9247</v>
      </c>
      <c r="Z653" s="20">
        <f t="shared" si="12358"/>
        <v>48085</v>
      </c>
      <c r="AA653" s="21">
        <f t="shared" si="12358"/>
        <v>44844</v>
      </c>
      <c r="AB653" s="167">
        <f t="shared" ref="AB653:AC653" si="12359">SUM(AB629:AB652)</f>
        <v>250531</v>
      </c>
      <c r="AC653" s="168">
        <f t="shared" si="12359"/>
        <v>249862</v>
      </c>
      <c r="BI653" s="227" t="s">
        <v>13</v>
      </c>
      <c r="BJ653" s="156">
        <f>SUM(BJ629:BJ652)</f>
        <v>1</v>
      </c>
      <c r="BK653" s="157">
        <f t="shared" ref="BK653:CK653" si="12360">SUM(BK629:BK652)</f>
        <v>1</v>
      </c>
      <c r="BL653" s="156">
        <f t="shared" si="12360"/>
        <v>0.99999999999999978</v>
      </c>
      <c r="BM653" s="157">
        <f t="shared" si="12360"/>
        <v>1</v>
      </c>
      <c r="BN653" s="156">
        <f t="shared" si="12360"/>
        <v>1</v>
      </c>
      <c r="BO653" s="157">
        <f t="shared" si="12360"/>
        <v>1</v>
      </c>
      <c r="BP653" s="156">
        <f t="shared" si="12360"/>
        <v>1</v>
      </c>
      <c r="BQ653" s="157">
        <f t="shared" si="12360"/>
        <v>0.99999999999999989</v>
      </c>
      <c r="BR653" s="156">
        <f t="shared" si="12360"/>
        <v>0.99999999999999989</v>
      </c>
      <c r="BS653" s="157">
        <f t="shared" si="12360"/>
        <v>1</v>
      </c>
      <c r="BT653" s="156">
        <f t="shared" si="12360"/>
        <v>1</v>
      </c>
      <c r="BU653" s="157">
        <f t="shared" si="12360"/>
        <v>1</v>
      </c>
      <c r="BV653" s="156">
        <f t="shared" si="12360"/>
        <v>1.0000000000000002</v>
      </c>
      <c r="BW653" s="157">
        <f t="shared" si="12360"/>
        <v>1</v>
      </c>
      <c r="BX653" s="156">
        <f t="shared" si="12360"/>
        <v>1</v>
      </c>
      <c r="BY653" s="157">
        <f t="shared" si="12360"/>
        <v>0.99999999999999978</v>
      </c>
      <c r="BZ653" s="156">
        <f t="shared" si="12360"/>
        <v>1</v>
      </c>
      <c r="CA653" s="157">
        <f t="shared" si="12360"/>
        <v>0.99999999999999989</v>
      </c>
      <c r="CB653" s="156">
        <f t="shared" si="12360"/>
        <v>1</v>
      </c>
      <c r="CC653" s="157">
        <f t="shared" si="12360"/>
        <v>1.0000000000000002</v>
      </c>
      <c r="CD653" s="156">
        <f t="shared" si="12360"/>
        <v>1</v>
      </c>
      <c r="CE653" s="157">
        <f t="shared" si="12360"/>
        <v>1</v>
      </c>
      <c r="CF653" s="156">
        <f t="shared" si="12360"/>
        <v>1</v>
      </c>
      <c r="CG653" s="157">
        <f t="shared" si="12360"/>
        <v>1</v>
      </c>
      <c r="CH653" s="156">
        <f t="shared" si="12360"/>
        <v>1</v>
      </c>
      <c r="CI653" s="157">
        <f t="shared" si="12360"/>
        <v>1</v>
      </c>
      <c r="CJ653" s="156">
        <f t="shared" si="12360"/>
        <v>1</v>
      </c>
      <c r="CK653" s="157">
        <f t="shared" si="12360"/>
        <v>1</v>
      </c>
    </row>
    <row r="654" spans="1:89" ht="14" thickTop="1">
      <c r="A654" s="180"/>
    </row>
    <row r="656" spans="1:89">
      <c r="A656" s="325">
        <f>+A625+1</f>
        <v>43821</v>
      </c>
      <c r="B656" s="325"/>
      <c r="C656" s="325"/>
      <c r="D656" s="325"/>
      <c r="BI656" s="320">
        <f>+BI594+2</f>
        <v>43821</v>
      </c>
      <c r="BJ656" s="320"/>
      <c r="BK656" s="320"/>
      <c r="BL656" s="320"/>
    </row>
    <row r="657" spans="1:89" ht="14" thickBot="1">
      <c r="AE657" t="s">
        <v>87</v>
      </c>
    </row>
    <row r="658" spans="1:89" ht="15" thickTop="1" thickBot="1">
      <c r="A658" s="321" t="s">
        <v>0</v>
      </c>
      <c r="B658" s="316" t="s">
        <v>1</v>
      </c>
      <c r="C658" s="317"/>
      <c r="D658" s="316" t="s">
        <v>2</v>
      </c>
      <c r="E658" s="317"/>
      <c r="F658" s="316" t="s">
        <v>3</v>
      </c>
      <c r="G658" s="317"/>
      <c r="H658" s="316" t="s">
        <v>4</v>
      </c>
      <c r="I658" s="317"/>
      <c r="J658" s="316" t="s">
        <v>5</v>
      </c>
      <c r="K658" s="317"/>
      <c r="L658" s="316" t="s">
        <v>6</v>
      </c>
      <c r="M658" s="317"/>
      <c r="N658" s="316" t="s">
        <v>7</v>
      </c>
      <c r="O658" s="317"/>
      <c r="P658" s="316" t="s">
        <v>8</v>
      </c>
      <c r="Q658" s="317"/>
      <c r="R658" s="316" t="s">
        <v>9</v>
      </c>
      <c r="S658" s="317"/>
      <c r="T658" s="316" t="s">
        <v>10</v>
      </c>
      <c r="U658" s="317"/>
      <c r="V658" s="316" t="s">
        <v>11</v>
      </c>
      <c r="W658" s="317"/>
      <c r="X658" s="316" t="s">
        <v>12</v>
      </c>
      <c r="Y658" s="317"/>
      <c r="Z658" s="318" t="s">
        <v>40</v>
      </c>
      <c r="AA658" s="319"/>
      <c r="AB658" s="323" t="s">
        <v>41</v>
      </c>
      <c r="AC658" s="324"/>
      <c r="AE658" s="314" t="s">
        <v>0</v>
      </c>
      <c r="AF658" s="308" t="s">
        <v>1</v>
      </c>
      <c r="AG658" s="309"/>
      <c r="AH658" s="308" t="s">
        <v>2</v>
      </c>
      <c r="AI658" s="309"/>
      <c r="AJ658" s="308" t="s">
        <v>3</v>
      </c>
      <c r="AK658" s="309"/>
      <c r="AL658" s="308" t="s">
        <v>4</v>
      </c>
      <c r="AM658" s="309"/>
      <c r="AN658" s="308" t="s">
        <v>5</v>
      </c>
      <c r="AO658" s="309"/>
      <c r="AP658" s="308" t="s">
        <v>6</v>
      </c>
      <c r="AQ658" s="309"/>
      <c r="AR658" s="308" t="s">
        <v>7</v>
      </c>
      <c r="AS658" s="309"/>
      <c r="AT658" s="308" t="s">
        <v>8</v>
      </c>
      <c r="AU658" s="309"/>
      <c r="AV658" s="308" t="s">
        <v>9</v>
      </c>
      <c r="AW658" s="309"/>
      <c r="AX658" s="308" t="s">
        <v>10</v>
      </c>
      <c r="AY658" s="309"/>
      <c r="AZ658" s="308" t="s">
        <v>11</v>
      </c>
      <c r="BA658" s="309"/>
      <c r="BB658" s="308" t="s">
        <v>12</v>
      </c>
      <c r="BC658" s="309"/>
      <c r="BD658" s="310" t="s">
        <v>40</v>
      </c>
      <c r="BE658" s="311"/>
      <c r="BF658" s="312" t="s">
        <v>41</v>
      </c>
      <c r="BG658" s="313"/>
      <c r="BI658" s="321" t="s">
        <v>0</v>
      </c>
      <c r="BJ658" s="316" t="s">
        <v>1</v>
      </c>
      <c r="BK658" s="317"/>
      <c r="BL658" s="316" t="s">
        <v>2</v>
      </c>
      <c r="BM658" s="317"/>
      <c r="BN658" s="316" t="s">
        <v>3</v>
      </c>
      <c r="BO658" s="317"/>
      <c r="BP658" s="316" t="s">
        <v>4</v>
      </c>
      <c r="BQ658" s="317"/>
      <c r="BR658" s="316" t="s">
        <v>5</v>
      </c>
      <c r="BS658" s="317"/>
      <c r="BT658" s="316" t="s">
        <v>6</v>
      </c>
      <c r="BU658" s="317"/>
      <c r="BV658" s="316" t="s">
        <v>7</v>
      </c>
      <c r="BW658" s="317"/>
      <c r="BX658" s="316" t="s">
        <v>8</v>
      </c>
      <c r="BY658" s="317"/>
      <c r="BZ658" s="316" t="s">
        <v>9</v>
      </c>
      <c r="CA658" s="317"/>
      <c r="CB658" s="316" t="s">
        <v>10</v>
      </c>
      <c r="CC658" s="317"/>
      <c r="CD658" s="316" t="s">
        <v>11</v>
      </c>
      <c r="CE658" s="317"/>
      <c r="CF658" s="316" t="s">
        <v>12</v>
      </c>
      <c r="CG658" s="317"/>
      <c r="CH658" s="318" t="s">
        <v>40</v>
      </c>
      <c r="CI658" s="319"/>
      <c r="CJ658" s="316" t="s">
        <v>41</v>
      </c>
      <c r="CK658" s="317"/>
    </row>
    <row r="659" spans="1:89" ht="15" thickTop="1" thickBot="1">
      <c r="A659" s="322"/>
      <c r="B659" s="117" t="s">
        <v>14</v>
      </c>
      <c r="C659" s="118" t="s">
        <v>15</v>
      </c>
      <c r="D659" s="119" t="s">
        <v>14</v>
      </c>
      <c r="E659" s="120" t="s">
        <v>15</v>
      </c>
      <c r="F659" s="117" t="s">
        <v>14</v>
      </c>
      <c r="G659" s="118" t="s">
        <v>15</v>
      </c>
      <c r="H659" s="119" t="s">
        <v>14</v>
      </c>
      <c r="I659" s="120" t="s">
        <v>15</v>
      </c>
      <c r="J659" s="117" t="s">
        <v>14</v>
      </c>
      <c r="K659" s="118" t="s">
        <v>15</v>
      </c>
      <c r="L659" s="119" t="s">
        <v>14</v>
      </c>
      <c r="M659" s="117" t="s">
        <v>15</v>
      </c>
      <c r="N659" s="121" t="s">
        <v>14</v>
      </c>
      <c r="O659" s="122" t="s">
        <v>15</v>
      </c>
      <c r="P659" s="117" t="s">
        <v>14</v>
      </c>
      <c r="Q659" s="118" t="s">
        <v>15</v>
      </c>
      <c r="R659" s="119" t="s">
        <v>14</v>
      </c>
      <c r="S659" s="120" t="s">
        <v>15</v>
      </c>
      <c r="T659" s="117" t="s">
        <v>14</v>
      </c>
      <c r="U659" s="118" t="s">
        <v>15</v>
      </c>
      <c r="V659" s="119" t="s">
        <v>14</v>
      </c>
      <c r="W659" s="120" t="s">
        <v>15</v>
      </c>
      <c r="X659" s="117" t="s">
        <v>14</v>
      </c>
      <c r="Y659" s="118" t="s">
        <v>15</v>
      </c>
      <c r="Z659" s="28" t="s">
        <v>14</v>
      </c>
      <c r="AA659" s="123" t="s">
        <v>15</v>
      </c>
      <c r="AB659" s="169" t="s">
        <v>14</v>
      </c>
      <c r="AC659" s="170" t="s">
        <v>15</v>
      </c>
      <c r="AE659" s="315"/>
      <c r="AF659" s="230" t="s">
        <v>14</v>
      </c>
      <c r="AG659" s="231" t="s">
        <v>15</v>
      </c>
      <c r="AH659" s="232" t="s">
        <v>14</v>
      </c>
      <c r="AI659" s="233" t="s">
        <v>15</v>
      </c>
      <c r="AJ659" s="230" t="s">
        <v>14</v>
      </c>
      <c r="AK659" s="231" t="s">
        <v>15</v>
      </c>
      <c r="AL659" s="232" t="s">
        <v>14</v>
      </c>
      <c r="AM659" s="233" t="s">
        <v>15</v>
      </c>
      <c r="AN659" s="230" t="s">
        <v>14</v>
      </c>
      <c r="AO659" s="231" t="s">
        <v>15</v>
      </c>
      <c r="AP659" s="232" t="s">
        <v>14</v>
      </c>
      <c r="AQ659" s="230" t="s">
        <v>15</v>
      </c>
      <c r="AR659" s="234" t="s">
        <v>14</v>
      </c>
      <c r="AS659" s="235" t="s">
        <v>15</v>
      </c>
      <c r="AT659" s="230" t="s">
        <v>14</v>
      </c>
      <c r="AU659" s="231" t="s">
        <v>15</v>
      </c>
      <c r="AV659" s="232" t="s">
        <v>14</v>
      </c>
      <c r="AW659" s="233" t="s">
        <v>15</v>
      </c>
      <c r="AX659" s="230" t="s">
        <v>14</v>
      </c>
      <c r="AY659" s="231" t="s">
        <v>15</v>
      </c>
      <c r="AZ659" s="232" t="s">
        <v>14</v>
      </c>
      <c r="BA659" s="233" t="s">
        <v>15</v>
      </c>
      <c r="BB659" s="230" t="s">
        <v>14</v>
      </c>
      <c r="BC659" s="231" t="s">
        <v>15</v>
      </c>
      <c r="BD659" s="236" t="s">
        <v>14</v>
      </c>
      <c r="BE659" s="237" t="s">
        <v>15</v>
      </c>
      <c r="BF659" s="238" t="s">
        <v>14</v>
      </c>
      <c r="BG659" s="239" t="s">
        <v>15</v>
      </c>
      <c r="BI659" s="322"/>
      <c r="BJ659" s="117" t="s">
        <v>14</v>
      </c>
      <c r="BK659" s="118" t="s">
        <v>15</v>
      </c>
      <c r="BL659" s="119" t="s">
        <v>14</v>
      </c>
      <c r="BM659" s="120" t="s">
        <v>15</v>
      </c>
      <c r="BN659" s="117" t="s">
        <v>14</v>
      </c>
      <c r="BO659" s="118" t="s">
        <v>15</v>
      </c>
      <c r="BP659" s="119" t="s">
        <v>14</v>
      </c>
      <c r="BQ659" s="120" t="s">
        <v>15</v>
      </c>
      <c r="BR659" s="117" t="s">
        <v>14</v>
      </c>
      <c r="BS659" s="118" t="s">
        <v>15</v>
      </c>
      <c r="BT659" s="119" t="s">
        <v>14</v>
      </c>
      <c r="BU659" s="117" t="s">
        <v>15</v>
      </c>
      <c r="BV659" s="121" t="s">
        <v>14</v>
      </c>
      <c r="BW659" s="122" t="s">
        <v>15</v>
      </c>
      <c r="BX659" s="117" t="s">
        <v>14</v>
      </c>
      <c r="BY659" s="118" t="s">
        <v>15</v>
      </c>
      <c r="BZ659" s="119" t="s">
        <v>14</v>
      </c>
      <c r="CA659" s="120" t="s">
        <v>15</v>
      </c>
      <c r="CB659" s="117" t="s">
        <v>14</v>
      </c>
      <c r="CC659" s="118" t="s">
        <v>15</v>
      </c>
      <c r="CD659" s="119" t="s">
        <v>14</v>
      </c>
      <c r="CE659" s="120" t="s">
        <v>15</v>
      </c>
      <c r="CF659" s="117" t="s">
        <v>14</v>
      </c>
      <c r="CG659" s="118" t="s">
        <v>15</v>
      </c>
      <c r="CH659" s="28" t="s">
        <v>14</v>
      </c>
      <c r="CI659" s="123" t="s">
        <v>15</v>
      </c>
      <c r="CJ659" s="121" t="s">
        <v>14</v>
      </c>
      <c r="CK659" s="122" t="s">
        <v>15</v>
      </c>
    </row>
    <row r="660" spans="1:89" ht="14" thickTop="1">
      <c r="A660" s="126" t="s">
        <v>16</v>
      </c>
      <c r="B660" s="127"/>
      <c r="C660" s="179"/>
      <c r="D660" s="128"/>
      <c r="E660" s="173"/>
      <c r="F660" s="127"/>
      <c r="G660" s="129"/>
      <c r="H660" s="128"/>
      <c r="I660" s="173"/>
      <c r="J660" s="127"/>
      <c r="K660" s="129"/>
      <c r="L660" s="128"/>
      <c r="M660" s="127"/>
      <c r="N660" s="172"/>
      <c r="O660" s="174"/>
      <c r="P660" s="127"/>
      <c r="Q660" s="129"/>
      <c r="R660" s="128"/>
      <c r="S660" s="173"/>
      <c r="T660" s="127"/>
      <c r="U660" s="129"/>
      <c r="V660" s="128"/>
      <c r="W660" s="173"/>
      <c r="X660" s="127"/>
      <c r="Y660" s="129"/>
      <c r="Z660" s="177"/>
      <c r="AA660" s="178"/>
      <c r="AB660" s="163">
        <f>B660+D660+F660+H660+J660+L660+N660+P660+R660+T660+V660+X660+Z660</f>
        <v>0</v>
      </c>
      <c r="AC660" s="164">
        <f>C660+E660+G660+I660+K660+M660+O660+Q660+S660+U660+W660+Y660+AA660</f>
        <v>0</v>
      </c>
      <c r="AE660" s="241" t="str">
        <f>$AE$9</f>
        <v>07:00 - 07:59</v>
      </c>
      <c r="AF660" s="242">
        <f>SUMIF($A$9:$A$32,$AE660,B$660:B$683)</f>
        <v>1268</v>
      </c>
      <c r="AG660" s="243">
        <f t="shared" ref="AG660:AV662" si="12361">SUMIF($A$9:$A$32,$AE660,C$660:C$683)</f>
        <v>537</v>
      </c>
      <c r="AH660" s="244">
        <f t="shared" si="12361"/>
        <v>484</v>
      </c>
      <c r="AI660" s="245">
        <f t="shared" si="12361"/>
        <v>268</v>
      </c>
      <c r="AJ660" s="242">
        <f t="shared" si="12361"/>
        <v>213</v>
      </c>
      <c r="AK660" s="246">
        <f t="shared" si="12361"/>
        <v>114</v>
      </c>
      <c r="AL660" s="244">
        <f t="shared" si="12361"/>
        <v>896</v>
      </c>
      <c r="AM660" s="245">
        <f t="shared" si="12361"/>
        <v>1057</v>
      </c>
      <c r="AN660" s="242">
        <f t="shared" si="12361"/>
        <v>52</v>
      </c>
      <c r="AO660" s="246">
        <f t="shared" si="12361"/>
        <v>92</v>
      </c>
      <c r="AP660" s="244">
        <f t="shared" si="12361"/>
        <v>105</v>
      </c>
      <c r="AQ660" s="242">
        <f t="shared" si="12361"/>
        <v>314</v>
      </c>
      <c r="AR660" s="247">
        <f t="shared" si="12361"/>
        <v>709</v>
      </c>
      <c r="AS660" s="248">
        <f t="shared" si="12361"/>
        <v>693</v>
      </c>
      <c r="AT660" s="242">
        <f t="shared" si="12361"/>
        <v>382</v>
      </c>
      <c r="AU660" s="246">
        <f t="shared" si="12361"/>
        <v>267</v>
      </c>
      <c r="AV660" s="244">
        <f t="shared" si="12361"/>
        <v>680</v>
      </c>
      <c r="AW660" s="245">
        <f t="shared" ref="AW660:BE662" si="12362">SUMIF($A$9:$A$32,$AE660,S$660:S$683)</f>
        <v>431</v>
      </c>
      <c r="AX660" s="242">
        <f t="shared" si="12362"/>
        <v>99</v>
      </c>
      <c r="AY660" s="246">
        <f t="shared" si="12362"/>
        <v>105</v>
      </c>
      <c r="AZ660" s="244">
        <f t="shared" si="12362"/>
        <v>322</v>
      </c>
      <c r="BA660" s="245">
        <f t="shared" si="12362"/>
        <v>470</v>
      </c>
      <c r="BB660" s="242">
        <f t="shared" si="12362"/>
        <v>465</v>
      </c>
      <c r="BC660" s="246">
        <f t="shared" si="12362"/>
        <v>271</v>
      </c>
      <c r="BD660" s="23">
        <f t="shared" si="12362"/>
        <v>1595</v>
      </c>
      <c r="BE660" s="249">
        <f t="shared" si="12362"/>
        <v>1490</v>
      </c>
      <c r="BF660" s="250">
        <f>AF660+AH660+AJ660+AL660+AN660+AP660+AR660+AT660+AV660+AX660+AZ660+BB660+BD660</f>
        <v>7270</v>
      </c>
      <c r="BG660" s="251">
        <f>AG660+AI660+AK660+AM660+AO660+AQ660+AS660+AU660+AW660+AY660+BA660+BC660+BE660</f>
        <v>6109</v>
      </c>
      <c r="BI660" s="126" t="s">
        <v>16</v>
      </c>
      <c r="BJ660" s="130">
        <f>B660/B684</f>
        <v>0</v>
      </c>
      <c r="BK660" s="131">
        <f t="shared" ref="BK660" si="12363">C660/C684</f>
        <v>0</v>
      </c>
      <c r="BL660" s="132">
        <f t="shared" ref="BL660" si="12364">D660/D684</f>
        <v>0</v>
      </c>
      <c r="BM660" s="133">
        <f t="shared" ref="BM660" si="12365">E660/E684</f>
        <v>0</v>
      </c>
      <c r="BN660" s="130">
        <f t="shared" ref="BN660" si="12366">F660/F684</f>
        <v>0</v>
      </c>
      <c r="BO660" s="131">
        <f t="shared" ref="BO660" si="12367">G660/G684</f>
        <v>0</v>
      </c>
      <c r="BP660" s="132">
        <f t="shared" ref="BP660" si="12368">H660/H684</f>
        <v>0</v>
      </c>
      <c r="BQ660" s="133">
        <f t="shared" ref="BQ660" si="12369">I660/I684</f>
        <v>0</v>
      </c>
      <c r="BR660" s="130">
        <f t="shared" ref="BR660" si="12370">J660/J684</f>
        <v>0</v>
      </c>
      <c r="BS660" s="131">
        <f t="shared" ref="BS660" si="12371">K660/K684</f>
        <v>0</v>
      </c>
      <c r="BT660" s="132">
        <f t="shared" ref="BT660" si="12372">L660/L684</f>
        <v>0</v>
      </c>
      <c r="BU660" s="130">
        <f t="shared" ref="BU660" si="12373">M660/M684</f>
        <v>0</v>
      </c>
      <c r="BV660" s="134">
        <f t="shared" ref="BV660" si="12374">N660/N684</f>
        <v>0</v>
      </c>
      <c r="BW660" s="135">
        <f t="shared" ref="BW660" si="12375">O660/O684</f>
        <v>0</v>
      </c>
      <c r="BX660" s="130">
        <f t="shared" ref="BX660" si="12376">P660/P684</f>
        <v>0</v>
      </c>
      <c r="BY660" s="131">
        <f t="shared" ref="BY660" si="12377">Q660/Q684</f>
        <v>0</v>
      </c>
      <c r="BZ660" s="132">
        <f t="shared" ref="BZ660" si="12378">R660/R684</f>
        <v>0</v>
      </c>
      <c r="CA660" s="133">
        <f t="shared" ref="CA660" si="12379">S660/S684</f>
        <v>0</v>
      </c>
      <c r="CB660" s="130">
        <f t="shared" ref="CB660" si="12380">T660/T684</f>
        <v>0</v>
      </c>
      <c r="CC660" s="131">
        <f t="shared" ref="CC660" si="12381">U660/U684</f>
        <v>0</v>
      </c>
      <c r="CD660" s="132">
        <f t="shared" ref="CD660" si="12382">V660/V684</f>
        <v>0</v>
      </c>
      <c r="CE660" s="133">
        <f t="shared" ref="CE660" si="12383">W660/W684</f>
        <v>0</v>
      </c>
      <c r="CF660" s="130">
        <f t="shared" ref="CF660" si="12384">X660/X684</f>
        <v>0</v>
      </c>
      <c r="CG660" s="131">
        <f t="shared" ref="CG660" si="12385">Y660/Y684</f>
        <v>0</v>
      </c>
      <c r="CH660" s="132">
        <f t="shared" ref="CH660" si="12386">Z660/Z684</f>
        <v>0</v>
      </c>
      <c r="CI660" s="130">
        <f t="shared" ref="CI660" si="12387">AA660/AA684</f>
        <v>0</v>
      </c>
      <c r="CJ660" s="136">
        <f t="shared" ref="CJ660" si="12388">AB660/AB684</f>
        <v>0</v>
      </c>
      <c r="CK660" s="137">
        <f t="shared" ref="CK660" si="12389">AC660/AC684</f>
        <v>0</v>
      </c>
    </row>
    <row r="661" spans="1:89">
      <c r="A661" s="138" t="s">
        <v>17</v>
      </c>
      <c r="B661" s="189">
        <v>114</v>
      </c>
      <c r="C661" s="190">
        <v>0</v>
      </c>
      <c r="D661" s="191">
        <v>37</v>
      </c>
      <c r="E661" s="192">
        <v>0</v>
      </c>
      <c r="F661" s="189">
        <v>14</v>
      </c>
      <c r="G661" s="193">
        <v>0</v>
      </c>
      <c r="H661" s="191">
        <v>90</v>
      </c>
      <c r="I661" s="192">
        <v>3</v>
      </c>
      <c r="J661" s="189">
        <v>4</v>
      </c>
      <c r="K661" s="193">
        <v>0</v>
      </c>
      <c r="L661" s="191">
        <v>0</v>
      </c>
      <c r="M661" s="189">
        <v>0</v>
      </c>
      <c r="N661" s="194">
        <v>17</v>
      </c>
      <c r="O661" s="195">
        <v>1</v>
      </c>
      <c r="P661" s="189">
        <v>2</v>
      </c>
      <c r="Q661" s="193">
        <v>0</v>
      </c>
      <c r="R661" s="191">
        <v>0</v>
      </c>
      <c r="S661" s="192">
        <v>0</v>
      </c>
      <c r="T661" s="189">
        <v>0</v>
      </c>
      <c r="U661" s="193">
        <v>0</v>
      </c>
      <c r="V661" s="191">
        <v>0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65">
        <f t="shared" ref="AB661:AB662" si="12390">B661+D661+F661+H661+J661+L661+N661+P661+R661+T661+V661+X661+Z661</f>
        <v>278</v>
      </c>
      <c r="AC661" s="166">
        <f t="shared" ref="AC661:AC680" si="12391">C661+E661+G661+I661+K661+M661+O661+Q661+S661+U661+W661+Y661+AA661</f>
        <v>4</v>
      </c>
      <c r="AE661" s="253" t="str">
        <f>$AE$10</f>
        <v>08:00 - 08:59</v>
      </c>
      <c r="AF661" s="242">
        <f>SUMIF($A$9:$A$32,$AE661,B$660:B$683)</f>
        <v>2123</v>
      </c>
      <c r="AG661" s="254">
        <f t="shared" si="12361"/>
        <v>655</v>
      </c>
      <c r="AH661" s="255">
        <f t="shared" si="12361"/>
        <v>682</v>
      </c>
      <c r="AI661" s="256">
        <f t="shared" si="12361"/>
        <v>405</v>
      </c>
      <c r="AJ661" s="257">
        <f t="shared" si="12361"/>
        <v>207</v>
      </c>
      <c r="AK661" s="258">
        <f t="shared" si="12361"/>
        <v>138</v>
      </c>
      <c r="AL661" s="255">
        <f t="shared" si="12361"/>
        <v>1152</v>
      </c>
      <c r="AM661" s="256">
        <f t="shared" si="12361"/>
        <v>1146</v>
      </c>
      <c r="AN661" s="257">
        <f t="shared" si="12361"/>
        <v>102</v>
      </c>
      <c r="AO661" s="258">
        <f t="shared" si="12361"/>
        <v>196</v>
      </c>
      <c r="AP661" s="255">
        <f t="shared" si="12361"/>
        <v>119</v>
      </c>
      <c r="AQ661" s="257">
        <f t="shared" si="12361"/>
        <v>564</v>
      </c>
      <c r="AR661" s="259">
        <f t="shared" si="12361"/>
        <v>865</v>
      </c>
      <c r="AS661" s="260">
        <f t="shared" si="12361"/>
        <v>1067</v>
      </c>
      <c r="AT661" s="257">
        <f t="shared" si="12361"/>
        <v>447</v>
      </c>
      <c r="AU661" s="258">
        <f t="shared" si="12361"/>
        <v>425</v>
      </c>
      <c r="AV661" s="255">
        <f t="shared" si="12361"/>
        <v>898</v>
      </c>
      <c r="AW661" s="256">
        <f t="shared" si="12362"/>
        <v>563</v>
      </c>
      <c r="AX661" s="257">
        <f t="shared" si="12362"/>
        <v>108</v>
      </c>
      <c r="AY661" s="258">
        <f t="shared" si="12362"/>
        <v>152</v>
      </c>
      <c r="AZ661" s="255">
        <f t="shared" si="12362"/>
        <v>321</v>
      </c>
      <c r="BA661" s="256">
        <f t="shared" si="12362"/>
        <v>774</v>
      </c>
      <c r="BB661" s="257">
        <f t="shared" si="12362"/>
        <v>416</v>
      </c>
      <c r="BC661" s="258">
        <f t="shared" si="12362"/>
        <v>308</v>
      </c>
      <c r="BD661" s="255">
        <f t="shared" si="12362"/>
        <v>2035</v>
      </c>
      <c r="BE661" s="257">
        <f t="shared" si="12362"/>
        <v>1741</v>
      </c>
      <c r="BF661" s="261">
        <f>SUM(AF661,AH661,AJ661,AL661,AN661,AP661,AR661,AT661,AV661,AX661,AZ661,BB661,BD661)</f>
        <v>9475</v>
      </c>
      <c r="BG661" s="19">
        <f>SUM(AG661,AI661,AK661,AM661,AO661,AQ661,AS661,AU661,AW661,AY661,BA661,BC661,BE661)</f>
        <v>8134</v>
      </c>
      <c r="BI661" s="138" t="s">
        <v>17</v>
      </c>
      <c r="BJ661" s="130">
        <f>B661/B684</f>
        <v>3.4787915776624961E-3</v>
      </c>
      <c r="BK661" s="131">
        <f t="shared" ref="BK661" si="12392">C661/C684</f>
        <v>0</v>
      </c>
      <c r="BL661" s="132">
        <f t="shared" ref="BL661" si="12393">D661/D684</f>
        <v>3.1294933603992219E-3</v>
      </c>
      <c r="BM661" s="133">
        <f t="shared" ref="BM661" si="12394">E661/E684</f>
        <v>0</v>
      </c>
      <c r="BN661" s="130">
        <f t="shared" ref="BN661" si="12395">F661/F684</f>
        <v>3.2036613272311211E-3</v>
      </c>
      <c r="BO661" s="131">
        <f t="shared" ref="BO661" si="12396">G661/G684</f>
        <v>0</v>
      </c>
      <c r="BP661" s="132">
        <f t="shared" ref="BP661" si="12397">H661/H684</f>
        <v>3.7578288100208767E-3</v>
      </c>
      <c r="BQ661" s="133">
        <f t="shared" ref="BQ661" si="12398">I661/I684</f>
        <v>1.0729997496333918E-4</v>
      </c>
      <c r="BR661" s="130">
        <f t="shared" ref="BR661" si="12399">J661/J684</f>
        <v>1.7961383026493039E-3</v>
      </c>
      <c r="BS661" s="131">
        <f t="shared" ref="BS661" si="12400">K661/K684</f>
        <v>0</v>
      </c>
      <c r="BT661" s="132">
        <f t="shared" ref="BT661" si="12401">L661/L684</f>
        <v>0</v>
      </c>
      <c r="BU661" s="130">
        <f t="shared" ref="BU661" si="12402">M661/M684</f>
        <v>0</v>
      </c>
      <c r="BV661" s="134">
        <f t="shared" ref="BV661" si="12403">N661/N684</f>
        <v>9.7142857142857144E-4</v>
      </c>
      <c r="BW661" s="135">
        <f t="shared" ref="BW661" si="12404">O661/O684</f>
        <v>4.6311304589450285E-5</v>
      </c>
      <c r="BX661" s="130">
        <f t="shared" ref="BX661" si="12405">P661/P684</f>
        <v>2.1148355715343132E-4</v>
      </c>
      <c r="BY661" s="131">
        <f t="shared" ref="BY661" si="12406">Q661/Q684</f>
        <v>0</v>
      </c>
      <c r="BZ661" s="132">
        <f t="shared" ref="BZ661" si="12407">R661/R684</f>
        <v>0</v>
      </c>
      <c r="CA661" s="133">
        <f t="shared" ref="CA661" si="12408">S661/S684</f>
        <v>0</v>
      </c>
      <c r="CB661" s="130">
        <f t="shared" ref="CB661" si="12409">T661/T684</f>
        <v>0</v>
      </c>
      <c r="CC661" s="131">
        <f t="shared" ref="CC661" si="12410">U661/U684</f>
        <v>0</v>
      </c>
      <c r="CD661" s="132">
        <f t="shared" ref="CD661" si="12411">V661/V684</f>
        <v>0</v>
      </c>
      <c r="CE661" s="133">
        <f t="shared" ref="CE661" si="12412">W661/W684</f>
        <v>0</v>
      </c>
      <c r="CF661" s="130">
        <f t="shared" ref="CF661" si="12413">X661/X684</f>
        <v>0</v>
      </c>
      <c r="CG661" s="131">
        <f t="shared" ref="CG661" si="12414">Y661/Y684</f>
        <v>0</v>
      </c>
      <c r="CH661" s="132">
        <f t="shared" ref="CH661" si="12415">Z661/Z684</f>
        <v>0</v>
      </c>
      <c r="CI661" s="130">
        <f t="shared" ref="CI661" si="12416">AA661/AA684</f>
        <v>0</v>
      </c>
      <c r="CJ661" s="136">
        <f t="shared" ref="CJ661" si="12417">AB661/AB684</f>
        <v>1.5124066306518038E-3</v>
      </c>
      <c r="CK661" s="137">
        <f t="shared" ref="CK661" si="12418">AC661/AC684</f>
        <v>2.1818697532850775E-5</v>
      </c>
    </row>
    <row r="662" spans="1:89" ht="14" thickBot="1">
      <c r="A662" s="147" t="s">
        <v>18</v>
      </c>
      <c r="B662" s="182">
        <v>650</v>
      </c>
      <c r="C662" s="183">
        <v>0</v>
      </c>
      <c r="D662" s="184">
        <v>220</v>
      </c>
      <c r="E662" s="185">
        <v>0</v>
      </c>
      <c r="F662" s="182">
        <v>112</v>
      </c>
      <c r="G662" s="186">
        <v>1</v>
      </c>
      <c r="H662" s="184">
        <v>471</v>
      </c>
      <c r="I662" s="185">
        <v>45</v>
      </c>
      <c r="J662" s="182">
        <v>20</v>
      </c>
      <c r="K662" s="186">
        <v>14</v>
      </c>
      <c r="L662" s="184">
        <v>14</v>
      </c>
      <c r="M662" s="182">
        <v>89</v>
      </c>
      <c r="N662" s="187">
        <v>245</v>
      </c>
      <c r="O662" s="188">
        <v>155</v>
      </c>
      <c r="P662" s="182">
        <v>84</v>
      </c>
      <c r="Q662" s="186">
        <v>55</v>
      </c>
      <c r="R662" s="184">
        <v>139</v>
      </c>
      <c r="S662" s="185">
        <v>97</v>
      </c>
      <c r="T662" s="182">
        <v>18</v>
      </c>
      <c r="U662" s="186">
        <v>48</v>
      </c>
      <c r="V662" s="184">
        <v>47</v>
      </c>
      <c r="W662" s="185">
        <v>123</v>
      </c>
      <c r="X662" s="182">
        <v>111</v>
      </c>
      <c r="Y662" s="186">
        <v>109</v>
      </c>
      <c r="Z662" s="184">
        <v>446</v>
      </c>
      <c r="AA662" s="182">
        <v>296</v>
      </c>
      <c r="AB662" s="165">
        <f t="shared" si="12390"/>
        <v>2577</v>
      </c>
      <c r="AC662" s="166">
        <f t="shared" si="12391"/>
        <v>1032</v>
      </c>
      <c r="AE662" s="241" t="str">
        <f>$AE$11</f>
        <v>09:00 - 09:59</v>
      </c>
      <c r="AF662" s="242">
        <f>SUMIF($A$9:$A$32,$AE662,B$660:B$683)</f>
        <v>2337</v>
      </c>
      <c r="AG662" s="262">
        <f t="shared" si="12361"/>
        <v>918</v>
      </c>
      <c r="AH662" s="263">
        <f t="shared" si="12361"/>
        <v>779</v>
      </c>
      <c r="AI662" s="264">
        <f t="shared" si="12361"/>
        <v>444</v>
      </c>
      <c r="AJ662" s="265">
        <f t="shared" si="12361"/>
        <v>251</v>
      </c>
      <c r="AK662" s="266">
        <f t="shared" si="12361"/>
        <v>144</v>
      </c>
      <c r="AL662" s="263">
        <f t="shared" si="12361"/>
        <v>1186</v>
      </c>
      <c r="AM662" s="264">
        <f t="shared" si="12361"/>
        <v>1471</v>
      </c>
      <c r="AN662" s="265">
        <f t="shared" si="12361"/>
        <v>119</v>
      </c>
      <c r="AO662" s="266">
        <f t="shared" si="12361"/>
        <v>283</v>
      </c>
      <c r="AP662" s="263">
        <f t="shared" si="12361"/>
        <v>118</v>
      </c>
      <c r="AQ662" s="265">
        <f t="shared" si="12361"/>
        <v>787</v>
      </c>
      <c r="AR662" s="267">
        <f t="shared" si="12361"/>
        <v>926</v>
      </c>
      <c r="AS662" s="268">
        <f t="shared" si="12361"/>
        <v>1436</v>
      </c>
      <c r="AT662" s="265">
        <f t="shared" si="12361"/>
        <v>568</v>
      </c>
      <c r="AU662" s="266">
        <f t="shared" si="12361"/>
        <v>427</v>
      </c>
      <c r="AV662" s="263">
        <f t="shared" si="12361"/>
        <v>1121</v>
      </c>
      <c r="AW662" s="264">
        <f t="shared" si="12362"/>
        <v>738</v>
      </c>
      <c r="AX662" s="265">
        <f t="shared" si="12362"/>
        <v>97</v>
      </c>
      <c r="AY662" s="266">
        <f t="shared" si="12362"/>
        <v>109</v>
      </c>
      <c r="AZ662" s="263">
        <f t="shared" si="12362"/>
        <v>333</v>
      </c>
      <c r="BA662" s="264">
        <f t="shared" si="12362"/>
        <v>966</v>
      </c>
      <c r="BB662" s="265">
        <f t="shared" si="12362"/>
        <v>499</v>
      </c>
      <c r="BC662" s="266">
        <f t="shared" si="12362"/>
        <v>395</v>
      </c>
      <c r="BD662" s="263">
        <f t="shared" si="12362"/>
        <v>2233</v>
      </c>
      <c r="BE662" s="265">
        <f t="shared" si="12362"/>
        <v>2165</v>
      </c>
      <c r="BF662" s="261">
        <f>SUM(AF662,AH662,AJ662,AL662,AN662,AP662,AR662,AT662,AV662,AX662,AZ662,BB662,BD662)</f>
        <v>10567</v>
      </c>
      <c r="BG662" s="19">
        <f>SUM(AG662,AI662,AK662,AM662,AO662,AQ662,AS662,AU662,AW662,AY662,BA662,BC662,BE662)</f>
        <v>10283</v>
      </c>
      <c r="BI662" s="147" t="s">
        <v>18</v>
      </c>
      <c r="BJ662" s="130">
        <f>B662/B684</f>
        <v>1.9835215135794934E-2</v>
      </c>
      <c r="BK662" s="131">
        <f t="shared" ref="BK662" si="12419">C662/C684</f>
        <v>0</v>
      </c>
      <c r="BL662" s="132">
        <f t="shared" ref="BL662" si="12420">D662/D684</f>
        <v>1.8607798359130508E-2</v>
      </c>
      <c r="BM662" s="133">
        <f t="shared" ref="BM662" si="12421">E662/E684</f>
        <v>0</v>
      </c>
      <c r="BN662" s="130">
        <f t="shared" ref="BN662" si="12422">F662/F684</f>
        <v>2.5629290617848969E-2</v>
      </c>
      <c r="BO662" s="131">
        <f t="shared" ref="BO662" si="12423">G662/G684</f>
        <v>3.1367628607277288E-4</v>
      </c>
      <c r="BP662" s="132">
        <f t="shared" ref="BP662" si="12424">H662/H684</f>
        <v>1.966597077244259E-2</v>
      </c>
      <c r="BQ662" s="133">
        <f t="shared" ref="BQ662" si="12425">I662/I684</f>
        <v>1.6094996244500877E-3</v>
      </c>
      <c r="BR662" s="130">
        <f t="shared" ref="BR662" si="12426">J662/J684</f>
        <v>8.9806915132465207E-3</v>
      </c>
      <c r="BS662" s="131">
        <f t="shared" ref="BS662" si="12427">K662/K684</f>
        <v>4.5513654096228867E-3</v>
      </c>
      <c r="BT662" s="132">
        <f t="shared" ref="BT662" si="12428">L662/L684</f>
        <v>3.2325098129762178E-3</v>
      </c>
      <c r="BU662" s="130">
        <f t="shared" ref="BU662" si="12429">M662/M684</f>
        <v>8.3450539146741678E-3</v>
      </c>
      <c r="BV662" s="134">
        <f t="shared" ref="BV662" si="12430">N662/N684</f>
        <v>1.4E-2</v>
      </c>
      <c r="BW662" s="135">
        <f t="shared" ref="BW662" si="12431">O662/O684</f>
        <v>7.1782522113647941E-3</v>
      </c>
      <c r="BX662" s="130">
        <f t="shared" ref="BX662" si="12432">P662/P684</f>
        <v>8.8823094004441151E-3</v>
      </c>
      <c r="BY662" s="131">
        <f t="shared" ref="BY662" si="12433">Q662/Q684</f>
        <v>5.7937427578215531E-3</v>
      </c>
      <c r="BZ662" s="132">
        <f t="shared" ref="BZ662" si="12434">R662/R684</f>
        <v>8.9631158111942218E-3</v>
      </c>
      <c r="CA662" s="133">
        <f t="shared" ref="CA662" si="12435">S662/S684</f>
        <v>6.2235339407160275E-3</v>
      </c>
      <c r="CB662" s="130">
        <f t="shared" ref="CB662" si="12436">T662/T684</f>
        <v>9.433962264150943E-3</v>
      </c>
      <c r="CC662" s="131">
        <f t="shared" ref="CC662" si="12437">U662/U684</f>
        <v>1.8786692759295499E-2</v>
      </c>
      <c r="CD662" s="132">
        <f t="shared" ref="CD662" si="12438">V662/V684</f>
        <v>3.8317299853252895E-3</v>
      </c>
      <c r="CE662" s="133">
        <f t="shared" ref="CE662" si="12439">W662/W684</f>
        <v>7.6606875934230193E-3</v>
      </c>
      <c r="CF662" s="130">
        <f t="shared" ref="CF662" si="12440">X662/X684</f>
        <v>1.2228709926187067E-2</v>
      </c>
      <c r="CG662" s="131">
        <f t="shared" ref="CG662" si="12441">Y662/Y684</f>
        <v>1.7395467602936483E-2</v>
      </c>
      <c r="CH662" s="132">
        <f t="shared" ref="CH662" si="12442">Z662/Z684</f>
        <v>1.154662662455341E-2</v>
      </c>
      <c r="CI662" s="130">
        <f t="shared" ref="CI662" si="12443">AA662/AA684</f>
        <v>8.1634904437518953E-3</v>
      </c>
      <c r="CJ662" s="136">
        <f t="shared" ref="CJ662" si="12444">AB662/AB684</f>
        <v>1.4019683047444957E-2</v>
      </c>
      <c r="CK662" s="137">
        <f t="shared" ref="CK662" si="12445">AC662/AC684</f>
        <v>5.6292239634754999E-3</v>
      </c>
    </row>
    <row r="663" spans="1:89" ht="15" thickTop="1" thickBot="1">
      <c r="A663" s="138" t="s">
        <v>19</v>
      </c>
      <c r="B663" s="189">
        <v>916</v>
      </c>
      <c r="C663" s="190">
        <v>178</v>
      </c>
      <c r="D663" s="191">
        <v>340</v>
      </c>
      <c r="E663" s="192">
        <v>168</v>
      </c>
      <c r="F663" s="189">
        <v>197</v>
      </c>
      <c r="G663" s="193">
        <v>84</v>
      </c>
      <c r="H663" s="191">
        <v>719</v>
      </c>
      <c r="I663" s="192">
        <v>553</v>
      </c>
      <c r="J663" s="189">
        <v>58</v>
      </c>
      <c r="K663" s="193">
        <v>62</v>
      </c>
      <c r="L663" s="191">
        <v>87</v>
      </c>
      <c r="M663" s="189">
        <v>179</v>
      </c>
      <c r="N663" s="194">
        <v>434</v>
      </c>
      <c r="O663" s="195">
        <v>487</v>
      </c>
      <c r="P663" s="189">
        <v>256</v>
      </c>
      <c r="Q663" s="193">
        <v>177</v>
      </c>
      <c r="R663" s="191">
        <v>526</v>
      </c>
      <c r="S663" s="192">
        <v>346</v>
      </c>
      <c r="T663" s="189">
        <v>87</v>
      </c>
      <c r="U663" s="193">
        <v>100</v>
      </c>
      <c r="V663" s="191">
        <v>202</v>
      </c>
      <c r="W663" s="192">
        <v>382</v>
      </c>
      <c r="X663" s="189">
        <v>329</v>
      </c>
      <c r="Y663" s="193">
        <v>233</v>
      </c>
      <c r="Z663" s="191">
        <v>1010</v>
      </c>
      <c r="AA663" s="189">
        <v>1038</v>
      </c>
      <c r="AB663" s="165">
        <f>B663+D663+F663+H663+J663+L663+N663+P663+R663+T663+V663+X663+Z663</f>
        <v>5161</v>
      </c>
      <c r="AC663" s="166">
        <f t="shared" si="12391"/>
        <v>3987</v>
      </c>
      <c r="AE663" s="269" t="s">
        <v>13</v>
      </c>
      <c r="AF663" s="14">
        <f t="shared" ref="AF663:BG663" si="12446">SUM(AF660:AF662)</f>
        <v>5728</v>
      </c>
      <c r="AG663" s="1">
        <f t="shared" si="12446"/>
        <v>2110</v>
      </c>
      <c r="AH663" s="14">
        <f t="shared" si="12446"/>
        <v>1945</v>
      </c>
      <c r="AI663" s="1">
        <f t="shared" si="12446"/>
        <v>1117</v>
      </c>
      <c r="AJ663" s="14">
        <f t="shared" si="12446"/>
        <v>671</v>
      </c>
      <c r="AK663" s="1">
        <f t="shared" si="12446"/>
        <v>396</v>
      </c>
      <c r="AL663" s="14">
        <f t="shared" si="12446"/>
        <v>3234</v>
      </c>
      <c r="AM663" s="1">
        <f t="shared" si="12446"/>
        <v>3674</v>
      </c>
      <c r="AN663" s="14">
        <f t="shared" si="12446"/>
        <v>273</v>
      </c>
      <c r="AO663" s="1">
        <f t="shared" si="12446"/>
        <v>571</v>
      </c>
      <c r="AP663" s="14">
        <f t="shared" si="12446"/>
        <v>342</v>
      </c>
      <c r="AQ663" s="1">
        <f t="shared" si="12446"/>
        <v>1665</v>
      </c>
      <c r="AR663" s="14">
        <f t="shared" si="12446"/>
        <v>2500</v>
      </c>
      <c r="AS663" s="1">
        <f t="shared" si="12446"/>
        <v>3196</v>
      </c>
      <c r="AT663" s="14">
        <f t="shared" si="12446"/>
        <v>1397</v>
      </c>
      <c r="AU663" s="1">
        <f t="shared" si="12446"/>
        <v>1119</v>
      </c>
      <c r="AV663" s="14">
        <f t="shared" si="12446"/>
        <v>2699</v>
      </c>
      <c r="AW663" s="1">
        <f t="shared" si="12446"/>
        <v>1732</v>
      </c>
      <c r="AX663" s="14">
        <f t="shared" si="12446"/>
        <v>304</v>
      </c>
      <c r="AY663" s="1">
        <f t="shared" si="12446"/>
        <v>366</v>
      </c>
      <c r="AZ663" s="14">
        <f t="shared" si="12446"/>
        <v>976</v>
      </c>
      <c r="BA663" s="1">
        <f t="shared" si="12446"/>
        <v>2210</v>
      </c>
      <c r="BB663" s="14">
        <f t="shared" si="12446"/>
        <v>1380</v>
      </c>
      <c r="BC663" s="1">
        <f t="shared" si="12446"/>
        <v>974</v>
      </c>
      <c r="BD663" s="14">
        <f t="shared" si="12446"/>
        <v>5863</v>
      </c>
      <c r="BE663" s="1">
        <f t="shared" si="12446"/>
        <v>5396</v>
      </c>
      <c r="BF663" s="54">
        <f t="shared" si="12446"/>
        <v>27312</v>
      </c>
      <c r="BG663" s="50">
        <f t="shared" si="12446"/>
        <v>24526</v>
      </c>
      <c r="BI663" s="138" t="s">
        <v>19</v>
      </c>
      <c r="BJ663" s="130">
        <f>B663/B684</f>
        <v>2.7952395483674092E-2</v>
      </c>
      <c r="BK663" s="131">
        <f t="shared" ref="BK663" si="12447">C663/C684</f>
        <v>8.0795243066587984E-3</v>
      </c>
      <c r="BL663" s="132">
        <f t="shared" ref="BL663" si="12448">D663/D684</f>
        <v>2.8757506555019876E-2</v>
      </c>
      <c r="BM663" s="133">
        <f t="shared" ref="BM663" si="12449">E663/E684</f>
        <v>1.9530341780981168E-2</v>
      </c>
      <c r="BN663" s="130">
        <f t="shared" ref="BN663" si="12450">F663/F684</f>
        <v>4.508009153318078E-2</v>
      </c>
      <c r="BO663" s="131">
        <f t="shared" ref="BO663" si="12451">G663/G684</f>
        <v>2.6348808030112924E-2</v>
      </c>
      <c r="BP663" s="132">
        <f t="shared" ref="BP663" si="12452">H663/H684</f>
        <v>3.0020876826722338E-2</v>
      </c>
      <c r="BQ663" s="133">
        <f t="shared" ref="BQ663" si="12453">I663/I684</f>
        <v>1.9778962051575522E-2</v>
      </c>
      <c r="BR663" s="130">
        <f t="shared" ref="BR663" si="12454">J663/J684</f>
        <v>2.6044005388414906E-2</v>
      </c>
      <c r="BS663" s="131">
        <f t="shared" ref="BS663" si="12455">K663/K684</f>
        <v>2.0156046814044214E-2</v>
      </c>
      <c r="BT663" s="132">
        <f t="shared" ref="BT663" si="12456">L663/L684</f>
        <v>2.0087739552066497E-2</v>
      </c>
      <c r="BU663" s="130">
        <f t="shared" ref="BU663" si="12457">M663/M684</f>
        <v>1.6783872480075013E-2</v>
      </c>
      <c r="BV663" s="134">
        <f t="shared" ref="BV663" si="12458">N663/N684</f>
        <v>2.4799999999999999E-2</v>
      </c>
      <c r="BW663" s="135">
        <f t="shared" ref="BW663" si="12459">O663/O684</f>
        <v>2.2553605335062288E-2</v>
      </c>
      <c r="BX663" s="130">
        <f t="shared" ref="BX663" si="12460">P663/P684</f>
        <v>2.7069895315639209E-2</v>
      </c>
      <c r="BY663" s="131">
        <f t="shared" ref="BY663" si="12461">Q663/Q684</f>
        <v>1.8645317602443905E-2</v>
      </c>
      <c r="BZ663" s="132">
        <f t="shared" ref="BZ663" si="12462">R663/R684</f>
        <v>3.3917977817900437E-2</v>
      </c>
      <c r="CA663" s="133">
        <f t="shared" ref="CA663" si="12463">S663/S684</f>
        <v>2.2199409726677787E-2</v>
      </c>
      <c r="CB663" s="130">
        <f t="shared" ref="CB663" si="12464">T663/T684</f>
        <v>4.5597484276729557E-2</v>
      </c>
      <c r="CC663" s="131">
        <f t="shared" ref="CC663" si="12465">U663/U684</f>
        <v>3.9138943248532287E-2</v>
      </c>
      <c r="CD663" s="132">
        <f t="shared" ref="CD663" si="12466">V663/V684</f>
        <v>1.6468286319908692E-2</v>
      </c>
      <c r="CE663" s="133">
        <f t="shared" ref="CE663" si="12467">W663/W684</f>
        <v>2.3791728948679623E-2</v>
      </c>
      <c r="CF663" s="130">
        <f t="shared" ref="CF663" si="12468">X663/X684</f>
        <v>3.6245455546986889E-2</v>
      </c>
      <c r="CG663" s="131">
        <f t="shared" ref="CG663" si="12469">Y663/Y684</f>
        <v>3.7184806894350463E-2</v>
      </c>
      <c r="CH663" s="132">
        <f t="shared" ref="CH663" si="12470">Z663/Z684</f>
        <v>2.6148190338114222E-2</v>
      </c>
      <c r="CI663" s="130">
        <f t="shared" ref="CI663" si="12471">AA663/AA684</f>
        <v>2.8627375272346177E-2</v>
      </c>
      <c r="CJ663" s="136">
        <f t="shared" ref="CJ663" si="12472">AB663/AB684</f>
        <v>2.8077448276237264E-2</v>
      </c>
      <c r="CK663" s="137">
        <f t="shared" ref="CK663" si="12473">AC663/AC684</f>
        <v>2.1747786765869012E-2</v>
      </c>
    </row>
    <row r="664" spans="1:89" ht="14" thickTop="1">
      <c r="A664" s="147" t="s">
        <v>20</v>
      </c>
      <c r="B664" s="182">
        <v>1268</v>
      </c>
      <c r="C664" s="183">
        <v>537</v>
      </c>
      <c r="D664" s="184">
        <v>484</v>
      </c>
      <c r="E664" s="185">
        <v>268</v>
      </c>
      <c r="F664" s="182">
        <v>213</v>
      </c>
      <c r="G664" s="186">
        <v>114</v>
      </c>
      <c r="H664" s="184">
        <v>896</v>
      </c>
      <c r="I664" s="185">
        <v>1057</v>
      </c>
      <c r="J664" s="182">
        <v>52</v>
      </c>
      <c r="K664" s="186">
        <v>92</v>
      </c>
      <c r="L664" s="184">
        <v>105</v>
      </c>
      <c r="M664" s="182">
        <v>314</v>
      </c>
      <c r="N664" s="187">
        <v>709</v>
      </c>
      <c r="O664" s="188">
        <v>693</v>
      </c>
      <c r="P664" s="182">
        <v>382</v>
      </c>
      <c r="Q664" s="186">
        <v>267</v>
      </c>
      <c r="R664" s="184">
        <v>680</v>
      </c>
      <c r="S664" s="185">
        <v>431</v>
      </c>
      <c r="T664" s="182">
        <v>99</v>
      </c>
      <c r="U664" s="186">
        <v>105</v>
      </c>
      <c r="V664" s="184">
        <v>322</v>
      </c>
      <c r="W664" s="185">
        <v>470</v>
      </c>
      <c r="X664" s="182">
        <v>465</v>
      </c>
      <c r="Y664" s="186">
        <v>271</v>
      </c>
      <c r="Z664" s="184">
        <v>1595</v>
      </c>
      <c r="AA664" s="182">
        <v>1490</v>
      </c>
      <c r="AB664" s="165">
        <f t="shared" ref="AB664:AB680" si="12474">B664+D664+F664+H664+J664+L664+N664+P664+R664+T664+V664+X664+Z664</f>
        <v>7270</v>
      </c>
      <c r="AC664" s="166">
        <f t="shared" si="12391"/>
        <v>6109</v>
      </c>
      <c r="BI664" s="147" t="s">
        <v>20</v>
      </c>
      <c r="BJ664" s="130">
        <f>B664/B684</f>
        <v>3.8693927372596887E-2</v>
      </c>
      <c r="BK664" s="131">
        <f t="shared" ref="BK664" si="12475">C664/C684</f>
        <v>2.4374744677953794E-2</v>
      </c>
      <c r="BL664" s="132">
        <f t="shared" ref="BL664" si="12476">D664/D684</f>
        <v>4.0937156390087118E-2</v>
      </c>
      <c r="BM664" s="133">
        <f t="shared" ref="BM664" si="12477">E664/E684</f>
        <v>3.1155545222041385E-2</v>
      </c>
      <c r="BN664" s="130">
        <f t="shared" ref="BN664" si="12478">F664/F684</f>
        <v>4.8741418764302061E-2</v>
      </c>
      <c r="BO664" s="131">
        <f t="shared" ref="BO664" si="12479">G664/G684</f>
        <v>3.5759096612296114E-2</v>
      </c>
      <c r="BP664" s="132">
        <f t="shared" ref="BP664" si="12480">H664/H684</f>
        <v>3.7411273486430065E-2</v>
      </c>
      <c r="BQ664" s="133">
        <f t="shared" ref="BQ664" si="12481">I664/I684</f>
        <v>3.7805357845416505E-2</v>
      </c>
      <c r="BR664" s="130">
        <f t="shared" ref="BR664" si="12482">J664/J684</f>
        <v>2.334979793444095E-2</v>
      </c>
      <c r="BS664" s="131">
        <f t="shared" ref="BS664" si="12483">K664/K684</f>
        <v>2.9908972691807541E-2</v>
      </c>
      <c r="BT664" s="132">
        <f t="shared" ref="BT664" si="12484">L664/L684</f>
        <v>2.4243823597321634E-2</v>
      </c>
      <c r="BU664" s="130">
        <f t="shared" ref="BU664" si="12485">M664/M684</f>
        <v>2.9442100328176277E-2</v>
      </c>
      <c r="BV664" s="134">
        <f t="shared" ref="BV664" si="12486">N664/N684</f>
        <v>4.0514285714285711E-2</v>
      </c>
      <c r="BW664" s="135">
        <f t="shared" ref="BW664" si="12487">O664/O684</f>
        <v>3.2093734080489045E-2</v>
      </c>
      <c r="BX664" s="130">
        <f t="shared" ref="BX664" si="12488">P664/P684</f>
        <v>4.0393359416305383E-2</v>
      </c>
      <c r="BY664" s="131">
        <f t="shared" ref="BY664" si="12489">Q664/Q684</f>
        <v>2.8125987569788263E-2</v>
      </c>
      <c r="BZ664" s="132">
        <f t="shared" ref="BZ664" si="12490">R664/R684</f>
        <v>4.3848336342532886E-2</v>
      </c>
      <c r="CA664" s="133">
        <f t="shared" ref="CA664" si="12491">S664/S684</f>
        <v>2.7653021942769151E-2</v>
      </c>
      <c r="CB664" s="130">
        <f t="shared" ref="CB664" si="12492">T664/T684</f>
        <v>5.1886792452830191E-2</v>
      </c>
      <c r="CC664" s="131">
        <f t="shared" ref="CC664" si="12493">U664/U684</f>
        <v>4.1095890410958902E-2</v>
      </c>
      <c r="CD664" s="132">
        <f t="shared" ref="CD664" si="12494">V664/V684</f>
        <v>2.6251426707973258E-2</v>
      </c>
      <c r="CE664" s="133">
        <f t="shared" ref="CE664" si="12495">W664/W684</f>
        <v>2.9272546088689587E-2</v>
      </c>
      <c r="CF664" s="130">
        <f t="shared" ref="CF664" si="12496">X664/X684</f>
        <v>5.1228379420513386E-2</v>
      </c>
      <c r="CG664" s="131">
        <f t="shared" ref="CG664" si="12497">Y664/Y684</f>
        <v>4.3249281838493456E-2</v>
      </c>
      <c r="CH664" s="132">
        <f t="shared" ref="CH664" si="12498">Z664/Z684</f>
        <v>4.1293429296328898E-2</v>
      </c>
      <c r="CI664" s="130">
        <f t="shared" ref="CI664" si="12499">AA664/AA684</f>
        <v>4.1093245814832181E-2</v>
      </c>
      <c r="CJ664" s="136">
        <f t="shared" ref="CJ664" si="12500">AB664/AB684</f>
        <v>3.9551065485030984E-2</v>
      </c>
      <c r="CK664" s="137">
        <f t="shared" ref="CK664" si="12501">AC664/AC684</f>
        <v>3.3322605807046352E-2</v>
      </c>
    </row>
    <row r="665" spans="1:89" ht="14" thickBot="1">
      <c r="A665" s="138" t="s">
        <v>21</v>
      </c>
      <c r="B665" s="189">
        <v>2123</v>
      </c>
      <c r="C665" s="190">
        <v>655</v>
      </c>
      <c r="D665" s="191">
        <v>682</v>
      </c>
      <c r="E665" s="192">
        <v>405</v>
      </c>
      <c r="F665" s="189">
        <v>207</v>
      </c>
      <c r="G665" s="193">
        <v>138</v>
      </c>
      <c r="H665" s="191">
        <v>1152</v>
      </c>
      <c r="I665" s="192">
        <v>1146</v>
      </c>
      <c r="J665" s="189">
        <v>102</v>
      </c>
      <c r="K665" s="193">
        <v>196</v>
      </c>
      <c r="L665" s="191">
        <v>119</v>
      </c>
      <c r="M665" s="189">
        <v>564</v>
      </c>
      <c r="N665" s="194">
        <v>865</v>
      </c>
      <c r="O665" s="195">
        <v>1067</v>
      </c>
      <c r="P665" s="189">
        <v>447</v>
      </c>
      <c r="Q665" s="193">
        <v>425</v>
      </c>
      <c r="R665" s="191">
        <v>898</v>
      </c>
      <c r="S665" s="192">
        <v>563</v>
      </c>
      <c r="T665" s="189">
        <v>108</v>
      </c>
      <c r="U665" s="193">
        <v>152</v>
      </c>
      <c r="V665" s="191">
        <v>321</v>
      </c>
      <c r="W665" s="192">
        <v>774</v>
      </c>
      <c r="X665" s="189">
        <v>416</v>
      </c>
      <c r="Y665" s="193">
        <v>308</v>
      </c>
      <c r="Z665" s="191">
        <v>2035</v>
      </c>
      <c r="AA665" s="189">
        <v>1741</v>
      </c>
      <c r="AB665" s="165">
        <f t="shared" si="12474"/>
        <v>9475</v>
      </c>
      <c r="AC665" s="166">
        <f t="shared" si="12391"/>
        <v>8134</v>
      </c>
      <c r="AE665" t="s">
        <v>88</v>
      </c>
      <c r="BI665" s="138" t="s">
        <v>21</v>
      </c>
      <c r="BJ665" s="130">
        <f>B665/B684</f>
        <v>6.4784864205065615E-2</v>
      </c>
      <c r="BK665" s="131">
        <f t="shared" ref="BK665" si="12502">C665/C684</f>
        <v>2.9730833825064681E-2</v>
      </c>
      <c r="BL665" s="132">
        <f t="shared" ref="BL665" si="12503">D665/D684</f>
        <v>5.7684174913304576E-2</v>
      </c>
      <c r="BM665" s="133">
        <f t="shared" ref="BM665" si="12504">E665/E684</f>
        <v>4.7082073936293885E-2</v>
      </c>
      <c r="BN665" s="130">
        <f t="shared" ref="BN665" si="12505">F665/F684</f>
        <v>4.736842105263158E-2</v>
      </c>
      <c r="BO665" s="131">
        <f t="shared" ref="BO665" si="12506">G665/G684</f>
        <v>4.3287327478042661E-2</v>
      </c>
      <c r="BP665" s="132">
        <f t="shared" ref="BP665" si="12507">H665/H684</f>
        <v>4.8100208768267226E-2</v>
      </c>
      <c r="BQ665" s="133">
        <f t="shared" ref="BQ665" si="12508">I665/I684</f>
        <v>4.0988590435995564E-2</v>
      </c>
      <c r="BR665" s="130">
        <f t="shared" ref="BR665" si="12509">J665/J684</f>
        <v>4.5801526717557252E-2</v>
      </c>
      <c r="BS665" s="131">
        <f t="shared" ref="BS665" si="12510">K665/K684</f>
        <v>6.3719115734720416E-2</v>
      </c>
      <c r="BT665" s="132">
        <f t="shared" ref="BT665" si="12511">L665/L684</f>
        <v>2.7476333410297853E-2</v>
      </c>
      <c r="BU665" s="130">
        <f t="shared" ref="BU665" si="12512">M665/M684</f>
        <v>5.2883263009845291E-2</v>
      </c>
      <c r="BV665" s="134">
        <f t="shared" ref="BV665" si="12513">N665/N684</f>
        <v>4.9428571428571426E-2</v>
      </c>
      <c r="BW665" s="135">
        <f t="shared" ref="BW665" si="12514">O665/O684</f>
        <v>4.9414161996943456E-2</v>
      </c>
      <c r="BX665" s="130">
        <f t="shared" ref="BX665" si="12515">P665/P684</f>
        <v>4.7266575023791897E-2</v>
      </c>
      <c r="BY665" s="131">
        <f t="shared" ref="BY665" si="12516">Q665/Q684</f>
        <v>4.4769830401348361E-2</v>
      </c>
      <c r="BZ665" s="132">
        <f t="shared" ref="BZ665" si="12517">R665/R684</f>
        <v>5.7905597111168432E-2</v>
      </c>
      <c r="CA665" s="133">
        <f t="shared" ref="CA665" si="12518">S665/S684</f>
        <v>3.6122160913640448E-2</v>
      </c>
      <c r="CB665" s="130">
        <f t="shared" ref="CB665" si="12519">T665/T684</f>
        <v>5.6603773584905662E-2</v>
      </c>
      <c r="CC665" s="131">
        <f t="shared" ref="CC665" si="12520">U665/U684</f>
        <v>5.949119373776908E-2</v>
      </c>
      <c r="CD665" s="132">
        <f t="shared" ref="CD665" si="12521">V665/V684</f>
        <v>2.6169900538072721E-2</v>
      </c>
      <c r="CE665" s="133">
        <f t="shared" ref="CE665" si="12522">W665/W684</f>
        <v>4.820627802690583E-2</v>
      </c>
      <c r="CF665" s="130">
        <f t="shared" ref="CF665" si="12523">X665/X684</f>
        <v>4.5830120083728103E-2</v>
      </c>
      <c r="CG665" s="131">
        <f t="shared" ref="CG665" si="12524">Y665/Y684</f>
        <v>4.915416533673795E-2</v>
      </c>
      <c r="CH665" s="132">
        <f t="shared" ref="CH665" si="12525">Z665/Z684</f>
        <v>5.2684720136695493E-2</v>
      </c>
      <c r="CI665" s="130">
        <f t="shared" ref="CI665" si="12526">AA665/AA684</f>
        <v>4.801566507625693E-2</v>
      </c>
      <c r="CJ665" s="136">
        <f t="shared" ref="CJ665" si="12527">AB665/AB684</f>
        <v>5.1546952609445466E-2</v>
      </c>
      <c r="CK665" s="137">
        <f t="shared" ref="CK665" si="12528">AC665/AC684</f>
        <v>4.4368321433052055E-2</v>
      </c>
    </row>
    <row r="666" spans="1:89" ht="15" thickTop="1" thickBot="1">
      <c r="A666" s="147" t="s">
        <v>22</v>
      </c>
      <c r="B666" s="182">
        <v>2337</v>
      </c>
      <c r="C666" s="183">
        <v>918</v>
      </c>
      <c r="D666" s="184">
        <v>779</v>
      </c>
      <c r="E666" s="185">
        <v>444</v>
      </c>
      <c r="F666" s="182">
        <v>251</v>
      </c>
      <c r="G666" s="186">
        <v>144</v>
      </c>
      <c r="H666" s="184">
        <v>1186</v>
      </c>
      <c r="I666" s="185">
        <v>1471</v>
      </c>
      <c r="J666" s="182">
        <v>119</v>
      </c>
      <c r="K666" s="186">
        <v>283</v>
      </c>
      <c r="L666" s="184">
        <v>118</v>
      </c>
      <c r="M666" s="182">
        <v>787</v>
      </c>
      <c r="N666" s="187">
        <v>926</v>
      </c>
      <c r="O666" s="188">
        <v>1436</v>
      </c>
      <c r="P666" s="182">
        <v>568</v>
      </c>
      <c r="Q666" s="186">
        <v>427</v>
      </c>
      <c r="R666" s="184">
        <v>1121</v>
      </c>
      <c r="S666" s="185">
        <v>738</v>
      </c>
      <c r="T666" s="182">
        <v>97</v>
      </c>
      <c r="U666" s="186">
        <v>109</v>
      </c>
      <c r="V666" s="184">
        <v>333</v>
      </c>
      <c r="W666" s="185">
        <v>966</v>
      </c>
      <c r="X666" s="182">
        <v>499</v>
      </c>
      <c r="Y666" s="186">
        <v>395</v>
      </c>
      <c r="Z666" s="184">
        <v>2233</v>
      </c>
      <c r="AA666" s="182">
        <v>2165</v>
      </c>
      <c r="AB666" s="165">
        <f t="shared" si="12474"/>
        <v>10567</v>
      </c>
      <c r="AC666" s="166">
        <f t="shared" si="12391"/>
        <v>10283</v>
      </c>
      <c r="AE666" s="314" t="s">
        <v>0</v>
      </c>
      <c r="AF666" s="308" t="s">
        <v>1</v>
      </c>
      <c r="AG666" s="309"/>
      <c r="AH666" s="308" t="s">
        <v>2</v>
      </c>
      <c r="AI666" s="309"/>
      <c r="AJ666" s="308" t="s">
        <v>3</v>
      </c>
      <c r="AK666" s="309"/>
      <c r="AL666" s="308" t="s">
        <v>4</v>
      </c>
      <c r="AM666" s="309"/>
      <c r="AN666" s="308" t="s">
        <v>5</v>
      </c>
      <c r="AO666" s="309"/>
      <c r="AP666" s="308" t="s">
        <v>6</v>
      </c>
      <c r="AQ666" s="309"/>
      <c r="AR666" s="308" t="s">
        <v>7</v>
      </c>
      <c r="AS666" s="309"/>
      <c r="AT666" s="308" t="s">
        <v>8</v>
      </c>
      <c r="AU666" s="309"/>
      <c r="AV666" s="308" t="s">
        <v>9</v>
      </c>
      <c r="AW666" s="309"/>
      <c r="AX666" s="308" t="s">
        <v>10</v>
      </c>
      <c r="AY666" s="309"/>
      <c r="AZ666" s="308" t="s">
        <v>11</v>
      </c>
      <c r="BA666" s="309"/>
      <c r="BB666" s="308" t="s">
        <v>12</v>
      </c>
      <c r="BC666" s="309"/>
      <c r="BD666" s="310" t="s">
        <v>40</v>
      </c>
      <c r="BE666" s="311"/>
      <c r="BF666" s="312" t="s">
        <v>41</v>
      </c>
      <c r="BG666" s="313"/>
      <c r="BI666" s="147" t="s">
        <v>22</v>
      </c>
      <c r="BJ666" s="130">
        <f>B666/B684</f>
        <v>7.1315227342081178E-2</v>
      </c>
      <c r="BK666" s="131">
        <f t="shared" ref="BK666" si="12529">C666/C684</f>
        <v>4.1668557941083019E-2</v>
      </c>
      <c r="BL666" s="132">
        <f t="shared" ref="BL666" si="12530">D666/D684</f>
        <v>6.5888522371648481E-2</v>
      </c>
      <c r="BM666" s="133">
        <f t="shared" ref="BM666" si="12531">E666/E684</f>
        <v>5.1615903278307368E-2</v>
      </c>
      <c r="BN666" s="130">
        <f t="shared" ref="BN666" si="12532">F666/F684</f>
        <v>5.7437070938215103E-2</v>
      </c>
      <c r="BO666" s="131">
        <f t="shared" ref="BO666" si="12533">G666/G684</f>
        <v>4.51693851944793E-2</v>
      </c>
      <c r="BP666" s="132">
        <f t="shared" ref="BP666" si="12534">H666/H684</f>
        <v>4.9519832985386224E-2</v>
      </c>
      <c r="BQ666" s="133">
        <f t="shared" ref="BQ666" si="12535">I666/I684</f>
        <v>5.2612754390357307E-2</v>
      </c>
      <c r="BR666" s="130">
        <f t="shared" ref="BR666" si="12536">J666/J684</f>
        <v>5.3435114503816793E-2</v>
      </c>
      <c r="BS666" s="131">
        <f t="shared" ref="BS666" si="12537">K666/K684</f>
        <v>9.2002600780234076E-2</v>
      </c>
      <c r="BT666" s="132">
        <f t="shared" ref="BT666" si="12538">L666/L684</f>
        <v>2.7245439852228121E-2</v>
      </c>
      <c r="BU666" s="130">
        <f t="shared" ref="BU666" si="12539">M666/M684</f>
        <v>7.3792780121894053E-2</v>
      </c>
      <c r="BV666" s="134">
        <f t="shared" ref="BV666" si="12540">N666/N684</f>
        <v>5.2914285714285712E-2</v>
      </c>
      <c r="BW666" s="135">
        <f t="shared" ref="BW666" si="12541">O666/O684</f>
        <v>6.6503033390450605E-2</v>
      </c>
      <c r="BX666" s="130">
        <f t="shared" ref="BX666" si="12542">P666/P684</f>
        <v>6.0061330231574492E-2</v>
      </c>
      <c r="BY666" s="131">
        <f t="shared" ref="BY666" si="12543">Q666/Q684</f>
        <v>4.4980511956178235E-2</v>
      </c>
      <c r="BZ666" s="132">
        <f t="shared" ref="BZ666" si="12544">R666/R684</f>
        <v>7.228527211761672E-2</v>
      </c>
      <c r="CA666" s="133">
        <f t="shared" ref="CA666" si="12545">S666/S684</f>
        <v>4.7350186064416787E-2</v>
      </c>
      <c r="CB666" s="130">
        <f t="shared" ref="CB666" si="12546">T666/T684</f>
        <v>5.0838574423480082E-2</v>
      </c>
      <c r="CC666" s="131">
        <f t="shared" ref="CC666" si="12547">U666/U684</f>
        <v>4.2661448140900199E-2</v>
      </c>
      <c r="CD666" s="132">
        <f t="shared" ref="CD666" si="12548">V666/V684</f>
        <v>2.7148214576879177E-2</v>
      </c>
      <c r="CE666" s="133">
        <f t="shared" ref="CE666" si="12549">W666/W684</f>
        <v>6.0164424514200301E-2</v>
      </c>
      <c r="CF666" s="130">
        <f t="shared" ref="CF666" si="12550">X666/X684</f>
        <v>5.4974110388895006E-2</v>
      </c>
      <c r="CG666" s="131">
        <f t="shared" ref="CG666" si="12551">Y666/Y684</f>
        <v>6.3038621129907435E-2</v>
      </c>
      <c r="CH666" s="132">
        <f t="shared" ref="CH666" si="12552">Z666/Z684</f>
        <v>5.7810801014860455E-2</v>
      </c>
      <c r="CI666" s="130">
        <f t="shared" ref="CI666" si="12553">AA666/AA684</f>
        <v>5.9709313549739372E-2</v>
      </c>
      <c r="CJ666" s="136">
        <f t="shared" ref="CJ666" si="12554">AB666/AB684</f>
        <v>5.7487772899631688E-2</v>
      </c>
      <c r="CK666" s="137">
        <f t="shared" ref="CK666" si="12555">AC666/AC684</f>
        <v>5.6090416682576132E-2</v>
      </c>
    </row>
    <row r="667" spans="1:89" ht="15" thickTop="1" thickBot="1">
      <c r="A667" s="138" t="s">
        <v>23</v>
      </c>
      <c r="B667" s="196">
        <v>2297</v>
      </c>
      <c r="C667" s="190">
        <v>1270</v>
      </c>
      <c r="D667" s="191">
        <v>859</v>
      </c>
      <c r="E667" s="192">
        <v>533</v>
      </c>
      <c r="F667" s="189">
        <v>328</v>
      </c>
      <c r="G667" s="193">
        <v>162</v>
      </c>
      <c r="H667" s="191">
        <v>1398</v>
      </c>
      <c r="I667" s="192">
        <v>1666</v>
      </c>
      <c r="J667" s="189">
        <v>142</v>
      </c>
      <c r="K667" s="193">
        <v>276</v>
      </c>
      <c r="L667" s="191">
        <v>128</v>
      </c>
      <c r="M667" s="189">
        <v>683</v>
      </c>
      <c r="N667" s="194">
        <v>1120</v>
      </c>
      <c r="O667" s="197">
        <v>1426</v>
      </c>
      <c r="P667" s="189">
        <v>713</v>
      </c>
      <c r="Q667" s="193">
        <v>448</v>
      </c>
      <c r="R667" s="191">
        <v>1261</v>
      </c>
      <c r="S667" s="192">
        <v>913</v>
      </c>
      <c r="T667" s="189">
        <v>102</v>
      </c>
      <c r="U667" s="193">
        <v>144</v>
      </c>
      <c r="V667" s="191">
        <v>413</v>
      </c>
      <c r="W667" s="198">
        <v>1124</v>
      </c>
      <c r="X667" s="189">
        <v>559</v>
      </c>
      <c r="Y667" s="193">
        <v>346</v>
      </c>
      <c r="Z667" s="191">
        <v>2433</v>
      </c>
      <c r="AA667" s="189">
        <v>2290</v>
      </c>
      <c r="AB667" s="165">
        <f t="shared" si="12474"/>
        <v>11753</v>
      </c>
      <c r="AC667" s="166">
        <f t="shared" si="12391"/>
        <v>11281</v>
      </c>
      <c r="AE667" s="315"/>
      <c r="AF667" s="230" t="s">
        <v>14</v>
      </c>
      <c r="AG667" s="231" t="s">
        <v>15</v>
      </c>
      <c r="AH667" s="232" t="s">
        <v>14</v>
      </c>
      <c r="AI667" s="233" t="s">
        <v>15</v>
      </c>
      <c r="AJ667" s="230" t="s">
        <v>14</v>
      </c>
      <c r="AK667" s="231" t="s">
        <v>15</v>
      </c>
      <c r="AL667" s="232" t="s">
        <v>14</v>
      </c>
      <c r="AM667" s="233" t="s">
        <v>15</v>
      </c>
      <c r="AN667" s="230" t="s">
        <v>14</v>
      </c>
      <c r="AO667" s="231" t="s">
        <v>15</v>
      </c>
      <c r="AP667" s="232" t="s">
        <v>14</v>
      </c>
      <c r="AQ667" s="230" t="s">
        <v>15</v>
      </c>
      <c r="AR667" s="234" t="s">
        <v>14</v>
      </c>
      <c r="AS667" s="235" t="s">
        <v>15</v>
      </c>
      <c r="AT667" s="230" t="s">
        <v>14</v>
      </c>
      <c r="AU667" s="231" t="s">
        <v>15</v>
      </c>
      <c r="AV667" s="232" t="s">
        <v>14</v>
      </c>
      <c r="AW667" s="233" t="s">
        <v>15</v>
      </c>
      <c r="AX667" s="230" t="s">
        <v>14</v>
      </c>
      <c r="AY667" s="231" t="s">
        <v>15</v>
      </c>
      <c r="AZ667" s="232" t="s">
        <v>14</v>
      </c>
      <c r="BA667" s="233" t="s">
        <v>15</v>
      </c>
      <c r="BB667" s="230" t="s">
        <v>14</v>
      </c>
      <c r="BC667" s="231" t="s">
        <v>15</v>
      </c>
      <c r="BD667" s="236" t="s">
        <v>14</v>
      </c>
      <c r="BE667" s="237" t="s">
        <v>15</v>
      </c>
      <c r="BF667" s="238" t="s">
        <v>14</v>
      </c>
      <c r="BG667" s="239" t="s">
        <v>15</v>
      </c>
      <c r="BI667" s="138" t="s">
        <v>23</v>
      </c>
      <c r="BJ667" s="130">
        <f>B667/B684</f>
        <v>7.0094598718339951E-2</v>
      </c>
      <c r="BK667" s="131">
        <f t="shared" ref="BK667" si="12556">C667/C684</f>
        <v>5.7646044210430757E-2</v>
      </c>
      <c r="BL667" s="132">
        <f t="shared" ref="BL667" si="12557">D667/D684</f>
        <v>7.2654994502241388E-2</v>
      </c>
      <c r="BM667" s="133">
        <f t="shared" ref="BM667" si="12558">E667/E684</f>
        <v>6.1962334340850966E-2</v>
      </c>
      <c r="BN667" s="130">
        <f t="shared" ref="BN667" si="12559">F667/F684</f>
        <v>7.505720823798627E-2</v>
      </c>
      <c r="BO667" s="131">
        <f t="shared" ref="BO667" si="12560">G667/G684</f>
        <v>5.0815558343789209E-2</v>
      </c>
      <c r="BP667" s="132">
        <f t="shared" ref="BP667" si="12561">H667/H684</f>
        <v>5.837160751565762E-2</v>
      </c>
      <c r="BQ667" s="133">
        <f t="shared" ref="BQ667" si="12562">I667/I684</f>
        <v>5.9587252762974358E-2</v>
      </c>
      <c r="BR667" s="130">
        <f t="shared" ref="BR667" si="12563">J667/J684</f>
        <v>6.3762909744050286E-2</v>
      </c>
      <c r="BS667" s="131">
        <f t="shared" ref="BS667" si="12564">K667/K684</f>
        <v>8.9726918075422629E-2</v>
      </c>
      <c r="BT667" s="132">
        <f t="shared" ref="BT667" si="12565">L667/L684</f>
        <v>2.9554375432925422E-2</v>
      </c>
      <c r="BU667" s="130">
        <f t="shared" ref="BU667" si="12566">M667/M684</f>
        <v>6.4041256446319736E-2</v>
      </c>
      <c r="BV667" s="134">
        <f t="shared" ref="BV667" si="12567">N667/N684</f>
        <v>6.4000000000000001E-2</v>
      </c>
      <c r="BW667" s="135">
        <f t="shared" ref="BW667" si="12568">O667/O684</f>
        <v>6.6039920344556108E-2</v>
      </c>
      <c r="BX667" s="130">
        <f t="shared" ref="BX667" si="12569">P667/P684</f>
        <v>7.5393888125198261E-2</v>
      </c>
      <c r="BY667" s="131">
        <f t="shared" ref="BY667" si="12570">Q667/Q684</f>
        <v>4.719266828189192E-2</v>
      </c>
      <c r="BZ667" s="132">
        <f t="shared" ref="BZ667" si="12571">R667/R684</f>
        <v>8.1312870776373489E-2</v>
      </c>
      <c r="CA667" s="133">
        <f t="shared" ref="CA667" si="12572">S667/S684</f>
        <v>5.8578211215193125E-2</v>
      </c>
      <c r="CB667" s="130">
        <f t="shared" ref="CB667" si="12573">T667/T684</f>
        <v>5.3459119496855348E-2</v>
      </c>
      <c r="CC667" s="131">
        <f t="shared" ref="CC667" si="12574">U667/U684</f>
        <v>5.6360078277886499E-2</v>
      </c>
      <c r="CD667" s="132">
        <f t="shared" ref="CD667" si="12575">V667/V684</f>
        <v>3.3670308168922226E-2</v>
      </c>
      <c r="CE667" s="133">
        <f t="shared" ref="CE667" si="12576">W667/W684</f>
        <v>7.0004982561036377E-2</v>
      </c>
      <c r="CF667" s="130">
        <f t="shared" ref="CF667" si="12577">X667/X684</f>
        <v>6.1584223862509641E-2</v>
      </c>
      <c r="CG667" s="131">
        <f t="shared" ref="CG667" si="12578">Y667/Y684</f>
        <v>5.5218640280880943E-2</v>
      </c>
      <c r="CH667" s="132">
        <f t="shared" ref="CH667" si="12579">Z667/Z684</f>
        <v>6.2988660487754367E-2</v>
      </c>
      <c r="CI667" s="130">
        <f t="shared" ref="CI667" si="12580">AA667/AA684</f>
        <v>6.3156733500648113E-2</v>
      </c>
      <c r="CJ667" s="136">
        <f t="shared" ref="CJ667" si="12581">AB667/AB684</f>
        <v>6.3939982482196581E-2</v>
      </c>
      <c r="CK667" s="137">
        <f t="shared" ref="CK667" si="12582">AC667/AC684</f>
        <v>6.15341817170224E-2</v>
      </c>
    </row>
    <row r="668" spans="1:89" ht="14" thickTop="1">
      <c r="A668" s="147" t="s">
        <v>24</v>
      </c>
      <c r="B668" s="199">
        <v>2438</v>
      </c>
      <c r="C668" s="183">
        <v>1310</v>
      </c>
      <c r="D668" s="184">
        <v>1000</v>
      </c>
      <c r="E668" s="185">
        <v>476</v>
      </c>
      <c r="F668" s="182">
        <v>352</v>
      </c>
      <c r="G668" s="186">
        <v>150</v>
      </c>
      <c r="H668" s="184">
        <v>1694</v>
      </c>
      <c r="I668" s="185">
        <v>1656</v>
      </c>
      <c r="J668" s="182">
        <v>97</v>
      </c>
      <c r="K668" s="183">
        <v>270</v>
      </c>
      <c r="L668" s="184">
        <v>179</v>
      </c>
      <c r="M668" s="182">
        <v>872</v>
      </c>
      <c r="N668" s="187">
        <v>1057</v>
      </c>
      <c r="O668" s="200">
        <v>1620</v>
      </c>
      <c r="P668" s="182">
        <v>749</v>
      </c>
      <c r="Q668" s="183">
        <v>506</v>
      </c>
      <c r="R668" s="184">
        <v>1241</v>
      </c>
      <c r="S668" s="185">
        <v>803</v>
      </c>
      <c r="T668" s="191">
        <v>112</v>
      </c>
      <c r="U668" s="182">
        <v>125</v>
      </c>
      <c r="V668" s="184">
        <v>520</v>
      </c>
      <c r="W668" s="201">
        <v>1277</v>
      </c>
      <c r="X668" s="182">
        <v>569</v>
      </c>
      <c r="Y668" s="186">
        <v>305</v>
      </c>
      <c r="Z668" s="184">
        <v>2748</v>
      </c>
      <c r="AA668" s="182">
        <v>2670</v>
      </c>
      <c r="AB668" s="165">
        <f t="shared" si="12474"/>
        <v>12756</v>
      </c>
      <c r="AC668" s="166">
        <f t="shared" si="12391"/>
        <v>12040</v>
      </c>
      <c r="AE668" s="241" t="str">
        <f>$AE$17</f>
        <v>17:00 - 17:59</v>
      </c>
      <c r="AF668" s="242">
        <f t="shared" ref="AF668:AU670" si="12583">SUMIF($A$9:$A$32,$AE668,B$660:B$683)</f>
        <v>2402</v>
      </c>
      <c r="AG668" s="243">
        <f t="shared" si="12583"/>
        <v>1927</v>
      </c>
      <c r="AH668" s="244">
        <f t="shared" si="12583"/>
        <v>837</v>
      </c>
      <c r="AI668" s="245">
        <f t="shared" si="12583"/>
        <v>780</v>
      </c>
      <c r="AJ668" s="242">
        <f t="shared" si="12583"/>
        <v>306</v>
      </c>
      <c r="AK668" s="246">
        <f t="shared" si="12583"/>
        <v>328</v>
      </c>
      <c r="AL668" s="244">
        <f t="shared" si="12583"/>
        <v>1876</v>
      </c>
      <c r="AM668" s="245">
        <f t="shared" si="12583"/>
        <v>2170</v>
      </c>
      <c r="AN668" s="242">
        <f t="shared" si="12583"/>
        <v>202</v>
      </c>
      <c r="AO668" s="246">
        <f t="shared" si="12583"/>
        <v>211</v>
      </c>
      <c r="AP668" s="244">
        <f t="shared" si="12583"/>
        <v>422</v>
      </c>
      <c r="AQ668" s="242">
        <f t="shared" si="12583"/>
        <v>753</v>
      </c>
      <c r="AR668" s="247">
        <f t="shared" si="12583"/>
        <v>1368</v>
      </c>
      <c r="AS668" s="248">
        <f t="shared" si="12583"/>
        <v>1588</v>
      </c>
      <c r="AT668" s="242">
        <f t="shared" si="12583"/>
        <v>666</v>
      </c>
      <c r="AU668" s="246">
        <f t="shared" si="12583"/>
        <v>846</v>
      </c>
      <c r="AV668" s="244">
        <f t="shared" ref="AP668:BE670" si="12584">SUMIF($A$9:$A$32,$AE668,R$660:R$683)</f>
        <v>1112</v>
      </c>
      <c r="AW668" s="245">
        <f t="shared" si="12584"/>
        <v>1232</v>
      </c>
      <c r="AX668" s="242">
        <f t="shared" si="12584"/>
        <v>150</v>
      </c>
      <c r="AY668" s="246">
        <f t="shared" si="12584"/>
        <v>227</v>
      </c>
      <c r="AZ668" s="244">
        <f t="shared" si="12584"/>
        <v>1148</v>
      </c>
      <c r="BA668" s="245">
        <f t="shared" si="12584"/>
        <v>1188</v>
      </c>
      <c r="BB668" s="242">
        <f t="shared" si="12584"/>
        <v>743</v>
      </c>
      <c r="BC668" s="246">
        <f t="shared" si="12584"/>
        <v>492</v>
      </c>
      <c r="BD668" s="23">
        <f t="shared" si="12584"/>
        <v>3117</v>
      </c>
      <c r="BE668" s="249">
        <f t="shared" si="12584"/>
        <v>2590</v>
      </c>
      <c r="BF668" s="250">
        <f>AF668+AH668+AJ668+AL668+AN668+AP668+AR668+AT668+AV668+AX668+AZ668+BB668+BD668</f>
        <v>14349</v>
      </c>
      <c r="BG668" s="251">
        <f>AG668+AI668+AK668+AM668+AO668+AQ668+AS668+AU668+AW668+AY668+BA668+BC668+BE668</f>
        <v>14332</v>
      </c>
      <c r="BI668" s="147" t="s">
        <v>24</v>
      </c>
      <c r="BJ668" s="130">
        <f>B668/B684</f>
        <v>7.4397314617027768E-2</v>
      </c>
      <c r="BK668" s="131">
        <f t="shared" ref="BK668" si="12585">C668/C684</f>
        <v>5.9461667650129363E-2</v>
      </c>
      <c r="BL668" s="132">
        <f t="shared" ref="BL668" si="12586">D668/D684</f>
        <v>8.4580901632411401E-2</v>
      </c>
      <c r="BM668" s="133">
        <f t="shared" ref="BM668" si="12587">E668/E684</f>
        <v>5.533596837944664E-2</v>
      </c>
      <c r="BN668" s="130">
        <f t="shared" ref="BN668" si="12588">F668/F684</f>
        <v>8.0549199084668191E-2</v>
      </c>
      <c r="BO668" s="131">
        <f t="shared" ref="BO668" si="12589">G668/G684</f>
        <v>4.7051442910915932E-2</v>
      </c>
      <c r="BP668" s="132">
        <f t="shared" ref="BP668" si="12590">H668/H684</f>
        <v>7.0730688935281838E-2</v>
      </c>
      <c r="BQ668" s="133">
        <f t="shared" ref="BQ668" si="12591">I668/I684</f>
        <v>5.9229586179763226E-2</v>
      </c>
      <c r="BR668" s="130">
        <f t="shared" ref="BR668" si="12592">J668/J684</f>
        <v>4.3556353839245623E-2</v>
      </c>
      <c r="BS668" s="131">
        <f t="shared" ref="BS668" si="12593">K668/K684</f>
        <v>8.7776332899869955E-2</v>
      </c>
      <c r="BT668" s="132">
        <f t="shared" ref="BT668" si="12594">L668/L684</f>
        <v>4.1329946894481641E-2</v>
      </c>
      <c r="BU668" s="130">
        <f t="shared" ref="BU668" si="12595">M668/M684</f>
        <v>8.1762775433661505E-2</v>
      </c>
      <c r="BV668" s="134">
        <f t="shared" ref="BV668" si="12596">N668/N684</f>
        <v>6.0400000000000002E-2</v>
      </c>
      <c r="BW668" s="135">
        <f t="shared" ref="BW668" si="12597">O668/O684</f>
        <v>7.5024313434909465E-2</v>
      </c>
      <c r="BX668" s="130">
        <f t="shared" ref="BX668" si="12598">P668/P684</f>
        <v>7.9200592153960025E-2</v>
      </c>
      <c r="BY668" s="131">
        <f t="shared" ref="BY668" si="12599">Q668/Q684</f>
        <v>5.3302433371958287E-2</v>
      </c>
      <c r="BZ668" s="132">
        <f t="shared" ref="BZ668" si="12600">R668/R684</f>
        <v>8.0023213825122522E-2</v>
      </c>
      <c r="CA668" s="133">
        <f t="shared" ref="CA668" si="12601">S668/S684</f>
        <v>5.1520595406133712E-2</v>
      </c>
      <c r="CB668" s="130">
        <f t="shared" ref="CB668" si="12602">T668/T684</f>
        <v>5.8700209643605873E-2</v>
      </c>
      <c r="CC668" s="131">
        <f t="shared" ref="CC668" si="12603">U668/U684</f>
        <v>4.8923679060665359E-2</v>
      </c>
      <c r="CD668" s="132">
        <f t="shared" ref="CD668" si="12604">V668/V684</f>
        <v>4.23936083482798E-2</v>
      </c>
      <c r="CE668" s="133">
        <f t="shared" ref="CE668" si="12605">W668/W684</f>
        <v>7.9534130543099157E-2</v>
      </c>
      <c r="CF668" s="130">
        <f t="shared" ref="CF668" si="12606">X668/X684</f>
        <v>6.2685909441445406E-2</v>
      </c>
      <c r="CG668" s="131">
        <f t="shared" ref="CG668" si="12607">Y668/Y684</f>
        <v>4.8675390999042452E-2</v>
      </c>
      <c r="CH668" s="132">
        <f t="shared" ref="CH668" si="12608">Z668/Z684</f>
        <v>7.1143789157562268E-2</v>
      </c>
      <c r="CI668" s="130">
        <f t="shared" ref="CI668" si="12609">AA668/AA684</f>
        <v>7.3636890151410686E-2</v>
      </c>
      <c r="CJ668" s="136">
        <f t="shared" ref="CJ668" si="12610">AB668/AB684</f>
        <v>6.9396615038109385E-2</v>
      </c>
      <c r="CK668" s="137">
        <f t="shared" ref="CK668" si="12611">AC668/AC684</f>
        <v>6.5674279573880834E-2</v>
      </c>
    </row>
    <row r="669" spans="1:89">
      <c r="A669" s="138" t="s">
        <v>25</v>
      </c>
      <c r="B669" s="196">
        <v>2566</v>
      </c>
      <c r="C669" s="190">
        <v>1313</v>
      </c>
      <c r="D669" s="191">
        <v>1002</v>
      </c>
      <c r="E669" s="192">
        <v>523</v>
      </c>
      <c r="F669" s="189">
        <v>337</v>
      </c>
      <c r="G669" s="193">
        <v>194</v>
      </c>
      <c r="H669" s="191">
        <v>1878</v>
      </c>
      <c r="I669" s="192">
        <v>1830</v>
      </c>
      <c r="J669" s="189">
        <v>134</v>
      </c>
      <c r="K669" s="190">
        <v>241</v>
      </c>
      <c r="L669" s="191">
        <v>252</v>
      </c>
      <c r="M669" s="189">
        <v>931</v>
      </c>
      <c r="N669" s="194">
        <v>1170</v>
      </c>
      <c r="O669" s="197">
        <v>1817</v>
      </c>
      <c r="P669" s="189">
        <v>757</v>
      </c>
      <c r="Q669" s="190">
        <v>536</v>
      </c>
      <c r="R669" s="191">
        <v>1226</v>
      </c>
      <c r="S669" s="192">
        <v>912</v>
      </c>
      <c r="T669" s="189">
        <v>125</v>
      </c>
      <c r="U669" s="193">
        <v>195</v>
      </c>
      <c r="V669" s="191">
        <v>581</v>
      </c>
      <c r="W669" s="198">
        <v>1354</v>
      </c>
      <c r="X669" s="189">
        <v>665</v>
      </c>
      <c r="Y669" s="193">
        <v>394</v>
      </c>
      <c r="Z669" s="191">
        <v>2735</v>
      </c>
      <c r="AA669" s="189">
        <v>2646</v>
      </c>
      <c r="AB669" s="165">
        <f t="shared" si="12474"/>
        <v>13428</v>
      </c>
      <c r="AC669" s="166">
        <f t="shared" si="12391"/>
        <v>12886</v>
      </c>
      <c r="AE669" s="253" t="str">
        <f>$AE$18</f>
        <v>18:00 - 18:59</v>
      </c>
      <c r="AF669" s="242">
        <f t="shared" si="12583"/>
        <v>2270</v>
      </c>
      <c r="AG669" s="254">
        <f t="shared" si="12583"/>
        <v>1779</v>
      </c>
      <c r="AH669" s="255">
        <f t="shared" si="12583"/>
        <v>681</v>
      </c>
      <c r="AI669" s="256">
        <f t="shared" si="12583"/>
        <v>690</v>
      </c>
      <c r="AJ669" s="257">
        <f t="shared" si="12583"/>
        <v>263</v>
      </c>
      <c r="AK669" s="258">
        <f t="shared" si="12583"/>
        <v>214</v>
      </c>
      <c r="AL669" s="255">
        <f t="shared" si="12583"/>
        <v>1662</v>
      </c>
      <c r="AM669" s="256">
        <f t="shared" si="12583"/>
        <v>2433</v>
      </c>
      <c r="AN669" s="257">
        <f t="shared" si="12583"/>
        <v>208</v>
      </c>
      <c r="AO669" s="258">
        <f t="shared" si="12583"/>
        <v>179</v>
      </c>
      <c r="AP669" s="255">
        <f t="shared" si="12584"/>
        <v>483</v>
      </c>
      <c r="AQ669" s="257">
        <f t="shared" si="12584"/>
        <v>594</v>
      </c>
      <c r="AR669" s="259">
        <f t="shared" si="12584"/>
        <v>1296</v>
      </c>
      <c r="AS669" s="260">
        <f t="shared" si="12584"/>
        <v>1463</v>
      </c>
      <c r="AT669" s="257">
        <f t="shared" si="12584"/>
        <v>602</v>
      </c>
      <c r="AU669" s="258">
        <f t="shared" si="12584"/>
        <v>851</v>
      </c>
      <c r="AV669" s="255">
        <f t="shared" si="12584"/>
        <v>910</v>
      </c>
      <c r="AW669" s="256">
        <f t="shared" si="12584"/>
        <v>1441</v>
      </c>
      <c r="AX669" s="257">
        <f t="shared" si="12584"/>
        <v>131</v>
      </c>
      <c r="AY669" s="258">
        <f t="shared" si="12584"/>
        <v>219</v>
      </c>
      <c r="AZ669" s="255">
        <f t="shared" si="12584"/>
        <v>1187</v>
      </c>
      <c r="BA669" s="256">
        <f t="shared" si="12584"/>
        <v>1135</v>
      </c>
      <c r="BB669" s="257">
        <f t="shared" si="12584"/>
        <v>584</v>
      </c>
      <c r="BC669" s="258">
        <f t="shared" si="12584"/>
        <v>544</v>
      </c>
      <c r="BD669" s="255">
        <f t="shared" si="12584"/>
        <v>2633</v>
      </c>
      <c r="BE669" s="257">
        <f t="shared" si="12584"/>
        <v>2734</v>
      </c>
      <c r="BF669" s="261">
        <f>SUM(AF669,AH669,AJ669,AL669,AN669,AP669,AR669,AT669,AV669,AX669,AZ669,BB669,BD669)</f>
        <v>12910</v>
      </c>
      <c r="BG669" s="19">
        <f>SUM(AG669,AI669,AK669,AM669,AO669,AQ669,AS669,AU669,AW669,AY669,BA669,BC669,BE669)</f>
        <v>14276</v>
      </c>
      <c r="BI669" s="138" t="s">
        <v>25</v>
      </c>
      <c r="BJ669" s="130">
        <f>B669/B684</f>
        <v>7.8303326212999694E-2</v>
      </c>
      <c r="BK669" s="131">
        <f t="shared" ref="BK669" si="12612">C669/C684</f>
        <v>5.9597839408106756E-2</v>
      </c>
      <c r="BL669" s="132">
        <f t="shared" ref="BL669" si="12613">D669/D684</f>
        <v>8.4750063435676218E-2</v>
      </c>
      <c r="BM669" s="133">
        <f t="shared" ref="BM669" si="12614">E669/E684</f>
        <v>6.0799813996744945E-2</v>
      </c>
      <c r="BN669" s="130">
        <f t="shared" ref="BN669" si="12615">F669/F684</f>
        <v>7.7116704805491987E-2</v>
      </c>
      <c r="BO669" s="131">
        <f t="shared" ref="BO669" si="12616">G669/G684</f>
        <v>6.0853199498117939E-2</v>
      </c>
      <c r="BP669" s="132">
        <f t="shared" ref="BP669" si="12617">H669/H684</f>
        <v>7.8413361169102302E-2</v>
      </c>
      <c r="BQ669" s="133">
        <f t="shared" ref="BQ669" si="12618">I669/I684</f>
        <v>6.5452984727636901E-2</v>
      </c>
      <c r="BR669" s="130">
        <f t="shared" ref="BR669" si="12619">J669/J684</f>
        <v>6.0170633138751685E-2</v>
      </c>
      <c r="BS669" s="131">
        <f t="shared" ref="BS669" si="12620">K669/K684</f>
        <v>7.8348504551365411E-2</v>
      </c>
      <c r="BT669" s="132">
        <f t="shared" ref="BT669" si="12621">L669/L684</f>
        <v>5.8185176633571922E-2</v>
      </c>
      <c r="BU669" s="130">
        <f t="shared" ref="BU669" si="12622">M669/M684</f>
        <v>8.7294889826535396E-2</v>
      </c>
      <c r="BV669" s="134">
        <f t="shared" ref="BV669" si="12623">N669/N684</f>
        <v>6.6857142857142851E-2</v>
      </c>
      <c r="BW669" s="135">
        <f t="shared" ref="BW669" si="12624">O669/O684</f>
        <v>8.4147640439031168E-2</v>
      </c>
      <c r="BX669" s="130">
        <f t="shared" ref="BX669" si="12625">P669/P684</f>
        <v>8.0046526382573757E-2</v>
      </c>
      <c r="BY669" s="131">
        <f t="shared" ref="BY669" si="12626">Q669/Q684</f>
        <v>5.6462656694406407E-2</v>
      </c>
      <c r="BZ669" s="132">
        <f t="shared" ref="BZ669" si="12627">R669/R684</f>
        <v>7.9055971111684289E-2</v>
      </c>
      <c r="CA669" s="133">
        <f t="shared" ref="CA669" si="12628">S669/S684</f>
        <v>5.85140510714744E-2</v>
      </c>
      <c r="CB669" s="130">
        <f t="shared" ref="CB669" si="12629">T669/T684</f>
        <v>6.5513626834381555E-2</v>
      </c>
      <c r="CC669" s="131">
        <f t="shared" ref="CC669" si="12630">U669/U684</f>
        <v>7.6320939334637961E-2</v>
      </c>
      <c r="CD669" s="132">
        <f t="shared" ref="CD669" si="12631">V669/V684</f>
        <v>4.7366704712212618E-2</v>
      </c>
      <c r="CE669" s="133">
        <f t="shared" ref="CE669" si="12632">W669/W684</f>
        <v>8.4329845540607878E-2</v>
      </c>
      <c r="CF669" s="130">
        <f t="shared" ref="CF669" si="12633">X669/X684</f>
        <v>7.3262090999228827E-2</v>
      </c>
      <c r="CG669" s="131">
        <f t="shared" ref="CG669" si="12634">Y669/Y684</f>
        <v>6.2879029684008936E-2</v>
      </c>
      <c r="CH669" s="132">
        <f t="shared" ref="CH669" si="12635">Z669/Z684</f>
        <v>7.0807228291824162E-2</v>
      </c>
      <c r="CI669" s="130">
        <f t="shared" ref="CI669" si="12636">AA669/AA684</f>
        <v>7.29749855208362E-2</v>
      </c>
      <c r="CJ669" s="136">
        <f t="shared" ref="CJ669" si="12637">AB669/AB684</f>
        <v>7.3052504447454744E-2</v>
      </c>
      <c r="CK669" s="137">
        <f t="shared" ref="CK669" si="12638">AC669/AC684</f>
        <v>7.0288934102078773E-2</v>
      </c>
    </row>
    <row r="670" spans="1:89" ht="14" thickBot="1">
      <c r="A670" s="147" t="s">
        <v>26</v>
      </c>
      <c r="B670" s="199">
        <v>2517</v>
      </c>
      <c r="C670" s="183">
        <v>1767</v>
      </c>
      <c r="D670" s="184">
        <v>963</v>
      </c>
      <c r="E670" s="185">
        <v>523</v>
      </c>
      <c r="F670" s="182">
        <v>363</v>
      </c>
      <c r="G670" s="186">
        <v>206</v>
      </c>
      <c r="H670" s="184">
        <v>1979</v>
      </c>
      <c r="I670" s="185">
        <v>1763</v>
      </c>
      <c r="J670" s="182">
        <v>169</v>
      </c>
      <c r="K670" s="183">
        <v>260</v>
      </c>
      <c r="L670" s="184">
        <v>214</v>
      </c>
      <c r="M670" s="182">
        <v>1017</v>
      </c>
      <c r="N670" s="187">
        <v>1216</v>
      </c>
      <c r="O670" s="200">
        <v>1658</v>
      </c>
      <c r="P670" s="182">
        <v>773</v>
      </c>
      <c r="Q670" s="183">
        <v>564</v>
      </c>
      <c r="R670" s="184">
        <v>1221</v>
      </c>
      <c r="S670" s="185">
        <v>1043</v>
      </c>
      <c r="T670" s="182">
        <v>139</v>
      </c>
      <c r="U670" s="186">
        <v>142</v>
      </c>
      <c r="V670" s="184">
        <v>709</v>
      </c>
      <c r="W670" s="201">
        <v>1468</v>
      </c>
      <c r="X670" s="182">
        <v>591</v>
      </c>
      <c r="Y670" s="186">
        <v>442</v>
      </c>
      <c r="Z670" s="184">
        <v>3007</v>
      </c>
      <c r="AA670" s="182">
        <v>2553</v>
      </c>
      <c r="AB670" s="165">
        <f t="shared" si="12474"/>
        <v>13861</v>
      </c>
      <c r="AC670" s="166">
        <f t="shared" si="12391"/>
        <v>13406</v>
      </c>
      <c r="AE670" s="241" t="str">
        <f>$AE$19</f>
        <v>19:00 - 19:59</v>
      </c>
      <c r="AF670" s="242">
        <f t="shared" si="12583"/>
        <v>2014</v>
      </c>
      <c r="AG670" s="262">
        <f t="shared" si="12583"/>
        <v>1419</v>
      </c>
      <c r="AH670" s="263">
        <f t="shared" si="12583"/>
        <v>590</v>
      </c>
      <c r="AI670" s="264">
        <f t="shared" si="12583"/>
        <v>684</v>
      </c>
      <c r="AJ670" s="265">
        <f t="shared" si="12583"/>
        <v>195</v>
      </c>
      <c r="AK670" s="266">
        <f t="shared" si="12583"/>
        <v>268</v>
      </c>
      <c r="AL670" s="263">
        <f t="shared" si="12583"/>
        <v>1475</v>
      </c>
      <c r="AM670" s="264">
        <f t="shared" si="12583"/>
        <v>1959</v>
      </c>
      <c r="AN670" s="265">
        <f t="shared" si="12583"/>
        <v>155</v>
      </c>
      <c r="AO670" s="266">
        <f t="shared" si="12583"/>
        <v>135</v>
      </c>
      <c r="AP670" s="263">
        <f t="shared" si="12584"/>
        <v>421</v>
      </c>
      <c r="AQ670" s="265">
        <f t="shared" si="12584"/>
        <v>492</v>
      </c>
      <c r="AR670" s="267">
        <f t="shared" si="12584"/>
        <v>1072</v>
      </c>
      <c r="AS670" s="268">
        <f t="shared" si="12584"/>
        <v>1319</v>
      </c>
      <c r="AT670" s="265">
        <f t="shared" si="12584"/>
        <v>398</v>
      </c>
      <c r="AU670" s="266">
        <f t="shared" si="12584"/>
        <v>742</v>
      </c>
      <c r="AV670" s="263">
        <f t="shared" si="12584"/>
        <v>670</v>
      </c>
      <c r="AW670" s="264">
        <f t="shared" si="12584"/>
        <v>1276</v>
      </c>
      <c r="AX670" s="265">
        <f t="shared" si="12584"/>
        <v>109</v>
      </c>
      <c r="AY670" s="266">
        <f t="shared" si="12584"/>
        <v>177</v>
      </c>
      <c r="AZ670" s="263">
        <f t="shared" si="12584"/>
        <v>1253</v>
      </c>
      <c r="BA670" s="264">
        <f t="shared" si="12584"/>
        <v>776</v>
      </c>
      <c r="BB670" s="265">
        <f t="shared" si="12584"/>
        <v>541</v>
      </c>
      <c r="BC670" s="266">
        <f t="shared" si="12584"/>
        <v>481</v>
      </c>
      <c r="BD670" s="263">
        <f t="shared" si="12584"/>
        <v>2221</v>
      </c>
      <c r="BE670" s="265">
        <f t="shared" si="12584"/>
        <v>1985</v>
      </c>
      <c r="BF670" s="261">
        <f>SUM(AF670,AH670,AJ670,AL670,AN670,AP670,AR670,AT670,AV670,AX670,AZ670,BB670,BD670)</f>
        <v>11114</v>
      </c>
      <c r="BG670" s="19">
        <f>SUM(AG670,AI670,AK670,AM670,AO670,AQ670,AS670,AU670,AW670,AY670,BA670,BC670,BE670)</f>
        <v>11713</v>
      </c>
      <c r="BI670" s="147" t="s">
        <v>26</v>
      </c>
      <c r="BJ670" s="130">
        <f>B670/B684</f>
        <v>7.6808056148916698E-2</v>
      </c>
      <c r="BK670" s="131">
        <f t="shared" ref="BK670" si="12639">C670/C684</f>
        <v>8.0205165448685944E-2</v>
      </c>
      <c r="BL670" s="132">
        <f t="shared" ref="BL670" si="12640">D670/D684</f>
        <v>8.145140827201218E-2</v>
      </c>
      <c r="BM670" s="133">
        <f t="shared" ref="BM670" si="12641">E670/E684</f>
        <v>6.0799813996744945E-2</v>
      </c>
      <c r="BN670" s="130">
        <f t="shared" ref="BN670" si="12642">F670/F684</f>
        <v>8.3066361556064075E-2</v>
      </c>
      <c r="BO670" s="131">
        <f t="shared" ref="BO670" si="12643">G670/G684</f>
        <v>6.4617314930991224E-2</v>
      </c>
      <c r="BP670" s="132">
        <f t="shared" ref="BP670" si="12644">H670/H684</f>
        <v>8.2630480167014617E-2</v>
      </c>
      <c r="BQ670" s="133">
        <f t="shared" ref="BQ670" si="12645">I670/I684</f>
        <v>6.3056618620122323E-2</v>
      </c>
      <c r="BR670" s="130">
        <f t="shared" ref="BR670" si="12646">J670/J684</f>
        <v>7.5886843286933098E-2</v>
      </c>
      <c r="BS670" s="131">
        <f t="shared" ref="BS670" si="12647">K670/K684</f>
        <v>8.4525357607282178E-2</v>
      </c>
      <c r="BT670" s="132">
        <f t="shared" ref="BT670" si="12648">L670/L684</f>
        <v>4.941122142692219E-2</v>
      </c>
      <c r="BU670" s="130">
        <f t="shared" ref="BU670" si="12649">M670/M684</f>
        <v>9.535864978902954E-2</v>
      </c>
      <c r="BV670" s="134">
        <f t="shared" ref="BV670" si="12650">N670/N684</f>
        <v>6.948571428571429E-2</v>
      </c>
      <c r="BW670" s="135">
        <f t="shared" ref="BW670" si="12651">O670/O684</f>
        <v>7.6784143009308567E-2</v>
      </c>
      <c r="BX670" s="130">
        <f t="shared" ref="BX670" si="12652">P670/P684</f>
        <v>8.1738394839801207E-2</v>
      </c>
      <c r="BY670" s="131">
        <f t="shared" ref="BY670" si="12653">Q670/Q684</f>
        <v>5.9412198462024647E-2</v>
      </c>
      <c r="BZ670" s="132">
        <f t="shared" ref="BZ670" si="12654">R670/R684</f>
        <v>7.8733556873871555E-2</v>
      </c>
      <c r="CA670" s="133">
        <f t="shared" ref="CA670" si="12655">S670/S684</f>
        <v>6.6919029898626969E-2</v>
      </c>
      <c r="CB670" s="130">
        <f t="shared" ref="CB670" si="12656">T670/T684</f>
        <v>7.2851153039832278E-2</v>
      </c>
      <c r="CC670" s="131">
        <f t="shared" ref="CC670" si="12657">U670/U684</f>
        <v>5.5577299412915851E-2</v>
      </c>
      <c r="CD670" s="132">
        <f t="shared" ref="CD670" si="12658">V670/V684</f>
        <v>5.7802054459481493E-2</v>
      </c>
      <c r="CE670" s="133">
        <f t="shared" ref="CE670" si="12659">W670/W684</f>
        <v>9.1429995017438967E-2</v>
      </c>
      <c r="CF670" s="130">
        <f t="shared" ref="CF670" si="12660">X670/X684</f>
        <v>6.5109617715104109E-2</v>
      </c>
      <c r="CG670" s="131">
        <f t="shared" ref="CG670" si="12661">Y670/Y684</f>
        <v>7.0539419087136929E-2</v>
      </c>
      <c r="CH670" s="132">
        <f t="shared" ref="CH670" si="12662">Z670/Z684</f>
        <v>7.7849117174959875E-2</v>
      </c>
      <c r="CI670" s="130">
        <f t="shared" ref="CI670" si="12663">AA670/AA684</f>
        <v>7.0410105077360105E-2</v>
      </c>
      <c r="CJ670" s="136">
        <f t="shared" ref="CJ670" si="12664">AB670/AB684</f>
        <v>7.5408159379369247E-2</v>
      </c>
      <c r="CK670" s="137">
        <f t="shared" ref="CK670" si="12665">AC670/AC684</f>
        <v>7.3125364781349372E-2</v>
      </c>
    </row>
    <row r="671" spans="1:89" ht="15" thickTop="1" thickBot="1">
      <c r="A671" s="138" t="s">
        <v>27</v>
      </c>
      <c r="B671" s="196">
        <v>2391</v>
      </c>
      <c r="C671" s="190">
        <v>1951</v>
      </c>
      <c r="D671" s="191">
        <v>913</v>
      </c>
      <c r="E671" s="192">
        <v>481</v>
      </c>
      <c r="F671" s="189">
        <v>326</v>
      </c>
      <c r="G671" s="193">
        <v>217</v>
      </c>
      <c r="H671" s="191">
        <v>1944</v>
      </c>
      <c r="I671" s="192">
        <v>2323</v>
      </c>
      <c r="J671" s="189">
        <v>140</v>
      </c>
      <c r="K671" s="190">
        <v>214</v>
      </c>
      <c r="L671" s="191">
        <v>318</v>
      </c>
      <c r="M671" s="189">
        <v>993</v>
      </c>
      <c r="N671" s="194">
        <v>1350</v>
      </c>
      <c r="O671" s="197">
        <v>1548</v>
      </c>
      <c r="P671" s="189">
        <v>808</v>
      </c>
      <c r="Q671" s="190">
        <v>645</v>
      </c>
      <c r="R671" s="191">
        <v>1185</v>
      </c>
      <c r="S671" s="192">
        <v>1251</v>
      </c>
      <c r="T671" s="189">
        <v>146</v>
      </c>
      <c r="U671" s="193">
        <v>182</v>
      </c>
      <c r="V671" s="191">
        <v>830</v>
      </c>
      <c r="W671" s="198">
        <v>1294</v>
      </c>
      <c r="X671" s="189">
        <v>668</v>
      </c>
      <c r="Y671" s="193">
        <v>393</v>
      </c>
      <c r="Z671" s="191">
        <v>2867</v>
      </c>
      <c r="AA671" s="189">
        <v>2853</v>
      </c>
      <c r="AB671" s="165">
        <f t="shared" si="12474"/>
        <v>13886</v>
      </c>
      <c r="AC671" s="166">
        <f t="shared" si="12391"/>
        <v>14345</v>
      </c>
      <c r="AE671" s="269" t="s">
        <v>13</v>
      </c>
      <c r="AF671" s="14">
        <f t="shared" ref="AF671:BG671" si="12666">SUM(AF668:AF670)</f>
        <v>6686</v>
      </c>
      <c r="AG671" s="1">
        <f t="shared" si="12666"/>
        <v>5125</v>
      </c>
      <c r="AH671" s="14">
        <f t="shared" si="12666"/>
        <v>2108</v>
      </c>
      <c r="AI671" s="1">
        <f t="shared" si="12666"/>
        <v>2154</v>
      </c>
      <c r="AJ671" s="14">
        <f t="shared" si="12666"/>
        <v>764</v>
      </c>
      <c r="AK671" s="1">
        <f t="shared" si="12666"/>
        <v>810</v>
      </c>
      <c r="AL671" s="14">
        <f t="shared" si="12666"/>
        <v>5013</v>
      </c>
      <c r="AM671" s="1">
        <f t="shared" si="12666"/>
        <v>6562</v>
      </c>
      <c r="AN671" s="14">
        <f t="shared" si="12666"/>
        <v>565</v>
      </c>
      <c r="AO671" s="1">
        <f t="shared" si="12666"/>
        <v>525</v>
      </c>
      <c r="AP671" s="14">
        <f t="shared" si="12666"/>
        <v>1326</v>
      </c>
      <c r="AQ671" s="1">
        <f t="shared" si="12666"/>
        <v>1839</v>
      </c>
      <c r="AR671" s="14">
        <f t="shared" si="12666"/>
        <v>3736</v>
      </c>
      <c r="AS671" s="1">
        <f t="shared" si="12666"/>
        <v>4370</v>
      </c>
      <c r="AT671" s="14">
        <f t="shared" si="12666"/>
        <v>1666</v>
      </c>
      <c r="AU671" s="1">
        <f t="shared" si="12666"/>
        <v>2439</v>
      </c>
      <c r="AV671" s="14">
        <f t="shared" si="12666"/>
        <v>2692</v>
      </c>
      <c r="AW671" s="1">
        <f t="shared" si="12666"/>
        <v>3949</v>
      </c>
      <c r="AX671" s="14">
        <f t="shared" si="12666"/>
        <v>390</v>
      </c>
      <c r="AY671" s="1">
        <f t="shared" si="12666"/>
        <v>623</v>
      </c>
      <c r="AZ671" s="14">
        <f t="shared" si="12666"/>
        <v>3588</v>
      </c>
      <c r="BA671" s="1">
        <f t="shared" si="12666"/>
        <v>3099</v>
      </c>
      <c r="BB671" s="14">
        <f t="shared" si="12666"/>
        <v>1868</v>
      </c>
      <c r="BC671" s="1">
        <f t="shared" si="12666"/>
        <v>1517</v>
      </c>
      <c r="BD671" s="14">
        <f t="shared" si="12666"/>
        <v>7971</v>
      </c>
      <c r="BE671" s="1">
        <f t="shared" si="12666"/>
        <v>7309</v>
      </c>
      <c r="BF671" s="54">
        <f t="shared" si="12666"/>
        <v>38373</v>
      </c>
      <c r="BG671" s="50">
        <f t="shared" si="12666"/>
        <v>40321</v>
      </c>
      <c r="BI671" s="138" t="s">
        <v>27</v>
      </c>
      <c r="BJ671" s="130">
        <f>B671/B684</f>
        <v>7.2963075984131834E-2</v>
      </c>
      <c r="BK671" s="131">
        <f t="shared" ref="BK671" si="12667">C671/C684</f>
        <v>8.8557033271299532E-2</v>
      </c>
      <c r="BL671" s="132">
        <f t="shared" ref="BL671" si="12668">D671/D684</f>
        <v>7.7222363190391607E-2</v>
      </c>
      <c r="BM671" s="133">
        <f t="shared" ref="BM671" si="12669">E671/E684</f>
        <v>5.5917228551499651E-2</v>
      </c>
      <c r="BN671" s="130">
        <f t="shared" ref="BN671" si="12670">F671/F684</f>
        <v>7.4599542334096117E-2</v>
      </c>
      <c r="BO671" s="131">
        <f t="shared" ref="BO671" si="12671">G671/G684</f>
        <v>6.8067754077791726E-2</v>
      </c>
      <c r="BP671" s="132">
        <f t="shared" ref="BP671" si="12672">H671/H684</f>
        <v>8.116910229645094E-2</v>
      </c>
      <c r="BQ671" s="133">
        <f t="shared" ref="BQ671" si="12673">I671/I684</f>
        <v>8.3085947279945629E-2</v>
      </c>
      <c r="BR671" s="130">
        <f t="shared" ref="BR671" si="12674">J671/J684</f>
        <v>6.2864840592725638E-2</v>
      </c>
      <c r="BS671" s="131">
        <f t="shared" ref="BS671" si="12675">K671/K684</f>
        <v>6.9570871261378411E-2</v>
      </c>
      <c r="BT671" s="132">
        <f t="shared" ref="BT671" si="12676">L671/L684</f>
        <v>7.3424151466174092E-2</v>
      </c>
      <c r="BU671" s="130">
        <f t="shared" ref="BU671" si="12677">M671/M684</f>
        <v>9.3108298171589304E-2</v>
      </c>
      <c r="BV671" s="134">
        <f t="shared" ref="BV671" si="12678">N671/N684</f>
        <v>7.7142857142857138E-2</v>
      </c>
      <c r="BW671" s="135">
        <f t="shared" ref="BW671" si="12679">O671/O684</f>
        <v>7.1689899504469037E-2</v>
      </c>
      <c r="BX671" s="130">
        <f t="shared" ref="BX671" si="12680">P671/P684</f>
        <v>8.5439357089986248E-2</v>
      </c>
      <c r="BY671" s="131">
        <f t="shared" ref="BY671" si="12681">Q671/Q684</f>
        <v>6.7944801432634566E-2</v>
      </c>
      <c r="BZ671" s="132">
        <f t="shared" ref="BZ671" si="12682">R671/R684</f>
        <v>7.6412174361619803E-2</v>
      </c>
      <c r="CA671" s="133">
        <f t="shared" ref="CA671" si="12683">S671/S684</f>
        <v>8.0264339792121137E-2</v>
      </c>
      <c r="CB671" s="130">
        <f t="shared" ref="CB671" si="12684">T671/T684</f>
        <v>7.6519916142557654E-2</v>
      </c>
      <c r="CC671" s="131">
        <f t="shared" ref="CC671" si="12685">U671/U684</f>
        <v>7.1232876712328766E-2</v>
      </c>
      <c r="CD671" s="132">
        <f t="shared" ref="CD671" si="12686">V671/V684</f>
        <v>6.7666721017446599E-2</v>
      </c>
      <c r="CE671" s="133">
        <f t="shared" ref="CE671" si="12687">W671/W684</f>
        <v>8.0592924763328355E-2</v>
      </c>
      <c r="CF671" s="130">
        <f t="shared" ref="CF671" si="12688">X671/X684</f>
        <v>7.3592596672909558E-2</v>
      </c>
      <c r="CG671" s="131">
        <f t="shared" ref="CG671" si="12689">Y671/Y684</f>
        <v>6.2719438238110437E-2</v>
      </c>
      <c r="CH671" s="132">
        <f t="shared" ref="CH671" si="12690">Z671/Z684</f>
        <v>7.4224615543934142E-2</v>
      </c>
      <c r="CI671" s="130">
        <f t="shared" ref="CI671" si="12691">AA671/AA684</f>
        <v>7.868391295954108E-2</v>
      </c>
      <c r="CJ671" s="136">
        <f t="shared" ref="CJ671" si="12692">AB671/AB684</f>
        <v>7.5544167169895496E-2</v>
      </c>
      <c r="CK671" s="137">
        <f t="shared" ref="CK671" si="12693">AC671/AC684</f>
        <v>7.824730402718609E-2</v>
      </c>
    </row>
    <row r="672" spans="1:89" ht="14" thickTop="1">
      <c r="A672" s="147" t="s">
        <v>28</v>
      </c>
      <c r="B672" s="199">
        <v>2163</v>
      </c>
      <c r="C672" s="183">
        <v>1866</v>
      </c>
      <c r="D672" s="184">
        <v>954</v>
      </c>
      <c r="E672" s="185">
        <v>645</v>
      </c>
      <c r="F672" s="182">
        <v>329</v>
      </c>
      <c r="G672" s="186">
        <v>208</v>
      </c>
      <c r="H672" s="184">
        <v>1872</v>
      </c>
      <c r="I672" s="185">
        <v>1901</v>
      </c>
      <c r="J672" s="182">
        <v>193</v>
      </c>
      <c r="K672" s="183">
        <v>206</v>
      </c>
      <c r="L672" s="184">
        <v>406</v>
      </c>
      <c r="M672" s="182">
        <v>813</v>
      </c>
      <c r="N672" s="187">
        <v>1521</v>
      </c>
      <c r="O672" s="200">
        <v>1881</v>
      </c>
      <c r="P672" s="182">
        <v>831</v>
      </c>
      <c r="Q672" s="183">
        <v>622</v>
      </c>
      <c r="R672" s="184">
        <v>1099</v>
      </c>
      <c r="S672" s="185">
        <v>1284</v>
      </c>
      <c r="T672" s="182">
        <v>153</v>
      </c>
      <c r="U672" s="186">
        <v>121</v>
      </c>
      <c r="V672" s="184">
        <v>1049</v>
      </c>
      <c r="W672" s="201">
        <v>1347</v>
      </c>
      <c r="X672" s="182">
        <v>788</v>
      </c>
      <c r="Y672" s="186">
        <v>415</v>
      </c>
      <c r="Z672" s="184">
        <v>3268</v>
      </c>
      <c r="AA672" s="182">
        <v>2824</v>
      </c>
      <c r="AB672" s="165">
        <f t="shared" si="12474"/>
        <v>14626</v>
      </c>
      <c r="AC672" s="166">
        <f t="shared" si="12391"/>
        <v>14133</v>
      </c>
      <c r="BI672" s="147" t="s">
        <v>28</v>
      </c>
      <c r="BJ672" s="130">
        <f>B672/B684</f>
        <v>6.6005492828806842E-2</v>
      </c>
      <c r="BK672" s="131">
        <f t="shared" ref="BK672" si="12694">C672/C684</f>
        <v>8.4698833461939987E-2</v>
      </c>
      <c r="BL672" s="132">
        <f t="shared" ref="BL672" si="12695">D672/D684</f>
        <v>8.0690180157320476E-2</v>
      </c>
      <c r="BM672" s="133">
        <f t="shared" ref="BM672" si="12696">E672/E684</f>
        <v>7.4982562194838412E-2</v>
      </c>
      <c r="BN672" s="130">
        <f t="shared" ref="BN672" si="12697">F672/F684</f>
        <v>7.5286041189931346E-2</v>
      </c>
      <c r="BO672" s="131">
        <f t="shared" ref="BO672" si="12698">G672/G684</f>
        <v>6.5244667503136761E-2</v>
      </c>
      <c r="BP672" s="132">
        <f t="shared" ref="BP672" si="12699">H672/H684</f>
        <v>7.8162839248434243E-2</v>
      </c>
      <c r="BQ672" s="133">
        <f t="shared" ref="BQ672" si="12700">I672/I684</f>
        <v>6.7992417468435928E-2</v>
      </c>
      <c r="BR672" s="130">
        <f t="shared" ref="BR672" si="12701">J672/J684</f>
        <v>8.6663673102828923E-2</v>
      </c>
      <c r="BS672" s="131">
        <f t="shared" ref="BS672" si="12702">K672/K684</f>
        <v>6.6970091027308193E-2</v>
      </c>
      <c r="BT672" s="132">
        <f t="shared" ref="BT672" si="12703">L672/L684</f>
        <v>9.3742784576310315E-2</v>
      </c>
      <c r="BU672" s="130">
        <f t="shared" ref="BU672" si="12704">M672/M684</f>
        <v>7.6230661040787628E-2</v>
      </c>
      <c r="BV672" s="134">
        <f t="shared" ref="BV672" si="12705">N672/N684</f>
        <v>8.6914285714285708E-2</v>
      </c>
      <c r="BW672" s="135">
        <f t="shared" ref="BW672" si="12706">O672/O684</f>
        <v>8.7111563932755987E-2</v>
      </c>
      <c r="BX672" s="130">
        <f t="shared" ref="BX672" si="12707">P672/P684</f>
        <v>8.787141799725072E-2</v>
      </c>
      <c r="BY672" s="131">
        <f t="shared" ref="BY672" si="12708">Q672/Q684</f>
        <v>6.5521963552091014E-2</v>
      </c>
      <c r="BZ672" s="132">
        <f t="shared" ref="BZ672" si="12709">R672/R684</f>
        <v>7.0866649471240648E-2</v>
      </c>
      <c r="CA672" s="133">
        <f t="shared" ref="CA672" si="12710">S672/S684</f>
        <v>8.2381624534838951E-2</v>
      </c>
      <c r="CB672" s="130">
        <f t="shared" ref="CB672" si="12711">T672/T684</f>
        <v>8.0188679245283015E-2</v>
      </c>
      <c r="CC672" s="131">
        <f t="shared" ref="CC672" si="12712">U672/U684</f>
        <v>4.7358121330724069E-2</v>
      </c>
      <c r="CD672" s="132">
        <f t="shared" ref="CD672" si="12713">V672/V684</f>
        <v>8.5520952225664443E-2</v>
      </c>
      <c r="CE672" s="133">
        <f t="shared" ref="CE672" si="12714">W672/W684</f>
        <v>8.3893871449925259E-2</v>
      </c>
      <c r="CF672" s="130">
        <f t="shared" ref="CF672" si="12715">X672/X684</f>
        <v>8.6812823620138813E-2</v>
      </c>
      <c r="CG672" s="131">
        <f t="shared" ref="CG672" si="12716">Y672/Y684</f>
        <v>6.6230450047877434E-2</v>
      </c>
      <c r="CH672" s="132">
        <f t="shared" ref="CH672" si="12717">Z672/Z684</f>
        <v>8.4606223787086418E-2</v>
      </c>
      <c r="CI672" s="130">
        <f t="shared" ref="CI672" si="12718">AA672/AA684</f>
        <v>7.788411153093025E-2</v>
      </c>
      <c r="CJ672" s="136">
        <f t="shared" ref="CJ672" si="12719">AB672/AB684</f>
        <v>7.9569997769472239E-2</v>
      </c>
      <c r="CK672" s="137">
        <f t="shared" ref="CK672" si="12720">AC672/AC684</f>
        <v>7.7090913057945007E-2</v>
      </c>
    </row>
    <row r="673" spans="1:89">
      <c r="A673" s="138" t="s">
        <v>29</v>
      </c>
      <c r="B673" s="196">
        <v>2256</v>
      </c>
      <c r="C673" s="190">
        <v>2094</v>
      </c>
      <c r="D673" s="191">
        <v>996</v>
      </c>
      <c r="E673" s="192">
        <v>677</v>
      </c>
      <c r="F673" s="189">
        <v>389</v>
      </c>
      <c r="G673" s="193">
        <v>278</v>
      </c>
      <c r="H673" s="191">
        <v>1899</v>
      </c>
      <c r="I673" s="192">
        <v>2494</v>
      </c>
      <c r="J673" s="189">
        <v>182</v>
      </c>
      <c r="K673" s="190">
        <v>233</v>
      </c>
      <c r="L673" s="191">
        <v>459</v>
      </c>
      <c r="M673" s="189">
        <v>905</v>
      </c>
      <c r="N673" s="194">
        <v>1356</v>
      </c>
      <c r="O673" s="197">
        <v>1478</v>
      </c>
      <c r="P673" s="189">
        <v>814</v>
      </c>
      <c r="Q673" s="190">
        <v>803</v>
      </c>
      <c r="R673" s="191">
        <v>1255</v>
      </c>
      <c r="S673" s="192">
        <v>1197</v>
      </c>
      <c r="T673" s="189">
        <v>144</v>
      </c>
      <c r="U673" s="193">
        <v>167</v>
      </c>
      <c r="V673" s="191">
        <v>983</v>
      </c>
      <c r="W673" s="198">
        <v>1212</v>
      </c>
      <c r="X673" s="189">
        <v>698</v>
      </c>
      <c r="Y673" s="193">
        <v>380</v>
      </c>
      <c r="Z673" s="191">
        <v>3157</v>
      </c>
      <c r="AA673" s="189">
        <v>2556</v>
      </c>
      <c r="AB673" s="165">
        <f t="shared" si="12474"/>
        <v>14588</v>
      </c>
      <c r="AC673" s="166">
        <f t="shared" si="12391"/>
        <v>14474</v>
      </c>
      <c r="BI673" s="138" t="s">
        <v>29</v>
      </c>
      <c r="BJ673" s="130">
        <f>B673/B684</f>
        <v>6.8843454379005187E-2</v>
      </c>
      <c r="BK673" s="131">
        <f t="shared" ref="BK673" si="12721">C673/C684</f>
        <v>9.5047887068222051E-2</v>
      </c>
      <c r="BL673" s="132">
        <f t="shared" ref="BL673" si="12722">D673/D684</f>
        <v>8.4242578025881754E-2</v>
      </c>
      <c r="BM673" s="133">
        <f t="shared" ref="BM673" si="12723">E673/E684</f>
        <v>7.8702627295977684E-2</v>
      </c>
      <c r="BN673" s="130">
        <f t="shared" ref="BN673" si="12724">F673/F684</f>
        <v>8.9016018306636149E-2</v>
      </c>
      <c r="BO673" s="131">
        <f t="shared" ref="BO673" si="12725">G673/G684</f>
        <v>8.720200752823086E-2</v>
      </c>
      <c r="BP673" s="132">
        <f t="shared" ref="BP673" si="12726">H673/H684</f>
        <v>7.9290187891440503E-2</v>
      </c>
      <c r="BQ673" s="133">
        <f t="shared" ref="BQ673" si="12727">I673/I684</f>
        <v>8.9202045852855974E-2</v>
      </c>
      <c r="BR673" s="130">
        <f t="shared" ref="BR673" si="12728">J673/J684</f>
        <v>8.1724292770543328E-2</v>
      </c>
      <c r="BS673" s="131">
        <f t="shared" ref="BS673" si="12729">K673/K684</f>
        <v>7.5747724317295193E-2</v>
      </c>
      <c r="BT673" s="132">
        <f t="shared" ref="BT673" si="12730">L673/L684</f>
        <v>0.105980143154006</v>
      </c>
      <c r="BU673" s="130">
        <f t="shared" ref="BU673" si="12731">M673/M684</f>
        <v>8.485700890764182E-2</v>
      </c>
      <c r="BV673" s="134">
        <f t="shared" ref="BV673" si="12732">N673/N684</f>
        <v>7.7485714285714283E-2</v>
      </c>
      <c r="BW673" s="135">
        <f t="shared" ref="BW673" si="12733">O673/O684</f>
        <v>6.8448108183207526E-2</v>
      </c>
      <c r="BX673" s="130">
        <f t="shared" ref="BX673" si="12734">P673/P684</f>
        <v>8.6073807761446547E-2</v>
      </c>
      <c r="BY673" s="131">
        <f t="shared" ref="BY673" si="12735">Q673/Q684</f>
        <v>8.4588644264194671E-2</v>
      </c>
      <c r="BZ673" s="132">
        <f t="shared" ref="BZ673" si="12736">R673/R684</f>
        <v>8.0925973690998201E-2</v>
      </c>
      <c r="CA673" s="133">
        <f t="shared" ref="CA673" si="12737">S673/S684</f>
        <v>7.6799692031310152E-2</v>
      </c>
      <c r="CB673" s="130">
        <f t="shared" ref="CB673" si="12738">T673/T684</f>
        <v>7.5471698113207544E-2</v>
      </c>
      <c r="CC673" s="131">
        <f t="shared" ref="CC673" si="12739">U673/U684</f>
        <v>6.5362035225048923E-2</v>
      </c>
      <c r="CD673" s="132">
        <f t="shared" ref="CD673" si="12740">V673/V684</f>
        <v>8.0140225012228922E-2</v>
      </c>
      <c r="CE673" s="133">
        <f t="shared" ref="CE673" si="12741">W673/W684</f>
        <v>7.5485799701046338E-2</v>
      </c>
      <c r="CF673" s="130">
        <f t="shared" ref="CF673" si="12742">X673/X684</f>
        <v>7.6897653409716868E-2</v>
      </c>
      <c r="CG673" s="131">
        <f t="shared" ref="CG673" si="12743">Y673/Y684</f>
        <v>6.0644749441429939E-2</v>
      </c>
      <c r="CH673" s="132">
        <f t="shared" ref="CH673" si="12744">Z673/Z684</f>
        <v>8.1732511779630299E-2</v>
      </c>
      <c r="CI673" s="130">
        <f t="shared" ref="CI673" si="12745">AA673/AA684</f>
        <v>7.0492843156181914E-2</v>
      </c>
      <c r="CJ673" s="136">
        <f t="shared" ref="CJ673" si="12746">AB673/AB684</f>
        <v>7.9363265927872351E-2</v>
      </c>
      <c r="CK673" s="137">
        <f t="shared" ref="CK673" si="12747">AC673/AC684</f>
        <v>7.8950957022620533E-2</v>
      </c>
    </row>
    <row r="674" spans="1:89">
      <c r="A674" s="147" t="s">
        <v>30</v>
      </c>
      <c r="B674" s="199">
        <v>2402</v>
      </c>
      <c r="C674" s="183">
        <v>1927</v>
      </c>
      <c r="D674" s="184">
        <v>837</v>
      </c>
      <c r="E674" s="185">
        <v>780</v>
      </c>
      <c r="F674" s="182">
        <v>306</v>
      </c>
      <c r="G674" s="186">
        <v>328</v>
      </c>
      <c r="H674" s="184">
        <v>1876</v>
      </c>
      <c r="I674" s="185">
        <v>2170</v>
      </c>
      <c r="J674" s="182">
        <v>202</v>
      </c>
      <c r="K674" s="183">
        <v>211</v>
      </c>
      <c r="L674" s="184">
        <v>422</v>
      </c>
      <c r="M674" s="182">
        <v>753</v>
      </c>
      <c r="N674" s="187">
        <v>1368</v>
      </c>
      <c r="O674" s="200">
        <v>1588</v>
      </c>
      <c r="P674" s="182">
        <v>666</v>
      </c>
      <c r="Q674" s="183">
        <v>846</v>
      </c>
      <c r="R674" s="184">
        <v>1112</v>
      </c>
      <c r="S674" s="185">
        <v>1232</v>
      </c>
      <c r="T674" s="182">
        <v>150</v>
      </c>
      <c r="U674" s="186">
        <v>227</v>
      </c>
      <c r="V674" s="184">
        <v>1148</v>
      </c>
      <c r="W674" s="201">
        <v>1188</v>
      </c>
      <c r="X674" s="182">
        <v>743</v>
      </c>
      <c r="Y674" s="186">
        <v>492</v>
      </c>
      <c r="Z674" s="184">
        <v>3117</v>
      </c>
      <c r="AA674" s="182">
        <v>2590</v>
      </c>
      <c r="AB674" s="165">
        <f t="shared" si="12474"/>
        <v>14349</v>
      </c>
      <c r="AC674" s="166">
        <f t="shared" si="12391"/>
        <v>14332</v>
      </c>
      <c r="BI674" s="147" t="s">
        <v>30</v>
      </c>
      <c r="BJ674" s="130">
        <f>B674/B684</f>
        <v>7.3298748855660664E-2</v>
      </c>
      <c r="BK674" s="131">
        <f t="shared" ref="BK674" si="12748">C674/C684</f>
        <v>8.7467659207480369E-2</v>
      </c>
      <c r="BL674" s="132">
        <f t="shared" ref="BL674" si="12749">D674/D684</f>
        <v>7.0794214666328348E-2</v>
      </c>
      <c r="BM674" s="133">
        <f t="shared" ref="BM674" si="12750">E674/E684</f>
        <v>9.0676586840269705E-2</v>
      </c>
      <c r="BN674" s="130">
        <f t="shared" ref="BN674" si="12751">F674/F684</f>
        <v>7.0022883295194502E-2</v>
      </c>
      <c r="BO674" s="131">
        <f t="shared" ref="BO674" si="12752">G674/G684</f>
        <v>0.10288582183186951</v>
      </c>
      <c r="BP674" s="132">
        <f t="shared" ref="BP674" si="12753">H674/H684</f>
        <v>7.8329853862212945E-2</v>
      </c>
      <c r="BQ674" s="133">
        <f t="shared" ref="BQ674" si="12754">I674/I684</f>
        <v>7.7613648556815337E-2</v>
      </c>
      <c r="BR674" s="130">
        <f t="shared" ref="BR674" si="12755">J674/J684</f>
        <v>9.0704984283789855E-2</v>
      </c>
      <c r="BS674" s="131">
        <f t="shared" ref="BS674" si="12756">K674/K684</f>
        <v>6.8595578673602081E-2</v>
      </c>
      <c r="BT674" s="132">
        <f t="shared" ref="BT674" si="12757">L674/L684</f>
        <v>9.7437081505426001E-2</v>
      </c>
      <c r="BU674" s="130">
        <f t="shared" ref="BU674" si="12758">M674/M684</f>
        <v>7.060478199718706E-2</v>
      </c>
      <c r="BV674" s="134">
        <f t="shared" ref="BV674" si="12759">N674/N684</f>
        <v>7.8171428571428572E-2</v>
      </c>
      <c r="BW674" s="135">
        <f t="shared" ref="BW674" si="12760">O674/O684</f>
        <v>7.3542351688047056E-2</v>
      </c>
      <c r="BX674" s="130">
        <f t="shared" ref="BX674" si="12761">P674/P684</f>
        <v>7.0424024532092636E-2</v>
      </c>
      <c r="BY674" s="131">
        <f t="shared" ref="BY674" si="12762">Q674/Q684</f>
        <v>8.9118297693036974E-2</v>
      </c>
      <c r="BZ674" s="132">
        <f t="shared" ref="BZ674" si="12763">R674/R684</f>
        <v>7.1704926489553775E-2</v>
      </c>
      <c r="CA674" s="133">
        <f t="shared" ref="CA674" si="12764">S674/S684</f>
        <v>7.9045297061465417E-2</v>
      </c>
      <c r="CB674" s="130">
        <f t="shared" ref="CB674" si="12765">T674/T684</f>
        <v>7.8616352201257858E-2</v>
      </c>
      <c r="CC674" s="131">
        <f t="shared" ref="CC674" si="12766">U674/U684</f>
        <v>8.8845401174168295E-2</v>
      </c>
      <c r="CD674" s="132">
        <f t="shared" ref="CD674" si="12767">V674/V684</f>
        <v>9.3592043045817711E-2</v>
      </c>
      <c r="CE674" s="133">
        <f t="shared" ref="CE674" si="12768">W674/W684</f>
        <v>7.3991031390134535E-2</v>
      </c>
      <c r="CF674" s="130">
        <f t="shared" ref="CF674" si="12769">X674/X684</f>
        <v>8.1855238514927833E-2</v>
      </c>
      <c r="CG674" s="131">
        <f t="shared" ref="CG674" si="12770">Y674/Y684</f>
        <v>7.851899138206192E-2</v>
      </c>
      <c r="CH674" s="132">
        <f t="shared" ref="CH674" si="12771">Z674/Z684</f>
        <v>8.0696939885051513E-2</v>
      </c>
      <c r="CI674" s="130">
        <f t="shared" ref="CI674" si="12772">AA674/AA684</f>
        <v>7.1430541382829088E-2</v>
      </c>
      <c r="CJ674" s="136">
        <f t="shared" ref="CJ674" si="12773">AB674/AB684</f>
        <v>7.8063031450441481E-2</v>
      </c>
      <c r="CK674" s="137">
        <f t="shared" ref="CK674" si="12774">AC674/AC684</f>
        <v>7.8176393260204327E-2</v>
      </c>
    </row>
    <row r="675" spans="1:89">
      <c r="A675" s="138" t="s">
        <v>31</v>
      </c>
      <c r="B675" s="196">
        <v>2270</v>
      </c>
      <c r="C675" s="190">
        <v>1779</v>
      </c>
      <c r="D675" s="191">
        <v>681</v>
      </c>
      <c r="E675" s="192">
        <v>690</v>
      </c>
      <c r="F675" s="189">
        <v>263</v>
      </c>
      <c r="G675" s="193">
        <v>214</v>
      </c>
      <c r="H675" s="191">
        <v>1662</v>
      </c>
      <c r="I675" s="192">
        <v>2433</v>
      </c>
      <c r="J675" s="189">
        <v>208</v>
      </c>
      <c r="K675" s="190">
        <v>179</v>
      </c>
      <c r="L675" s="191">
        <v>483</v>
      </c>
      <c r="M675" s="189">
        <v>594</v>
      </c>
      <c r="N675" s="194">
        <v>1296</v>
      </c>
      <c r="O675" s="197">
        <v>1463</v>
      </c>
      <c r="P675" s="189">
        <v>602</v>
      </c>
      <c r="Q675" s="190">
        <v>851</v>
      </c>
      <c r="R675" s="191">
        <v>910</v>
      </c>
      <c r="S675" s="192">
        <v>1441</v>
      </c>
      <c r="T675" s="189">
        <v>131</v>
      </c>
      <c r="U675" s="193">
        <v>219</v>
      </c>
      <c r="V675" s="191">
        <v>1187</v>
      </c>
      <c r="W675" s="198">
        <v>1135</v>
      </c>
      <c r="X675" s="189">
        <v>584</v>
      </c>
      <c r="Y675" s="193">
        <v>544</v>
      </c>
      <c r="Z675" s="191">
        <v>2633</v>
      </c>
      <c r="AA675" s="189">
        <v>2734</v>
      </c>
      <c r="AB675" s="165">
        <f t="shared" si="12474"/>
        <v>12910</v>
      </c>
      <c r="AC675" s="166">
        <f t="shared" si="12391"/>
        <v>14276</v>
      </c>
      <c r="BI675" s="138" t="s">
        <v>31</v>
      </c>
      <c r="BJ675" s="130">
        <f>B675/B684</f>
        <v>6.9270674397314616E-2</v>
      </c>
      <c r="BK675" s="131">
        <f t="shared" ref="BK675" si="12775">C675/C684</f>
        <v>8.0749852480595519E-2</v>
      </c>
      <c r="BL675" s="132">
        <f t="shared" ref="BL675" si="12776">D675/D684</f>
        <v>5.7599594011672167E-2</v>
      </c>
      <c r="BM675" s="133">
        <f t="shared" ref="BM675" si="12777">E675/E684</f>
        <v>8.0213903743315509E-2</v>
      </c>
      <c r="BN675" s="130">
        <f t="shared" ref="BN675" si="12778">F675/F684</f>
        <v>6.0183066361556063E-2</v>
      </c>
      <c r="BO675" s="131">
        <f t="shared" ref="BO675" si="12779">G675/G684</f>
        <v>6.7126725219573399E-2</v>
      </c>
      <c r="BP675" s="132">
        <f t="shared" ref="BP675" si="12780">H675/H684</f>
        <v>6.9394572025052198E-2</v>
      </c>
      <c r="BQ675" s="133">
        <f t="shared" ref="BQ675" si="12781">I675/I684</f>
        <v>8.7020279695268071E-2</v>
      </c>
      <c r="BR675" s="130">
        <f t="shared" ref="BR675" si="12782">J675/J684</f>
        <v>9.3399191737763801E-2</v>
      </c>
      <c r="BS675" s="131">
        <f t="shared" ref="BS675" si="12783">K675/K684</f>
        <v>5.8192457737321193E-2</v>
      </c>
      <c r="BT675" s="132">
        <f t="shared" ref="BT675" si="12784">L675/L684</f>
        <v>0.11152158854767952</v>
      </c>
      <c r="BU675" s="130">
        <f t="shared" ref="BU675" si="12785">M675/M684</f>
        <v>5.5696202531645568E-2</v>
      </c>
      <c r="BV675" s="134">
        <f t="shared" ref="BV675" si="12786">N675/N684</f>
        <v>7.4057142857142863E-2</v>
      </c>
      <c r="BW675" s="135">
        <f t="shared" ref="BW675" si="12787">O675/O684</f>
        <v>6.7753438614365766E-2</v>
      </c>
      <c r="BX675" s="130">
        <f t="shared" ref="BX675" si="12788">P675/P684</f>
        <v>6.3656550703182824E-2</v>
      </c>
      <c r="BY675" s="131">
        <f t="shared" ref="BY675" si="12789">Q675/Q684</f>
        <v>8.9645001580111655E-2</v>
      </c>
      <c r="BZ675" s="132">
        <f t="shared" ref="BZ675" si="12790">R675/R684</f>
        <v>5.8679391281919006E-2</v>
      </c>
      <c r="CA675" s="133">
        <f t="shared" ref="CA675" si="12791">S675/S684</f>
        <v>9.2454767098678295E-2</v>
      </c>
      <c r="CB675" s="130">
        <f t="shared" ref="CB675" si="12792">T675/T684</f>
        <v>6.8658280922431869E-2</v>
      </c>
      <c r="CC675" s="131">
        <f t="shared" ref="CC675" si="12793">U675/U684</f>
        <v>8.5714285714285715E-2</v>
      </c>
      <c r="CD675" s="132">
        <f t="shared" ref="CD675" si="12794">V675/V684</f>
        <v>9.677156367193869E-2</v>
      </c>
      <c r="CE675" s="133">
        <f t="shared" ref="CE675" si="12795">W675/W684</f>
        <v>7.0690084703537617E-2</v>
      </c>
      <c r="CF675" s="130">
        <f t="shared" ref="CF675" si="12796">X675/X684</f>
        <v>6.4338437809849075E-2</v>
      </c>
      <c r="CG675" s="131">
        <f t="shared" ref="CG675" si="12797">Y675/Y684</f>
        <v>8.681774656878391E-2</v>
      </c>
      <c r="CH675" s="132">
        <f t="shared" ref="CH675" si="12798">Z675/Z684</f>
        <v>6.8166519960648264E-2</v>
      </c>
      <c r="CI675" s="130">
        <f t="shared" ref="CI675" si="12799">AA675/AA684</f>
        <v>7.5401969166275964E-2</v>
      </c>
      <c r="CJ675" s="136">
        <f t="shared" ref="CJ675" si="12800">AB675/AB684</f>
        <v>7.0234423027751028E-2</v>
      </c>
      <c r="CK675" s="137">
        <f t="shared" ref="CK675" si="12801">AC675/AC684</f>
        <v>7.7870931494744416E-2</v>
      </c>
    </row>
    <row r="676" spans="1:89">
      <c r="A676" s="147" t="s">
        <v>32</v>
      </c>
      <c r="B676" s="199">
        <v>2014</v>
      </c>
      <c r="C676" s="183">
        <v>1419</v>
      </c>
      <c r="D676" s="184">
        <v>590</v>
      </c>
      <c r="E676" s="185">
        <v>684</v>
      </c>
      <c r="F676" s="182">
        <v>195</v>
      </c>
      <c r="G676" s="186">
        <v>268</v>
      </c>
      <c r="H676" s="184">
        <v>1475</v>
      </c>
      <c r="I676" s="185">
        <v>1959</v>
      </c>
      <c r="J676" s="182">
        <v>155</v>
      </c>
      <c r="K676" s="183">
        <v>135</v>
      </c>
      <c r="L676" s="184">
        <v>421</v>
      </c>
      <c r="M676" s="182">
        <v>492</v>
      </c>
      <c r="N676" s="187">
        <v>1072</v>
      </c>
      <c r="O676" s="200">
        <v>1319</v>
      </c>
      <c r="P676" s="182">
        <v>398</v>
      </c>
      <c r="Q676" s="183">
        <v>742</v>
      </c>
      <c r="R676" s="184">
        <v>670</v>
      </c>
      <c r="S676" s="185">
        <v>1276</v>
      </c>
      <c r="T676" s="182">
        <v>109</v>
      </c>
      <c r="U676" s="186">
        <v>177</v>
      </c>
      <c r="V676" s="184">
        <v>1253</v>
      </c>
      <c r="W676" s="201">
        <v>776</v>
      </c>
      <c r="X676" s="182">
        <v>541</v>
      </c>
      <c r="Y676" s="186">
        <v>481</v>
      </c>
      <c r="Z676" s="184">
        <v>2221</v>
      </c>
      <c r="AA676" s="182">
        <v>1985</v>
      </c>
      <c r="AB676" s="165">
        <f t="shared" si="12474"/>
        <v>11114</v>
      </c>
      <c r="AC676" s="166">
        <f t="shared" si="12391"/>
        <v>11713</v>
      </c>
      <c r="BI676" s="147" t="s">
        <v>32</v>
      </c>
      <c r="BJ676" s="130">
        <f>B676/B684</f>
        <v>6.1458651205370765E-2</v>
      </c>
      <c r="BK676" s="131">
        <f t="shared" ref="BK676" si="12802">C676/C684</f>
        <v>6.440924152330807E-2</v>
      </c>
      <c r="BL676" s="132">
        <f t="shared" ref="BL676" si="12803">D676/D684</f>
        <v>4.9902731963122726E-2</v>
      </c>
      <c r="BM676" s="133">
        <f t="shared" ref="BM676" si="12804">E676/E684</f>
        <v>7.9516391536851888E-2</v>
      </c>
      <c r="BN676" s="130">
        <f t="shared" ref="BN676" si="12805">F676/F684</f>
        <v>4.462242562929062E-2</v>
      </c>
      <c r="BO676" s="131">
        <f t="shared" ref="BO676" si="12806">G676/G684</f>
        <v>8.4065244667503133E-2</v>
      </c>
      <c r="BP676" s="132">
        <f t="shared" ref="BP676" si="12807">H676/H684</f>
        <v>6.1586638830897704E-2</v>
      </c>
      <c r="BQ676" s="133">
        <f t="shared" ref="BQ676" si="12808">I676/I684</f>
        <v>7.006688365106048E-2</v>
      </c>
      <c r="BR676" s="130">
        <f t="shared" ref="BR676" si="12809">J676/J684</f>
        <v>6.960035922766053E-2</v>
      </c>
      <c r="BS676" s="131">
        <f t="shared" ref="BS676" si="12810">K676/K684</f>
        <v>4.3888166449934977E-2</v>
      </c>
      <c r="BT676" s="132">
        <f t="shared" ref="BT676" si="12811">L676/L684</f>
        <v>9.7206187947356262E-2</v>
      </c>
      <c r="BU676" s="130">
        <f t="shared" ref="BU676" si="12812">M676/M684</f>
        <v>4.6132208157524612E-2</v>
      </c>
      <c r="BV676" s="134">
        <f t="shared" ref="BV676" si="12813">N676/N684</f>
        <v>6.1257142857142857E-2</v>
      </c>
      <c r="BW676" s="135">
        <f t="shared" ref="BW676" si="12814">O676/O684</f>
        <v>6.1084610753484925E-2</v>
      </c>
      <c r="BX676" s="130">
        <f t="shared" ref="BX676" si="12815">P676/P684</f>
        <v>4.2085227873532832E-2</v>
      </c>
      <c r="BY676" s="131">
        <f t="shared" ref="BY676" si="12816">Q676/Q684</f>
        <v>7.8162856841883496E-2</v>
      </c>
      <c r="BZ676" s="132">
        <f t="shared" ref="BZ676" si="12817">R676/R684</f>
        <v>4.3203507866907402E-2</v>
      </c>
      <c r="CA676" s="133">
        <f t="shared" ref="CA676" si="12818">S676/S684</f>
        <v>8.1868343385089179E-2</v>
      </c>
      <c r="CB676" s="130">
        <f t="shared" ref="CB676" si="12819">T676/T684</f>
        <v>5.7127882599580709E-2</v>
      </c>
      <c r="CC676" s="131">
        <f t="shared" ref="CC676" si="12820">U676/U684</f>
        <v>6.9275929549902152E-2</v>
      </c>
      <c r="CD676" s="132">
        <f t="shared" ref="CD676" si="12821">V676/V684</f>
        <v>0.10215229088537421</v>
      </c>
      <c r="CE676" s="133">
        <f t="shared" ref="CE676" si="12822">W676/W684</f>
        <v>4.8330842052815147E-2</v>
      </c>
      <c r="CF676" s="130">
        <f t="shared" ref="CF676" si="12823">X676/X684</f>
        <v>5.9601189820425247E-2</v>
      </c>
      <c r="CG676" s="131">
        <f t="shared" ref="CG676" si="12824">Y676/Y684</f>
        <v>7.6763485477178428E-2</v>
      </c>
      <c r="CH676" s="132">
        <f t="shared" ref="CH676" si="12825">Z676/Z684</f>
        <v>5.7500129446486824E-2</v>
      </c>
      <c r="CI676" s="130">
        <f t="shared" ref="CI676" si="12826">AA676/AA684</f>
        <v>5.4745028820430787E-2</v>
      </c>
      <c r="CJ676" s="136">
        <f t="shared" ref="CJ676" si="12827">AB676/AB684</f>
        <v>6.046362335634585E-2</v>
      </c>
      <c r="CK676" s="137">
        <f t="shared" ref="CK676" si="12828">AC676/AC684</f>
        <v>6.3890601050570289E-2</v>
      </c>
    </row>
    <row r="677" spans="1:89">
      <c r="A677" s="138" t="s">
        <v>33</v>
      </c>
      <c r="B677" s="196">
        <v>1837</v>
      </c>
      <c r="C677" s="190">
        <v>1349</v>
      </c>
      <c r="D677" s="191">
        <v>408</v>
      </c>
      <c r="E677" s="192">
        <v>556</v>
      </c>
      <c r="F677" s="189">
        <v>144</v>
      </c>
      <c r="G677" s="193">
        <v>226</v>
      </c>
      <c r="H677" s="191">
        <v>1280</v>
      </c>
      <c r="I677" s="192">
        <v>1535</v>
      </c>
      <c r="J677" s="189">
        <v>132</v>
      </c>
      <c r="K677" s="190">
        <v>104</v>
      </c>
      <c r="L677" s="191">
        <v>323</v>
      </c>
      <c r="M677" s="189">
        <v>419</v>
      </c>
      <c r="N677" s="194">
        <v>989</v>
      </c>
      <c r="O677" s="197">
        <v>1085</v>
      </c>
      <c r="P677" s="189">
        <v>322</v>
      </c>
      <c r="Q677" s="190">
        <v>747</v>
      </c>
      <c r="R677" s="191">
        <v>549</v>
      </c>
      <c r="S677" s="192">
        <v>1037</v>
      </c>
      <c r="T677" s="189">
        <v>94</v>
      </c>
      <c r="U677" s="193">
        <v>215</v>
      </c>
      <c r="V677" s="191">
        <v>1010</v>
      </c>
      <c r="W677" s="198">
        <v>630</v>
      </c>
      <c r="X677" s="189">
        <v>436</v>
      </c>
      <c r="Y677" s="193">
        <v>364</v>
      </c>
      <c r="Z677" s="191">
        <v>1777</v>
      </c>
      <c r="AA677" s="189">
        <v>1852</v>
      </c>
      <c r="AB677" s="165">
        <f t="shared" si="12474"/>
        <v>9301</v>
      </c>
      <c r="AC677" s="166">
        <f t="shared" si="12391"/>
        <v>10119</v>
      </c>
      <c r="BI677" s="138" t="s">
        <v>33</v>
      </c>
      <c r="BJ677" s="130">
        <f>B677/B684</f>
        <v>5.6057369545315837E-2</v>
      </c>
      <c r="BK677" s="131">
        <f t="shared" ref="BK677" si="12829">C677/C684</f>
        <v>6.1231900503835507E-2</v>
      </c>
      <c r="BL677" s="132">
        <f t="shared" ref="BL677" si="12830">D677/D684</f>
        <v>3.4509007866023851E-2</v>
      </c>
      <c r="BM677" s="133">
        <f t="shared" ref="BM677" si="12831">E677/E684</f>
        <v>6.4636131132294813E-2</v>
      </c>
      <c r="BN677" s="130">
        <f t="shared" ref="BN677" si="12832">F677/F684</f>
        <v>3.2951945080091534E-2</v>
      </c>
      <c r="BO677" s="131">
        <f t="shared" ref="BO677" si="12833">G677/G684</f>
        <v>7.0890840652446677E-2</v>
      </c>
      <c r="BP677" s="132">
        <f t="shared" ref="BP677" si="12834">H677/H684</f>
        <v>5.3444676409185807E-2</v>
      </c>
      <c r="BQ677" s="133">
        <f t="shared" ref="BQ677" si="12835">I677/I684</f>
        <v>5.4901820522908547E-2</v>
      </c>
      <c r="BR677" s="130">
        <f t="shared" ref="BR677" si="12836">J677/J684</f>
        <v>5.9272563987427029E-2</v>
      </c>
      <c r="BS677" s="131">
        <f t="shared" ref="BS677" si="12837">K677/K684</f>
        <v>3.3810143042912875E-2</v>
      </c>
      <c r="BT677" s="132">
        <f t="shared" ref="BT677" si="12838">L677/L684</f>
        <v>7.4578619256522746E-2</v>
      </c>
      <c r="BU677" s="130">
        <f t="shared" ref="BU677" si="12839">M677/M684</f>
        <v>3.9287388654477264E-2</v>
      </c>
      <c r="BV677" s="134">
        <f t="shared" ref="BV677" si="12840">N677/N684</f>
        <v>5.6514285714285711E-2</v>
      </c>
      <c r="BW677" s="135">
        <f t="shared" ref="BW677" si="12841">O677/O684</f>
        <v>5.0247765479553556E-2</v>
      </c>
      <c r="BX677" s="130">
        <f t="shared" ref="BX677" si="12842">P677/P684</f>
        <v>3.4048852701702444E-2</v>
      </c>
      <c r="BY677" s="131">
        <f t="shared" ref="BY677" si="12843">Q677/Q684</f>
        <v>7.8689560728958177E-2</v>
      </c>
      <c r="BZ677" s="132">
        <f t="shared" ref="BZ677" si="12844">R677/R684</f>
        <v>3.5401083311839047E-2</v>
      </c>
      <c r="CA677" s="133">
        <f t="shared" ref="CA677" si="12845">S677/S684</f>
        <v>6.6534069036314647E-2</v>
      </c>
      <c r="CB677" s="130">
        <f t="shared" ref="CB677" si="12846">T677/T684</f>
        <v>4.9266247379454925E-2</v>
      </c>
      <c r="CC677" s="131">
        <f t="shared" ref="CC677" si="12847">U677/U684</f>
        <v>8.4148727984344418E-2</v>
      </c>
      <c r="CD677" s="132">
        <f t="shared" ref="CD677" si="12848">V677/V684</f>
        <v>8.2341431599543449E-2</v>
      </c>
      <c r="CE677" s="133">
        <f t="shared" ref="CE677" si="12849">W677/W684</f>
        <v>3.923766816143498E-2</v>
      </c>
      <c r="CF677" s="130">
        <f t="shared" ref="CF677" si="12850">X677/X684</f>
        <v>4.8033491241599648E-2</v>
      </c>
      <c r="CG677" s="131">
        <f t="shared" ref="CG677" si="12851">Y677/Y684</f>
        <v>5.8091286307053944E-2</v>
      </c>
      <c r="CH677" s="132">
        <f t="shared" ref="CH677" si="12852">Z677/Z684</f>
        <v>4.6005281416662352E-2</v>
      </c>
      <c r="CI677" s="130">
        <f t="shared" ref="CI677" si="12853">AA677/AA684</f>
        <v>5.1076973992663893E-2</v>
      </c>
      <c r="CJ677" s="136">
        <f t="shared" ref="CJ677" si="12854">AB677/AB684</f>
        <v>5.0600338387382829E-2</v>
      </c>
      <c r="CK677" s="137">
        <f t="shared" ref="CK677" si="12855">AC677/AC684</f>
        <v>5.519585008372925E-2</v>
      </c>
    </row>
    <row r="678" spans="1:89">
      <c r="A678" s="147" t="s">
        <v>34</v>
      </c>
      <c r="B678" s="199">
        <v>211</v>
      </c>
      <c r="C678" s="183">
        <v>938</v>
      </c>
      <c r="D678" s="184">
        <v>75</v>
      </c>
      <c r="E678" s="185">
        <v>413</v>
      </c>
      <c r="F678" s="182">
        <v>42</v>
      </c>
      <c r="G678" s="186">
        <v>166</v>
      </c>
      <c r="H678" s="184">
        <v>450</v>
      </c>
      <c r="I678" s="185">
        <v>1223</v>
      </c>
      <c r="J678" s="182">
        <v>85</v>
      </c>
      <c r="K678" s="183">
        <v>59</v>
      </c>
      <c r="L678" s="184">
        <v>233</v>
      </c>
      <c r="M678" s="182">
        <v>225</v>
      </c>
      <c r="N678" s="187">
        <v>676</v>
      </c>
      <c r="O678" s="200">
        <v>698</v>
      </c>
      <c r="P678" s="182">
        <v>221</v>
      </c>
      <c r="Q678" s="183">
        <v>665</v>
      </c>
      <c r="R678" s="184">
        <v>354</v>
      </c>
      <c r="S678" s="185">
        <v>916</v>
      </c>
      <c r="T678" s="182">
        <v>73</v>
      </c>
      <c r="U678" s="186">
        <v>118</v>
      </c>
      <c r="V678" s="184">
        <v>1125</v>
      </c>
      <c r="W678" s="201">
        <v>494</v>
      </c>
      <c r="X678" s="182">
        <v>344</v>
      </c>
      <c r="Y678" s="186">
        <v>371</v>
      </c>
      <c r="Z678" s="184">
        <v>1259</v>
      </c>
      <c r="AA678" s="182">
        <v>1725</v>
      </c>
      <c r="AB678" s="165">
        <f t="shared" si="12474"/>
        <v>5148</v>
      </c>
      <c r="AC678" s="166">
        <f t="shared" si="12391"/>
        <v>8011</v>
      </c>
      <c r="BI678" s="147" t="s">
        <v>34</v>
      </c>
      <c r="BJ678" s="130">
        <f>B678/B684</f>
        <v>6.4388159902349709E-3</v>
      </c>
      <c r="BK678" s="131">
        <f t="shared" ref="BK678" si="12856">C678/C684</f>
        <v>4.2576369660932326E-2</v>
      </c>
      <c r="BL678" s="132">
        <f t="shared" ref="BL678" si="12857">D678/D684</f>
        <v>6.3435676224308547E-3</v>
      </c>
      <c r="BM678" s="133">
        <f t="shared" ref="BM678" si="12858">E678/E684</f>
        <v>4.8012090211578699E-2</v>
      </c>
      <c r="BN678" s="130">
        <f t="shared" ref="BN678" si="12859">F678/F684</f>
        <v>9.6109839816933638E-3</v>
      </c>
      <c r="BO678" s="131">
        <f t="shared" ref="BO678" si="12860">G678/G684</f>
        <v>5.2070263488080304E-2</v>
      </c>
      <c r="BP678" s="132">
        <f t="shared" ref="BP678" si="12861">H678/H684</f>
        <v>1.8789144050104383E-2</v>
      </c>
      <c r="BQ678" s="133">
        <f t="shared" ref="BQ678" si="12862">I678/I684</f>
        <v>4.3742623126721274E-2</v>
      </c>
      <c r="BR678" s="130">
        <f t="shared" ref="BR678" si="12863">J678/J684</f>
        <v>3.8167938931297711E-2</v>
      </c>
      <c r="BS678" s="131">
        <f t="shared" ref="BS678" si="12864">K678/K684</f>
        <v>1.9180754226267881E-2</v>
      </c>
      <c r="BT678" s="132">
        <f t="shared" ref="BT678" si="12865">L678/L684</f>
        <v>5.3798199030247053E-2</v>
      </c>
      <c r="BU678" s="130">
        <f t="shared" ref="BU678" si="12866">M678/M684</f>
        <v>2.1097046413502109E-2</v>
      </c>
      <c r="BV678" s="134">
        <f t="shared" ref="BV678" si="12867">N678/N684</f>
        <v>3.8628571428571429E-2</v>
      </c>
      <c r="BW678" s="135">
        <f t="shared" ref="BW678" si="12868">O678/O684</f>
        <v>3.2325290603436301E-2</v>
      </c>
      <c r="BX678" s="130">
        <f t="shared" ref="BX678" si="12869">P678/P684</f>
        <v>2.3368933065454161E-2</v>
      </c>
      <c r="BY678" s="131">
        <f t="shared" ref="BY678" si="12870">Q678/Q684</f>
        <v>7.0051616980933318E-2</v>
      </c>
      <c r="BZ678" s="132">
        <f t="shared" ref="BZ678" si="12871">R678/R684</f>
        <v>2.2826928037142119E-2</v>
      </c>
      <c r="CA678" s="133">
        <f t="shared" ref="CA678" si="12872">S678/S684</f>
        <v>5.8770691646349286E-2</v>
      </c>
      <c r="CB678" s="130">
        <f t="shared" ref="CB678" si="12873">T678/T684</f>
        <v>3.8259958071278827E-2</v>
      </c>
      <c r="CC678" s="131">
        <f t="shared" ref="CC678" si="12874">U678/U684</f>
        <v>4.6183953033268103E-2</v>
      </c>
      <c r="CD678" s="132">
        <f t="shared" ref="CD678" si="12875">V678/V684</f>
        <v>9.1716941138105329E-2</v>
      </c>
      <c r="CE678" s="133">
        <f t="shared" ref="CE678" si="12876">W678/W684</f>
        <v>3.0767314399601394E-2</v>
      </c>
      <c r="CF678" s="130">
        <f t="shared" ref="CF678" si="12877">X678/X684</f>
        <v>3.7897983915390544E-2</v>
      </c>
      <c r="CG678" s="131">
        <f t="shared" ref="CG678" si="12878">Y678/Y684</f>
        <v>5.9208426428343439E-2</v>
      </c>
      <c r="CH678" s="132">
        <f t="shared" ref="CH678" si="12879">Z678/Z684</f>
        <v>3.2594625381867137E-2</v>
      </c>
      <c r="CI678" s="130">
        <f t="shared" ref="CI678" si="12880">AA678/AA684</f>
        <v>4.7574395322540611E-2</v>
      </c>
      <c r="CJ678" s="136">
        <f t="shared" ref="CJ678" si="12881">AB678/AB684</f>
        <v>2.8006724225163617E-2</v>
      </c>
      <c r="CK678" s="137">
        <f t="shared" ref="CK678" si="12882">AC678/AC684</f>
        <v>4.3697396483916892E-2</v>
      </c>
    </row>
    <row r="679" spans="1:89">
      <c r="A679" s="138" t="s">
        <v>35</v>
      </c>
      <c r="B679" s="196">
        <v>0</v>
      </c>
      <c r="C679" s="190">
        <v>681</v>
      </c>
      <c r="D679" s="191">
        <v>3</v>
      </c>
      <c r="E679" s="192">
        <v>312</v>
      </c>
      <c r="F679" s="189">
        <v>2</v>
      </c>
      <c r="G679" s="193">
        <v>90</v>
      </c>
      <c r="H679" s="191">
        <v>29</v>
      </c>
      <c r="I679" s="192">
        <v>731</v>
      </c>
      <c r="J679" s="189">
        <v>33</v>
      </c>
      <c r="K679" s="193">
        <v>41</v>
      </c>
      <c r="L679" s="191">
        <v>50</v>
      </c>
      <c r="M679" s="189">
        <v>35</v>
      </c>
      <c r="N679" s="194">
        <v>113</v>
      </c>
      <c r="O679" s="197">
        <v>173</v>
      </c>
      <c r="P679" s="189">
        <v>64</v>
      </c>
      <c r="Q679" s="193">
        <v>167</v>
      </c>
      <c r="R679" s="191">
        <v>61</v>
      </c>
      <c r="S679" s="192">
        <v>106</v>
      </c>
      <c r="T679" s="189">
        <v>21</v>
      </c>
      <c r="U679" s="193">
        <v>9</v>
      </c>
      <c r="V679" s="191">
        <v>233</v>
      </c>
      <c r="W679" s="192">
        <v>42</v>
      </c>
      <c r="X679" s="189">
        <v>71</v>
      </c>
      <c r="Y679" s="193">
        <v>23</v>
      </c>
      <c r="Z679" s="191">
        <v>85</v>
      </c>
      <c r="AA679" s="189">
        <v>251</v>
      </c>
      <c r="AB679" s="165">
        <f t="shared" si="12474"/>
        <v>765</v>
      </c>
      <c r="AC679" s="166">
        <f t="shared" si="12391"/>
        <v>2661</v>
      </c>
      <c r="BI679" s="138" t="s">
        <v>35</v>
      </c>
      <c r="BJ679" s="130">
        <f>B679/B684</f>
        <v>0</v>
      </c>
      <c r="BK679" s="131">
        <f t="shared" ref="BK679" si="12883">C679/C684</f>
        <v>3.0910989060868775E-2</v>
      </c>
      <c r="BL679" s="132">
        <f t="shared" ref="BL679" si="12884">D679/D684</f>
        <v>2.5374270489723422E-4</v>
      </c>
      <c r="BM679" s="133">
        <f t="shared" ref="BM679" si="12885">E679/E684</f>
        <v>3.6270634736107879E-2</v>
      </c>
      <c r="BN679" s="130">
        <f t="shared" ref="BN679" si="12886">F679/F684</f>
        <v>4.5766590389016021E-4</v>
      </c>
      <c r="BO679" s="131">
        <f t="shared" ref="BO679" si="12887">G679/G684</f>
        <v>2.8230865746549563E-2</v>
      </c>
      <c r="BP679" s="132">
        <f t="shared" ref="BP679" si="12888">H679/H684</f>
        <v>1.2108559498956158E-3</v>
      </c>
      <c r="BQ679" s="133">
        <f t="shared" ref="BQ679" si="12889">I679/I684</f>
        <v>2.6145427232733647E-2</v>
      </c>
      <c r="BR679" s="130">
        <f t="shared" ref="BR679" si="12890">J679/J684</f>
        <v>1.4818140996856757E-2</v>
      </c>
      <c r="BS679" s="131">
        <f t="shared" ref="BS679" si="12891">K679/K684</f>
        <v>1.3328998699609884E-2</v>
      </c>
      <c r="BT679" s="132">
        <f t="shared" ref="BT679" si="12892">L679/L684</f>
        <v>1.1544677903486492E-2</v>
      </c>
      <c r="BU679" s="130">
        <f t="shared" ref="BU679" si="12893">M679/M684</f>
        <v>3.2817627754336614E-3</v>
      </c>
      <c r="BV679" s="134">
        <f t="shared" ref="BV679" si="12894">N679/N684</f>
        <v>6.4571428571428575E-3</v>
      </c>
      <c r="BW679" s="135">
        <f t="shared" ref="BW679" si="12895">O679/O684</f>
        <v>8.0118556939749001E-3</v>
      </c>
      <c r="BX679" s="130">
        <f t="shared" ref="BX679" si="12896">P679/P684</f>
        <v>6.7674738289098023E-3</v>
      </c>
      <c r="BY679" s="131">
        <f t="shared" ref="BY679" si="12897">Q679/Q684</f>
        <v>1.7591909828294533E-2</v>
      </c>
      <c r="BZ679" s="132">
        <f t="shared" ref="BZ679" si="12898">R679/R684</f>
        <v>3.9334537013154501E-3</v>
      </c>
      <c r="CA679" s="133">
        <f t="shared" ref="CA679" si="12899">S679/S684</f>
        <v>6.800975234184525E-3</v>
      </c>
      <c r="CB679" s="130">
        <f t="shared" ref="CB679" si="12900">T679/T684</f>
        <v>1.10062893081761E-2</v>
      </c>
      <c r="CC679" s="131">
        <f t="shared" ref="CC679" si="12901">U679/U684</f>
        <v>3.5225048923679062E-3</v>
      </c>
      <c r="CD679" s="132">
        <f t="shared" ref="CD679" si="12902">V679/V684</f>
        <v>1.8995597586825372E-2</v>
      </c>
      <c r="CE679" s="133">
        <f t="shared" ref="CE679" si="12903">W679/W684</f>
        <v>2.6158445440956652E-3</v>
      </c>
      <c r="CF679" s="130">
        <f t="shared" ref="CF679" si="12904">X679/X684</f>
        <v>7.8219676104439792E-3</v>
      </c>
      <c r="CG679" s="131">
        <f t="shared" ref="CG679" si="12905">Y679/Y684</f>
        <v>3.6706032556654963E-3</v>
      </c>
      <c r="CH679" s="132">
        <f t="shared" ref="CH679" si="12906">Z679/Z684</f>
        <v>2.20059027597991E-3</v>
      </c>
      <c r="CI679" s="130">
        <f t="shared" ref="CI679" si="12907">AA679/AA684</f>
        <v>6.9224192614247499E-3</v>
      </c>
      <c r="CJ679" s="136">
        <f t="shared" ref="CJ679" si="12908">AB679/AB684</f>
        <v>4.1618383901029848E-3</v>
      </c>
      <c r="CK679" s="137">
        <f t="shared" ref="CK679" si="12909">AC679/AC684</f>
        <v>1.451488853372898E-2</v>
      </c>
    </row>
    <row r="680" spans="1:89">
      <c r="A680" s="147" t="s">
        <v>36</v>
      </c>
      <c r="B680" s="60">
        <v>0</v>
      </c>
      <c r="C680" s="61">
        <v>79</v>
      </c>
      <c r="D680" s="140">
        <v>0</v>
      </c>
      <c r="E680" s="141">
        <v>24</v>
      </c>
      <c r="F680" s="139">
        <v>0</v>
      </c>
      <c r="G680" s="142">
        <v>0</v>
      </c>
      <c r="H680" s="140">
        <v>0</v>
      </c>
      <c r="I680" s="141">
        <v>0</v>
      </c>
      <c r="J680" s="139">
        <v>0</v>
      </c>
      <c r="K680" s="142">
        <v>0</v>
      </c>
      <c r="L680" s="140">
        <v>0</v>
      </c>
      <c r="M680" s="139">
        <v>0</v>
      </c>
      <c r="N680" s="143">
        <v>0</v>
      </c>
      <c r="O680" s="144">
        <v>0</v>
      </c>
      <c r="P680" s="139">
        <v>0</v>
      </c>
      <c r="Q680" s="142">
        <v>0</v>
      </c>
      <c r="R680" s="140">
        <v>0</v>
      </c>
      <c r="S680" s="141">
        <v>0</v>
      </c>
      <c r="T680" s="139">
        <v>0</v>
      </c>
      <c r="U680" s="142">
        <v>0</v>
      </c>
      <c r="V680" s="140">
        <v>0</v>
      </c>
      <c r="W680" s="141">
        <v>0</v>
      </c>
      <c r="X680" s="139">
        <v>0</v>
      </c>
      <c r="Y680" s="142">
        <v>0</v>
      </c>
      <c r="Z680" s="145">
        <v>0</v>
      </c>
      <c r="AA680" s="146">
        <v>0</v>
      </c>
      <c r="AB680" s="165">
        <f t="shared" si="12474"/>
        <v>0</v>
      </c>
      <c r="AC680" s="166">
        <f t="shared" si="12391"/>
        <v>103</v>
      </c>
      <c r="BI680" s="147" t="s">
        <v>36</v>
      </c>
      <c r="BJ680" s="130">
        <f>B680/B684</f>
        <v>0</v>
      </c>
      <c r="BK680" s="131">
        <f t="shared" ref="BK680" si="12910">C680/C684</f>
        <v>3.5858562934047477E-3</v>
      </c>
      <c r="BL680" s="132">
        <f t="shared" ref="BL680" si="12911">D680/D684</f>
        <v>0</v>
      </c>
      <c r="BM680" s="133">
        <f t="shared" ref="BM680" si="12912">E680/E684</f>
        <v>2.7900488258544524E-3</v>
      </c>
      <c r="BN680" s="130">
        <f t="shared" ref="BN680" si="12913">F680/F684</f>
        <v>0</v>
      </c>
      <c r="BO680" s="131">
        <f t="shared" ref="BO680" si="12914">G680/G684</f>
        <v>0</v>
      </c>
      <c r="BP680" s="132">
        <f t="shared" ref="BP680" si="12915">H680/H684</f>
        <v>0</v>
      </c>
      <c r="BQ680" s="133">
        <f t="shared" ref="BQ680" si="12916">I680/I684</f>
        <v>0</v>
      </c>
      <c r="BR680" s="130">
        <f t="shared" ref="BR680" si="12917">J680/J684</f>
        <v>0</v>
      </c>
      <c r="BS680" s="131">
        <f t="shared" ref="BS680" si="12918">K680/K684</f>
        <v>0</v>
      </c>
      <c r="BT680" s="132">
        <f t="shared" ref="BT680" si="12919">L680/L684</f>
        <v>0</v>
      </c>
      <c r="BU680" s="130">
        <f t="shared" ref="BU680" si="12920">M680/M684</f>
        <v>0</v>
      </c>
      <c r="BV680" s="134">
        <f t="shared" ref="BV680" si="12921">N680/N684</f>
        <v>0</v>
      </c>
      <c r="BW680" s="135">
        <f t="shared" ref="BW680" si="12922">O680/O684</f>
        <v>0</v>
      </c>
      <c r="BX680" s="130">
        <f t="shared" ref="BX680" si="12923">P680/P684</f>
        <v>0</v>
      </c>
      <c r="BY680" s="131">
        <f t="shared" ref="BY680" si="12924">Q680/Q684</f>
        <v>0</v>
      </c>
      <c r="BZ680" s="132">
        <f t="shared" ref="BZ680" si="12925">R680/R684</f>
        <v>0</v>
      </c>
      <c r="CA680" s="133">
        <f t="shared" ref="CA680" si="12926">S680/S684</f>
        <v>0</v>
      </c>
      <c r="CB680" s="130">
        <f t="shared" ref="CB680" si="12927">T680/T684</f>
        <v>0</v>
      </c>
      <c r="CC680" s="131">
        <f t="shared" ref="CC680" si="12928">U680/U684</f>
        <v>0</v>
      </c>
      <c r="CD680" s="132">
        <f t="shared" ref="CD680" si="12929">V680/V684</f>
        <v>0</v>
      </c>
      <c r="CE680" s="133">
        <f t="shared" ref="CE680" si="12930">W680/W684</f>
        <v>0</v>
      </c>
      <c r="CF680" s="130">
        <f t="shared" ref="CF680" si="12931">X680/X684</f>
        <v>0</v>
      </c>
      <c r="CG680" s="131">
        <f t="shared" ref="CG680" si="12932">Y680/Y684</f>
        <v>0</v>
      </c>
      <c r="CH680" s="132">
        <f t="shared" ref="CH680" si="12933">Z680/Z684</f>
        <v>0</v>
      </c>
      <c r="CI680" s="130">
        <f t="shared" ref="CI680" si="12934">AA680/AA684</f>
        <v>0</v>
      </c>
      <c r="CJ680" s="136">
        <f t="shared" ref="CJ680" si="12935">AB680/AB684</f>
        <v>0</v>
      </c>
      <c r="CK680" s="137">
        <f t="shared" ref="CK680" si="12936">AC680/AC684</f>
        <v>5.6183146147090754E-4</v>
      </c>
    </row>
    <row r="681" spans="1:89">
      <c r="A681" s="138" t="s">
        <v>37</v>
      </c>
      <c r="B681" s="58"/>
      <c r="C681" s="59"/>
      <c r="D681" s="153"/>
      <c r="E681" s="150"/>
      <c r="F681" s="151"/>
      <c r="G681" s="152"/>
      <c r="H681" s="153"/>
      <c r="I681" s="150"/>
      <c r="J681" s="151"/>
      <c r="K681" s="152"/>
      <c r="L681" s="153"/>
      <c r="M681" s="151"/>
      <c r="N681" s="155"/>
      <c r="O681" s="154"/>
      <c r="P681" s="151"/>
      <c r="Q681" s="152"/>
      <c r="R681" s="153"/>
      <c r="S681" s="150"/>
      <c r="T681" s="151"/>
      <c r="U681" s="152"/>
      <c r="V681" s="153"/>
      <c r="W681" s="150"/>
      <c r="X681" s="151"/>
      <c r="Y681" s="152"/>
      <c r="Z681" s="149"/>
      <c r="AA681" s="148"/>
      <c r="AB681" s="165"/>
      <c r="AC681" s="166"/>
      <c r="BI681" s="138" t="s">
        <v>37</v>
      </c>
      <c r="BJ681" s="130">
        <f>B681/B684</f>
        <v>0</v>
      </c>
      <c r="BK681" s="131">
        <f t="shared" ref="BK681" si="12937">C681/C684</f>
        <v>0</v>
      </c>
      <c r="BL681" s="132">
        <f t="shared" ref="BL681" si="12938">D681/D684</f>
        <v>0</v>
      </c>
      <c r="BM681" s="133">
        <f t="shared" ref="BM681" si="12939">E681/E684</f>
        <v>0</v>
      </c>
      <c r="BN681" s="130">
        <f t="shared" ref="BN681" si="12940">F681/F684</f>
        <v>0</v>
      </c>
      <c r="BO681" s="131">
        <f t="shared" ref="BO681" si="12941">G681/G684</f>
        <v>0</v>
      </c>
      <c r="BP681" s="132">
        <f t="shared" ref="BP681" si="12942">H681/H684</f>
        <v>0</v>
      </c>
      <c r="BQ681" s="133">
        <f t="shared" ref="BQ681" si="12943">I681/I684</f>
        <v>0</v>
      </c>
      <c r="BR681" s="130">
        <f t="shared" ref="BR681" si="12944">J681/J684</f>
        <v>0</v>
      </c>
      <c r="BS681" s="131">
        <f t="shared" ref="BS681" si="12945">K681/K684</f>
        <v>0</v>
      </c>
      <c r="BT681" s="132">
        <f t="shared" ref="BT681" si="12946">L681/L684</f>
        <v>0</v>
      </c>
      <c r="BU681" s="130">
        <f t="shared" ref="BU681" si="12947">M681/M684</f>
        <v>0</v>
      </c>
      <c r="BV681" s="134">
        <f t="shared" ref="BV681" si="12948">N681/N684</f>
        <v>0</v>
      </c>
      <c r="BW681" s="135">
        <f t="shared" ref="BW681" si="12949">O681/O684</f>
        <v>0</v>
      </c>
      <c r="BX681" s="130">
        <f t="shared" ref="BX681" si="12950">P681/P684</f>
        <v>0</v>
      </c>
      <c r="BY681" s="131">
        <f t="shared" ref="BY681" si="12951">Q681/Q684</f>
        <v>0</v>
      </c>
      <c r="BZ681" s="132">
        <f t="shared" ref="BZ681" si="12952">R681/R684</f>
        <v>0</v>
      </c>
      <c r="CA681" s="133">
        <f t="shared" ref="CA681" si="12953">S681/S684</f>
        <v>0</v>
      </c>
      <c r="CB681" s="130">
        <f t="shared" ref="CB681" si="12954">T681/T684</f>
        <v>0</v>
      </c>
      <c r="CC681" s="131">
        <f t="shared" ref="CC681" si="12955">U681/U684</f>
        <v>0</v>
      </c>
      <c r="CD681" s="132">
        <f t="shared" ref="CD681" si="12956">V681/V684</f>
        <v>0</v>
      </c>
      <c r="CE681" s="133">
        <f t="shared" ref="CE681" si="12957">W681/W684</f>
        <v>0</v>
      </c>
      <c r="CF681" s="130">
        <f t="shared" ref="CF681" si="12958">X681/X684</f>
        <v>0</v>
      </c>
      <c r="CG681" s="131">
        <f t="shared" ref="CG681" si="12959">Y681/Y684</f>
        <v>0</v>
      </c>
      <c r="CH681" s="132">
        <f t="shared" ref="CH681" si="12960">Z681/Z684</f>
        <v>0</v>
      </c>
      <c r="CI681" s="130">
        <f t="shared" ref="CI681" si="12961">AA681/AA684</f>
        <v>0</v>
      </c>
      <c r="CJ681" s="136">
        <f t="shared" ref="CJ681" si="12962">AB681/AB684</f>
        <v>0</v>
      </c>
      <c r="CK681" s="137">
        <f t="shared" ref="CK681" si="12963">AC681/AC684</f>
        <v>0</v>
      </c>
    </row>
    <row r="682" spans="1:89">
      <c r="A682" s="147" t="s">
        <v>38</v>
      </c>
      <c r="B682" s="58"/>
      <c r="C682" s="59"/>
      <c r="D682" s="153"/>
      <c r="E682" s="150"/>
      <c r="F682" s="151"/>
      <c r="G682" s="152"/>
      <c r="H682" s="153"/>
      <c r="I682" s="150"/>
      <c r="J682" s="151"/>
      <c r="K682" s="152"/>
      <c r="L682" s="153"/>
      <c r="M682" s="151"/>
      <c r="N682" s="155"/>
      <c r="O682" s="154"/>
      <c r="P682" s="151"/>
      <c r="Q682" s="152"/>
      <c r="R682" s="153"/>
      <c r="S682" s="150"/>
      <c r="T682" s="151"/>
      <c r="U682" s="152"/>
      <c r="V682" s="153"/>
      <c r="W682" s="150"/>
      <c r="X682" s="151"/>
      <c r="Y682" s="152"/>
      <c r="Z682" s="149"/>
      <c r="AA682" s="148"/>
      <c r="AB682" s="165"/>
      <c r="AC682" s="166"/>
      <c r="BI682" s="147" t="s">
        <v>38</v>
      </c>
      <c r="BJ682" s="130">
        <f>B682/B684</f>
        <v>0</v>
      </c>
      <c r="BK682" s="131">
        <f t="shared" ref="BK682" si="12964">C682/C684</f>
        <v>0</v>
      </c>
      <c r="BL682" s="132">
        <f t="shared" ref="BL682" si="12965">D682/D684</f>
        <v>0</v>
      </c>
      <c r="BM682" s="133">
        <f t="shared" ref="BM682" si="12966">E682/E684</f>
        <v>0</v>
      </c>
      <c r="BN682" s="130">
        <f t="shared" ref="BN682" si="12967">F682/F684</f>
        <v>0</v>
      </c>
      <c r="BO682" s="131">
        <f t="shared" ref="BO682" si="12968">G682/G684</f>
        <v>0</v>
      </c>
      <c r="BP682" s="132">
        <f t="shared" ref="BP682" si="12969">H682/H684</f>
        <v>0</v>
      </c>
      <c r="BQ682" s="133">
        <f t="shared" ref="BQ682" si="12970">I682/I684</f>
        <v>0</v>
      </c>
      <c r="BR682" s="130">
        <f t="shared" ref="BR682" si="12971">J682/J684</f>
        <v>0</v>
      </c>
      <c r="BS682" s="131">
        <f t="shared" ref="BS682" si="12972">K682/K684</f>
        <v>0</v>
      </c>
      <c r="BT682" s="132">
        <f t="shared" ref="BT682" si="12973">L682/L684</f>
        <v>0</v>
      </c>
      <c r="BU682" s="130">
        <f t="shared" ref="BU682" si="12974">M682/M684</f>
        <v>0</v>
      </c>
      <c r="BV682" s="134">
        <f t="shared" ref="BV682" si="12975">N682/N684</f>
        <v>0</v>
      </c>
      <c r="BW682" s="135">
        <f t="shared" ref="BW682" si="12976">O682/O684</f>
        <v>0</v>
      </c>
      <c r="BX682" s="130">
        <f t="shared" ref="BX682" si="12977">P682/P684</f>
        <v>0</v>
      </c>
      <c r="BY682" s="131">
        <f t="shared" ref="BY682" si="12978">Q682/Q684</f>
        <v>0</v>
      </c>
      <c r="BZ682" s="132">
        <f t="shared" ref="BZ682" si="12979">R682/R684</f>
        <v>0</v>
      </c>
      <c r="CA682" s="133">
        <f t="shared" ref="CA682" si="12980">S682/S684</f>
        <v>0</v>
      </c>
      <c r="CB682" s="130">
        <f t="shared" ref="CB682" si="12981">T682/T684</f>
        <v>0</v>
      </c>
      <c r="CC682" s="131">
        <f t="shared" ref="CC682" si="12982">U682/U684</f>
        <v>0</v>
      </c>
      <c r="CD682" s="132">
        <f t="shared" ref="CD682" si="12983">V682/V684</f>
        <v>0</v>
      </c>
      <c r="CE682" s="133">
        <f t="shared" ref="CE682" si="12984">W682/W684</f>
        <v>0</v>
      </c>
      <c r="CF682" s="130">
        <f t="shared" ref="CF682" si="12985">X682/X684</f>
        <v>0</v>
      </c>
      <c r="CG682" s="131">
        <f t="shared" ref="CG682" si="12986">Y682/Y684</f>
        <v>0</v>
      </c>
      <c r="CH682" s="132">
        <f t="shared" ref="CH682" si="12987">Z682/Z684</f>
        <v>0</v>
      </c>
      <c r="CI682" s="130">
        <f t="shared" ref="CI682" si="12988">AA682/AA684</f>
        <v>0</v>
      </c>
      <c r="CJ682" s="136">
        <f t="shared" ref="CJ682" si="12989">AB682/AB684</f>
        <v>0</v>
      </c>
      <c r="CK682" s="137">
        <f t="shared" ref="CK682" si="12990">AC682/AC684</f>
        <v>0</v>
      </c>
    </row>
    <row r="683" spans="1:89" ht="14" thickBot="1">
      <c r="A683" s="138" t="s">
        <v>39</v>
      </c>
      <c r="B683" s="60"/>
      <c r="C683" s="61"/>
      <c r="D683" s="140"/>
      <c r="E683" s="141"/>
      <c r="F683" s="139"/>
      <c r="G683" s="142"/>
      <c r="H683" s="140"/>
      <c r="I683" s="141"/>
      <c r="J683" s="139"/>
      <c r="K683" s="142"/>
      <c r="L683" s="140"/>
      <c r="M683" s="139"/>
      <c r="N683" s="143"/>
      <c r="O683" s="144"/>
      <c r="P683" s="139"/>
      <c r="Q683" s="142"/>
      <c r="R683" s="140"/>
      <c r="S683" s="141"/>
      <c r="T683" s="139"/>
      <c r="U683" s="142"/>
      <c r="V683" s="140"/>
      <c r="W683" s="141"/>
      <c r="X683" s="139"/>
      <c r="Y683" s="142"/>
      <c r="Z683" s="145"/>
      <c r="AA683" s="146"/>
      <c r="AB683" s="165"/>
      <c r="AC683" s="166"/>
      <c r="BI683" s="138" t="s">
        <v>39</v>
      </c>
      <c r="BJ683" s="130">
        <f>B683/B684</f>
        <v>0</v>
      </c>
      <c r="BK683" s="131">
        <f t="shared" ref="BK683" si="12991">C683/C684</f>
        <v>0</v>
      </c>
      <c r="BL683" s="132">
        <f t="shared" ref="BL683" si="12992">D683/D684</f>
        <v>0</v>
      </c>
      <c r="BM683" s="133">
        <f t="shared" ref="BM683" si="12993">E683/E684</f>
        <v>0</v>
      </c>
      <c r="BN683" s="130">
        <f t="shared" ref="BN683" si="12994">F683/F684</f>
        <v>0</v>
      </c>
      <c r="BO683" s="131">
        <f t="shared" ref="BO683" si="12995">G683/G684</f>
        <v>0</v>
      </c>
      <c r="BP683" s="132">
        <f t="shared" ref="BP683" si="12996">H683/H684</f>
        <v>0</v>
      </c>
      <c r="BQ683" s="133">
        <f t="shared" ref="BQ683" si="12997">I683/I684</f>
        <v>0</v>
      </c>
      <c r="BR683" s="130">
        <f t="shared" ref="BR683" si="12998">J683/J684</f>
        <v>0</v>
      </c>
      <c r="BS683" s="131">
        <f t="shared" ref="BS683" si="12999">K683/K684</f>
        <v>0</v>
      </c>
      <c r="BT683" s="132">
        <f t="shared" ref="BT683" si="13000">L683/L684</f>
        <v>0</v>
      </c>
      <c r="BU683" s="130">
        <f t="shared" ref="BU683" si="13001">M683/M684</f>
        <v>0</v>
      </c>
      <c r="BV683" s="134">
        <f t="shared" ref="BV683" si="13002">N683/N684</f>
        <v>0</v>
      </c>
      <c r="BW683" s="135">
        <f t="shared" ref="BW683" si="13003">O683/O684</f>
        <v>0</v>
      </c>
      <c r="BX683" s="130">
        <f t="shared" ref="BX683" si="13004">P683/P684</f>
        <v>0</v>
      </c>
      <c r="BY683" s="131">
        <f t="shared" ref="BY683" si="13005">Q683/Q684</f>
        <v>0</v>
      </c>
      <c r="BZ683" s="132">
        <f t="shared" ref="BZ683" si="13006">R683/R684</f>
        <v>0</v>
      </c>
      <c r="CA683" s="133">
        <f t="shared" ref="CA683" si="13007">S683/S684</f>
        <v>0</v>
      </c>
      <c r="CB683" s="130">
        <f t="shared" ref="CB683" si="13008">T683/T684</f>
        <v>0</v>
      </c>
      <c r="CC683" s="131">
        <f t="shared" ref="CC683" si="13009">U683/U684</f>
        <v>0</v>
      </c>
      <c r="CD683" s="132">
        <f t="shared" ref="CD683" si="13010">V683/V684</f>
        <v>0</v>
      </c>
      <c r="CE683" s="133">
        <f t="shared" ref="CE683" si="13011">W683/W684</f>
        <v>0</v>
      </c>
      <c r="CF683" s="130">
        <f t="shared" ref="CF683" si="13012">X683/X684</f>
        <v>0</v>
      </c>
      <c r="CG683" s="131">
        <f t="shared" ref="CG683" si="13013">Y683/Y684</f>
        <v>0</v>
      </c>
      <c r="CH683" s="132">
        <f t="shared" ref="CH683" si="13014">Z683/Z684</f>
        <v>0</v>
      </c>
      <c r="CI683" s="130">
        <f t="shared" ref="CI683" si="13015">AA683/AA684</f>
        <v>0</v>
      </c>
      <c r="CJ683" s="136">
        <f t="shared" ref="CJ683" si="13016">AB683/AB684</f>
        <v>0</v>
      </c>
      <c r="CK683" s="137">
        <f t="shared" ref="CK683" si="13017">AC683/AC684</f>
        <v>0</v>
      </c>
    </row>
    <row r="684" spans="1:89" ht="15" thickTop="1" thickBot="1">
      <c r="A684" s="226" t="s">
        <v>13</v>
      </c>
      <c r="B684" s="20">
        <f t="shared" ref="B684:AA684" si="13018">SUM(B661:B683)</f>
        <v>32770</v>
      </c>
      <c r="C684" s="21">
        <f t="shared" si="13018"/>
        <v>22031</v>
      </c>
      <c r="D684" s="20">
        <f t="shared" si="13018"/>
        <v>11823</v>
      </c>
      <c r="E684" s="21">
        <f t="shared" si="13018"/>
        <v>8602</v>
      </c>
      <c r="F684" s="20">
        <f t="shared" si="13018"/>
        <v>4370</v>
      </c>
      <c r="G684" s="21">
        <f t="shared" si="13018"/>
        <v>3188</v>
      </c>
      <c r="H684" s="20">
        <f t="shared" si="13018"/>
        <v>23950</v>
      </c>
      <c r="I684" s="21">
        <f t="shared" si="13018"/>
        <v>27959</v>
      </c>
      <c r="J684" s="20">
        <f t="shared" si="13018"/>
        <v>2227</v>
      </c>
      <c r="K684" s="21">
        <f t="shared" si="13018"/>
        <v>3076</v>
      </c>
      <c r="L684" s="20">
        <f t="shared" si="13018"/>
        <v>4331</v>
      </c>
      <c r="M684" s="21">
        <f t="shared" si="13018"/>
        <v>10665</v>
      </c>
      <c r="N684" s="20">
        <f t="shared" si="13018"/>
        <v>17500</v>
      </c>
      <c r="O684" s="21">
        <f t="shared" si="13018"/>
        <v>21593</v>
      </c>
      <c r="P684" s="20">
        <f t="shared" si="13018"/>
        <v>9457</v>
      </c>
      <c r="Q684" s="21">
        <f t="shared" si="13018"/>
        <v>9493</v>
      </c>
      <c r="R684" s="20">
        <f t="shared" si="13018"/>
        <v>15508</v>
      </c>
      <c r="S684" s="21">
        <f t="shared" si="13018"/>
        <v>15586</v>
      </c>
      <c r="T684" s="20">
        <f t="shared" si="13018"/>
        <v>1908</v>
      </c>
      <c r="U684" s="21">
        <f t="shared" si="13018"/>
        <v>2555</v>
      </c>
      <c r="V684" s="20">
        <f t="shared" si="13018"/>
        <v>12266</v>
      </c>
      <c r="W684" s="21">
        <f t="shared" si="13018"/>
        <v>16056</v>
      </c>
      <c r="X684" s="20">
        <f t="shared" si="13018"/>
        <v>9077</v>
      </c>
      <c r="Y684" s="21">
        <f t="shared" si="13018"/>
        <v>6266</v>
      </c>
      <c r="Z684" s="20">
        <f t="shared" si="13018"/>
        <v>38626</v>
      </c>
      <c r="AA684" s="21">
        <f t="shared" si="13018"/>
        <v>36259</v>
      </c>
      <c r="AB684" s="167">
        <f t="shared" ref="AB684:AC684" si="13019">SUM(AB660:AB683)</f>
        <v>183813</v>
      </c>
      <c r="AC684" s="168">
        <f t="shared" si="13019"/>
        <v>183329</v>
      </c>
      <c r="BI684" s="227" t="s">
        <v>13</v>
      </c>
      <c r="BJ684" s="156">
        <f>SUM(BJ660:BJ683)</f>
        <v>1</v>
      </c>
      <c r="BK684" s="157">
        <f t="shared" ref="BK684:CK684" si="13020">SUM(BK660:BK683)</f>
        <v>1</v>
      </c>
      <c r="BL684" s="156">
        <f t="shared" si="13020"/>
        <v>0.99999999999999989</v>
      </c>
      <c r="BM684" s="157">
        <f t="shared" si="13020"/>
        <v>1</v>
      </c>
      <c r="BN684" s="156">
        <f t="shared" si="13020"/>
        <v>1</v>
      </c>
      <c r="BO684" s="157">
        <f t="shared" si="13020"/>
        <v>0.99999999999999978</v>
      </c>
      <c r="BP684" s="156">
        <f t="shared" si="13020"/>
        <v>0.99999999999999989</v>
      </c>
      <c r="BQ684" s="157">
        <f t="shared" si="13020"/>
        <v>1</v>
      </c>
      <c r="BR684" s="156">
        <f t="shared" si="13020"/>
        <v>0.99999999999999989</v>
      </c>
      <c r="BS684" s="157">
        <f t="shared" si="13020"/>
        <v>1</v>
      </c>
      <c r="BT684" s="156">
        <f t="shared" si="13020"/>
        <v>0.99999999999999989</v>
      </c>
      <c r="BU684" s="157">
        <f t="shared" si="13020"/>
        <v>0.99999999999999989</v>
      </c>
      <c r="BV684" s="156">
        <f t="shared" si="13020"/>
        <v>1</v>
      </c>
      <c r="BW684" s="157">
        <f t="shared" si="13020"/>
        <v>1</v>
      </c>
      <c r="BX684" s="156">
        <f t="shared" si="13020"/>
        <v>1</v>
      </c>
      <c r="BY684" s="157">
        <f t="shared" si="13020"/>
        <v>1</v>
      </c>
      <c r="BZ684" s="156">
        <f t="shared" si="13020"/>
        <v>1</v>
      </c>
      <c r="CA684" s="157">
        <f t="shared" si="13020"/>
        <v>1.0000000000000002</v>
      </c>
      <c r="CB684" s="156">
        <f t="shared" si="13020"/>
        <v>1</v>
      </c>
      <c r="CC684" s="157">
        <f t="shared" si="13020"/>
        <v>0.99999999999999989</v>
      </c>
      <c r="CD684" s="156">
        <f t="shared" si="13020"/>
        <v>1.0000000000000002</v>
      </c>
      <c r="CE684" s="157">
        <f t="shared" si="13020"/>
        <v>1</v>
      </c>
      <c r="CF684" s="156">
        <f t="shared" si="13020"/>
        <v>0.99999999999999989</v>
      </c>
      <c r="CG684" s="157">
        <f t="shared" si="13020"/>
        <v>1</v>
      </c>
      <c r="CH684" s="156">
        <f t="shared" si="13020"/>
        <v>1</v>
      </c>
      <c r="CI684" s="157">
        <f t="shared" si="13020"/>
        <v>0.99999999999999989</v>
      </c>
      <c r="CJ684" s="156">
        <f t="shared" si="13020"/>
        <v>1.0000000000000002</v>
      </c>
      <c r="CK684" s="157">
        <f t="shared" si="13020"/>
        <v>1</v>
      </c>
    </row>
    <row r="685" spans="1:89" ht="14" thickTop="1">
      <c r="A685" s="180"/>
    </row>
    <row r="687" spans="1:89">
      <c r="A687" s="325">
        <f>+A656+1</f>
        <v>43822</v>
      </c>
      <c r="B687" s="325"/>
      <c r="C687" s="325"/>
      <c r="D687" s="325"/>
      <c r="BI687" s="320">
        <f>+BI625+2</f>
        <v>43822</v>
      </c>
      <c r="BJ687" s="320"/>
      <c r="BK687" s="320"/>
      <c r="BL687" s="320"/>
    </row>
    <row r="688" spans="1:89" ht="14" thickBot="1">
      <c r="AE688" t="s">
        <v>87</v>
      </c>
    </row>
    <row r="689" spans="1:89" ht="15" thickTop="1" thickBot="1">
      <c r="A689" s="321" t="s">
        <v>0</v>
      </c>
      <c r="B689" s="316" t="s">
        <v>1</v>
      </c>
      <c r="C689" s="317"/>
      <c r="D689" s="316" t="s">
        <v>2</v>
      </c>
      <c r="E689" s="317"/>
      <c r="F689" s="316" t="s">
        <v>3</v>
      </c>
      <c r="G689" s="317"/>
      <c r="H689" s="316" t="s">
        <v>4</v>
      </c>
      <c r="I689" s="317"/>
      <c r="J689" s="316" t="s">
        <v>5</v>
      </c>
      <c r="K689" s="317"/>
      <c r="L689" s="316" t="s">
        <v>6</v>
      </c>
      <c r="M689" s="317"/>
      <c r="N689" s="316" t="s">
        <v>7</v>
      </c>
      <c r="O689" s="317"/>
      <c r="P689" s="316" t="s">
        <v>8</v>
      </c>
      <c r="Q689" s="317"/>
      <c r="R689" s="316" t="s">
        <v>9</v>
      </c>
      <c r="S689" s="317"/>
      <c r="T689" s="316" t="s">
        <v>10</v>
      </c>
      <c r="U689" s="317"/>
      <c r="V689" s="316" t="s">
        <v>11</v>
      </c>
      <c r="W689" s="317"/>
      <c r="X689" s="316" t="s">
        <v>12</v>
      </c>
      <c r="Y689" s="317"/>
      <c r="Z689" s="318" t="s">
        <v>40</v>
      </c>
      <c r="AA689" s="319"/>
      <c r="AB689" s="323" t="s">
        <v>41</v>
      </c>
      <c r="AC689" s="324"/>
      <c r="AE689" s="314" t="s">
        <v>0</v>
      </c>
      <c r="AF689" s="308" t="s">
        <v>1</v>
      </c>
      <c r="AG689" s="309"/>
      <c r="AH689" s="308" t="s">
        <v>2</v>
      </c>
      <c r="AI689" s="309"/>
      <c r="AJ689" s="308" t="s">
        <v>3</v>
      </c>
      <c r="AK689" s="309"/>
      <c r="AL689" s="308" t="s">
        <v>4</v>
      </c>
      <c r="AM689" s="309"/>
      <c r="AN689" s="308" t="s">
        <v>5</v>
      </c>
      <c r="AO689" s="309"/>
      <c r="AP689" s="308" t="s">
        <v>6</v>
      </c>
      <c r="AQ689" s="309"/>
      <c r="AR689" s="308" t="s">
        <v>7</v>
      </c>
      <c r="AS689" s="309"/>
      <c r="AT689" s="308" t="s">
        <v>8</v>
      </c>
      <c r="AU689" s="309"/>
      <c r="AV689" s="308" t="s">
        <v>9</v>
      </c>
      <c r="AW689" s="309"/>
      <c r="AX689" s="308" t="s">
        <v>10</v>
      </c>
      <c r="AY689" s="309"/>
      <c r="AZ689" s="308" t="s">
        <v>11</v>
      </c>
      <c r="BA689" s="309"/>
      <c r="BB689" s="308" t="s">
        <v>12</v>
      </c>
      <c r="BC689" s="309"/>
      <c r="BD689" s="310" t="s">
        <v>40</v>
      </c>
      <c r="BE689" s="311"/>
      <c r="BF689" s="312" t="s">
        <v>41</v>
      </c>
      <c r="BG689" s="313"/>
      <c r="BI689" s="321" t="s">
        <v>0</v>
      </c>
      <c r="BJ689" s="316" t="s">
        <v>1</v>
      </c>
      <c r="BK689" s="317"/>
      <c r="BL689" s="316" t="s">
        <v>2</v>
      </c>
      <c r="BM689" s="317"/>
      <c r="BN689" s="316" t="s">
        <v>3</v>
      </c>
      <c r="BO689" s="317"/>
      <c r="BP689" s="316" t="s">
        <v>4</v>
      </c>
      <c r="BQ689" s="317"/>
      <c r="BR689" s="316" t="s">
        <v>5</v>
      </c>
      <c r="BS689" s="317"/>
      <c r="BT689" s="316" t="s">
        <v>6</v>
      </c>
      <c r="BU689" s="317"/>
      <c r="BV689" s="316" t="s">
        <v>7</v>
      </c>
      <c r="BW689" s="317"/>
      <c r="BX689" s="316" t="s">
        <v>8</v>
      </c>
      <c r="BY689" s="317"/>
      <c r="BZ689" s="316" t="s">
        <v>9</v>
      </c>
      <c r="CA689" s="317"/>
      <c r="CB689" s="316" t="s">
        <v>10</v>
      </c>
      <c r="CC689" s="317"/>
      <c r="CD689" s="316" t="s">
        <v>11</v>
      </c>
      <c r="CE689" s="317"/>
      <c r="CF689" s="316" t="s">
        <v>12</v>
      </c>
      <c r="CG689" s="317"/>
      <c r="CH689" s="318" t="s">
        <v>40</v>
      </c>
      <c r="CI689" s="319"/>
      <c r="CJ689" s="316" t="s">
        <v>41</v>
      </c>
      <c r="CK689" s="317"/>
    </row>
    <row r="690" spans="1:89" ht="15" thickTop="1" thickBot="1">
      <c r="A690" s="322"/>
      <c r="B690" s="117" t="s">
        <v>14</v>
      </c>
      <c r="C690" s="118" t="s">
        <v>15</v>
      </c>
      <c r="D690" s="119" t="s">
        <v>14</v>
      </c>
      <c r="E690" s="120" t="s">
        <v>15</v>
      </c>
      <c r="F690" s="117" t="s">
        <v>14</v>
      </c>
      <c r="G690" s="118" t="s">
        <v>15</v>
      </c>
      <c r="H690" s="119" t="s">
        <v>14</v>
      </c>
      <c r="I690" s="120" t="s">
        <v>15</v>
      </c>
      <c r="J690" s="117" t="s">
        <v>14</v>
      </c>
      <c r="K690" s="118" t="s">
        <v>15</v>
      </c>
      <c r="L690" s="119" t="s">
        <v>14</v>
      </c>
      <c r="M690" s="117" t="s">
        <v>15</v>
      </c>
      <c r="N690" s="121" t="s">
        <v>14</v>
      </c>
      <c r="O690" s="122" t="s">
        <v>15</v>
      </c>
      <c r="P690" s="117" t="s">
        <v>14</v>
      </c>
      <c r="Q690" s="118" t="s">
        <v>15</v>
      </c>
      <c r="R690" s="119" t="s">
        <v>14</v>
      </c>
      <c r="S690" s="120" t="s">
        <v>15</v>
      </c>
      <c r="T690" s="117" t="s">
        <v>14</v>
      </c>
      <c r="U690" s="118" t="s">
        <v>15</v>
      </c>
      <c r="V690" s="119" t="s">
        <v>14</v>
      </c>
      <c r="W690" s="120" t="s">
        <v>15</v>
      </c>
      <c r="X690" s="117" t="s">
        <v>14</v>
      </c>
      <c r="Y690" s="118" t="s">
        <v>15</v>
      </c>
      <c r="Z690" s="28" t="s">
        <v>14</v>
      </c>
      <c r="AA690" s="123" t="s">
        <v>15</v>
      </c>
      <c r="AB690" s="169" t="s">
        <v>14</v>
      </c>
      <c r="AC690" s="170" t="s">
        <v>15</v>
      </c>
      <c r="AE690" s="315"/>
      <c r="AF690" s="230" t="s">
        <v>14</v>
      </c>
      <c r="AG690" s="231" t="s">
        <v>15</v>
      </c>
      <c r="AH690" s="232" t="s">
        <v>14</v>
      </c>
      <c r="AI690" s="233" t="s">
        <v>15</v>
      </c>
      <c r="AJ690" s="230" t="s">
        <v>14</v>
      </c>
      <c r="AK690" s="231" t="s">
        <v>15</v>
      </c>
      <c r="AL690" s="232" t="s">
        <v>14</v>
      </c>
      <c r="AM690" s="233" t="s">
        <v>15</v>
      </c>
      <c r="AN690" s="230" t="s">
        <v>14</v>
      </c>
      <c r="AO690" s="231" t="s">
        <v>15</v>
      </c>
      <c r="AP690" s="232" t="s">
        <v>14</v>
      </c>
      <c r="AQ690" s="230" t="s">
        <v>15</v>
      </c>
      <c r="AR690" s="234" t="s">
        <v>14</v>
      </c>
      <c r="AS690" s="235" t="s">
        <v>15</v>
      </c>
      <c r="AT690" s="230" t="s">
        <v>14</v>
      </c>
      <c r="AU690" s="231" t="s">
        <v>15</v>
      </c>
      <c r="AV690" s="232" t="s">
        <v>14</v>
      </c>
      <c r="AW690" s="233" t="s">
        <v>15</v>
      </c>
      <c r="AX690" s="230" t="s">
        <v>14</v>
      </c>
      <c r="AY690" s="231" t="s">
        <v>15</v>
      </c>
      <c r="AZ690" s="232" t="s">
        <v>14</v>
      </c>
      <c r="BA690" s="233" t="s">
        <v>15</v>
      </c>
      <c r="BB690" s="230" t="s">
        <v>14</v>
      </c>
      <c r="BC690" s="231" t="s">
        <v>15</v>
      </c>
      <c r="BD690" s="236" t="s">
        <v>14</v>
      </c>
      <c r="BE690" s="237" t="s">
        <v>15</v>
      </c>
      <c r="BF690" s="238" t="s">
        <v>14</v>
      </c>
      <c r="BG690" s="239" t="s">
        <v>15</v>
      </c>
      <c r="BI690" s="322"/>
      <c r="BJ690" s="117" t="s">
        <v>14</v>
      </c>
      <c r="BK690" s="118" t="s">
        <v>15</v>
      </c>
      <c r="BL690" s="119" t="s">
        <v>14</v>
      </c>
      <c r="BM690" s="120" t="s">
        <v>15</v>
      </c>
      <c r="BN690" s="117" t="s">
        <v>14</v>
      </c>
      <c r="BO690" s="118" t="s">
        <v>15</v>
      </c>
      <c r="BP690" s="119" t="s">
        <v>14</v>
      </c>
      <c r="BQ690" s="120" t="s">
        <v>15</v>
      </c>
      <c r="BR690" s="117" t="s">
        <v>14</v>
      </c>
      <c r="BS690" s="118" t="s">
        <v>15</v>
      </c>
      <c r="BT690" s="119" t="s">
        <v>14</v>
      </c>
      <c r="BU690" s="117" t="s">
        <v>15</v>
      </c>
      <c r="BV690" s="121" t="s">
        <v>14</v>
      </c>
      <c r="BW690" s="122" t="s">
        <v>15</v>
      </c>
      <c r="BX690" s="117" t="s">
        <v>14</v>
      </c>
      <c r="BY690" s="118" t="s">
        <v>15</v>
      </c>
      <c r="BZ690" s="119" t="s">
        <v>14</v>
      </c>
      <c r="CA690" s="120" t="s">
        <v>15</v>
      </c>
      <c r="CB690" s="117" t="s">
        <v>14</v>
      </c>
      <c r="CC690" s="118" t="s">
        <v>15</v>
      </c>
      <c r="CD690" s="119" t="s">
        <v>14</v>
      </c>
      <c r="CE690" s="120" t="s">
        <v>15</v>
      </c>
      <c r="CF690" s="117" t="s">
        <v>14</v>
      </c>
      <c r="CG690" s="118" t="s">
        <v>15</v>
      </c>
      <c r="CH690" s="28" t="s">
        <v>14</v>
      </c>
      <c r="CI690" s="123" t="s">
        <v>15</v>
      </c>
      <c r="CJ690" s="121" t="s">
        <v>14</v>
      </c>
      <c r="CK690" s="122" t="s">
        <v>15</v>
      </c>
    </row>
    <row r="691" spans="1:89" ht="14" thickTop="1">
      <c r="A691" s="126" t="s">
        <v>16</v>
      </c>
      <c r="B691" s="127"/>
      <c r="C691" s="179"/>
      <c r="D691" s="128"/>
      <c r="E691" s="173"/>
      <c r="F691" s="127"/>
      <c r="G691" s="129"/>
      <c r="H691" s="128"/>
      <c r="I691" s="173"/>
      <c r="J691" s="127"/>
      <c r="K691" s="129"/>
      <c r="L691" s="128"/>
      <c r="M691" s="127"/>
      <c r="N691" s="172"/>
      <c r="O691" s="174"/>
      <c r="P691" s="127"/>
      <c r="Q691" s="129"/>
      <c r="R691" s="128"/>
      <c r="S691" s="173"/>
      <c r="T691" s="127"/>
      <c r="U691" s="129"/>
      <c r="V691" s="128"/>
      <c r="W691" s="173"/>
      <c r="X691" s="127"/>
      <c r="Y691" s="129"/>
      <c r="Z691" s="177"/>
      <c r="AA691" s="178"/>
      <c r="AB691" s="163">
        <f>B691+D691+F691+H691+J691+L691+N691+P691+R691+T691+V691+X691+Z691</f>
        <v>0</v>
      </c>
      <c r="AC691" s="164">
        <f>C691+E691+G691+I691+K691+M691+O691+Q691+S691+U691+W691+Y691+AA691</f>
        <v>0</v>
      </c>
      <c r="AD691" s="223"/>
      <c r="AE691" s="241" t="str">
        <f>$AE$9</f>
        <v>07:00 - 07:59</v>
      </c>
      <c r="AF691" s="242">
        <f>SUMIF($A$9:$A$32,$AE691,B$691:B$714)</f>
        <v>5047</v>
      </c>
      <c r="AG691" s="243">
        <f t="shared" ref="AG691:AV693" si="13021">SUMIF($A$9:$A$32,$AE691,C$691:C$714)</f>
        <v>708</v>
      </c>
      <c r="AH691" s="244">
        <f t="shared" si="13021"/>
        <v>1201</v>
      </c>
      <c r="AI691" s="245">
        <f t="shared" si="13021"/>
        <v>678</v>
      </c>
      <c r="AJ691" s="242">
        <f t="shared" si="13021"/>
        <v>481</v>
      </c>
      <c r="AK691" s="246">
        <f t="shared" si="13021"/>
        <v>391</v>
      </c>
      <c r="AL691" s="244">
        <f t="shared" si="13021"/>
        <v>952</v>
      </c>
      <c r="AM691" s="245">
        <f t="shared" si="13021"/>
        <v>1199</v>
      </c>
      <c r="AN691" s="242">
        <f t="shared" si="13021"/>
        <v>219</v>
      </c>
      <c r="AO691" s="246">
        <f t="shared" si="13021"/>
        <v>689</v>
      </c>
      <c r="AP691" s="244">
        <f t="shared" si="13021"/>
        <v>197</v>
      </c>
      <c r="AQ691" s="242">
        <f t="shared" si="13021"/>
        <v>1643</v>
      </c>
      <c r="AR691" s="247">
        <f t="shared" si="13021"/>
        <v>1221</v>
      </c>
      <c r="AS691" s="248">
        <f t="shared" si="13021"/>
        <v>2209</v>
      </c>
      <c r="AT691" s="242">
        <f t="shared" si="13021"/>
        <v>817</v>
      </c>
      <c r="AU691" s="246">
        <f t="shared" si="13021"/>
        <v>1028</v>
      </c>
      <c r="AV691" s="244">
        <f t="shared" si="13021"/>
        <v>1240</v>
      </c>
      <c r="AW691" s="245">
        <f t="shared" ref="AW691:BE693" si="13022">SUMIF($A$9:$A$32,$AE691,S$691:S$714)</f>
        <v>1229</v>
      </c>
      <c r="AX691" s="242">
        <f t="shared" si="13022"/>
        <v>207</v>
      </c>
      <c r="AY691" s="246">
        <f t="shared" si="13022"/>
        <v>1210</v>
      </c>
      <c r="AZ691" s="244">
        <f t="shared" si="13022"/>
        <v>456</v>
      </c>
      <c r="BA691" s="245">
        <f t="shared" si="13022"/>
        <v>1923</v>
      </c>
      <c r="BB691" s="242">
        <f t="shared" si="13022"/>
        <v>834</v>
      </c>
      <c r="BC691" s="246">
        <f t="shared" si="13022"/>
        <v>1239</v>
      </c>
      <c r="BD691" s="23">
        <f t="shared" si="13022"/>
        <v>3739</v>
      </c>
      <c r="BE691" s="249">
        <f t="shared" si="13022"/>
        <v>1878</v>
      </c>
      <c r="BF691" s="250">
        <f>AF691+AH691+AJ691+AL691+AN691+AP691+AR691+AT691+AV691+AX691+AZ691+BB691+BD691</f>
        <v>16611</v>
      </c>
      <c r="BG691" s="251">
        <f>AG691+AI691+AK691+AM691+AO691+AQ691+AS691+AU691+AW691+AY691+BA691+BC691+BE691</f>
        <v>16024</v>
      </c>
      <c r="BH691" s="273"/>
      <c r="BI691" s="126" t="s">
        <v>16</v>
      </c>
      <c r="BJ691" s="130">
        <f>B691/B715</f>
        <v>0</v>
      </c>
      <c r="BK691" s="131">
        <f t="shared" ref="BK691" si="13023">C691/C715</f>
        <v>0</v>
      </c>
      <c r="BL691" s="132">
        <f t="shared" ref="BL691" si="13024">D691/D715</f>
        <v>0</v>
      </c>
      <c r="BM691" s="133">
        <f t="shared" ref="BM691" si="13025">E691/E715</f>
        <v>0</v>
      </c>
      <c r="BN691" s="130">
        <f t="shared" ref="BN691" si="13026">F691/F715</f>
        <v>0</v>
      </c>
      <c r="BO691" s="131">
        <f t="shared" ref="BO691" si="13027">G691/G715</f>
        <v>0</v>
      </c>
      <c r="BP691" s="132">
        <f t="shared" ref="BP691" si="13028">H691/H715</f>
        <v>0</v>
      </c>
      <c r="BQ691" s="133">
        <f t="shared" ref="BQ691" si="13029">I691/I715</f>
        <v>0</v>
      </c>
      <c r="BR691" s="130">
        <f t="shared" ref="BR691" si="13030">J691/J715</f>
        <v>0</v>
      </c>
      <c r="BS691" s="131">
        <f t="shared" ref="BS691" si="13031">K691/K715</f>
        <v>0</v>
      </c>
      <c r="BT691" s="132">
        <f t="shared" ref="BT691" si="13032">L691/L715</f>
        <v>0</v>
      </c>
      <c r="BU691" s="130">
        <f t="shared" ref="BU691" si="13033">M691/M715</f>
        <v>0</v>
      </c>
      <c r="BV691" s="134">
        <f t="shared" ref="BV691" si="13034">N691/N715</f>
        <v>0</v>
      </c>
      <c r="BW691" s="135">
        <f t="shared" ref="BW691" si="13035">O691/O715</f>
        <v>0</v>
      </c>
      <c r="BX691" s="130">
        <f t="shared" ref="BX691" si="13036">P691/P715</f>
        <v>0</v>
      </c>
      <c r="BY691" s="131">
        <f t="shared" ref="BY691" si="13037">Q691/Q715</f>
        <v>0</v>
      </c>
      <c r="BZ691" s="132">
        <f t="shared" ref="BZ691" si="13038">R691/R715</f>
        <v>0</v>
      </c>
      <c r="CA691" s="133">
        <f t="shared" ref="CA691" si="13039">S691/S715</f>
        <v>0</v>
      </c>
      <c r="CB691" s="130">
        <f t="shared" ref="CB691" si="13040">T691/T715</f>
        <v>0</v>
      </c>
      <c r="CC691" s="131">
        <f t="shared" ref="CC691" si="13041">U691/U715</f>
        <v>0</v>
      </c>
      <c r="CD691" s="132">
        <f t="shared" ref="CD691" si="13042">V691/V715</f>
        <v>0</v>
      </c>
      <c r="CE691" s="133">
        <f t="shared" ref="CE691" si="13043">W691/W715</f>
        <v>0</v>
      </c>
      <c r="CF691" s="130">
        <f t="shared" ref="CF691" si="13044">X691/X715</f>
        <v>0</v>
      </c>
      <c r="CG691" s="131">
        <f t="shared" ref="CG691" si="13045">Y691/Y715</f>
        <v>0</v>
      </c>
      <c r="CH691" s="132">
        <f t="shared" ref="CH691" si="13046">Z691/Z715</f>
        <v>0</v>
      </c>
      <c r="CI691" s="130">
        <f t="shared" ref="CI691" si="13047">AA691/AA715</f>
        <v>0</v>
      </c>
      <c r="CJ691" s="136">
        <f t="shared" ref="CJ691" si="13048">AB691/AB715</f>
        <v>0</v>
      </c>
      <c r="CK691" s="137">
        <f t="shared" ref="CK691" si="13049">AC691/AC715</f>
        <v>0</v>
      </c>
    </row>
    <row r="692" spans="1:89">
      <c r="A692" s="138" t="s">
        <v>17</v>
      </c>
      <c r="B692" s="182">
        <v>501</v>
      </c>
      <c r="C692" s="183">
        <v>0</v>
      </c>
      <c r="D692" s="184">
        <v>129</v>
      </c>
      <c r="E692" s="185">
        <v>0</v>
      </c>
      <c r="F692" s="182">
        <v>51</v>
      </c>
      <c r="G692" s="186">
        <v>0</v>
      </c>
      <c r="H692" s="184">
        <v>266</v>
      </c>
      <c r="I692" s="185">
        <v>4</v>
      </c>
      <c r="J692" s="182">
        <v>11</v>
      </c>
      <c r="K692" s="186">
        <v>1</v>
      </c>
      <c r="L692" s="184">
        <v>4</v>
      </c>
      <c r="M692" s="182">
        <v>0</v>
      </c>
      <c r="N692" s="187">
        <v>54</v>
      </c>
      <c r="O692" s="188">
        <v>0</v>
      </c>
      <c r="P692" s="182">
        <v>7</v>
      </c>
      <c r="Q692" s="186">
        <v>0</v>
      </c>
      <c r="R692" s="184">
        <v>0</v>
      </c>
      <c r="S692" s="185">
        <v>0</v>
      </c>
      <c r="T692" s="182">
        <v>0</v>
      </c>
      <c r="U692" s="186">
        <v>0</v>
      </c>
      <c r="V692" s="184">
        <v>0</v>
      </c>
      <c r="W692" s="185">
        <v>0</v>
      </c>
      <c r="X692" s="182">
        <v>0</v>
      </c>
      <c r="Y692" s="186">
        <v>0</v>
      </c>
      <c r="Z692" s="184">
        <v>0</v>
      </c>
      <c r="AA692" s="182">
        <v>0</v>
      </c>
      <c r="AB692" s="165">
        <f t="shared" ref="AB692:AB693" si="13050">B692+D692+F692+H692+J692+L692+N692+P692+R692+T692+V692+X692+Z692</f>
        <v>1023</v>
      </c>
      <c r="AC692" s="166">
        <f t="shared" ref="AC692:AC711" si="13051">C692+E692+G692+I692+K692+M692+O692+Q692+S692+U692+W692+Y692+AA692</f>
        <v>5</v>
      </c>
      <c r="AD692" s="223"/>
      <c r="AE692" s="253" t="str">
        <f>$AE$10</f>
        <v>08:00 - 08:59</v>
      </c>
      <c r="AF692" s="242">
        <f>SUMIF($A$9:$A$32,$AE692,B$691:B$714)</f>
        <v>4420</v>
      </c>
      <c r="AG692" s="254">
        <f t="shared" si="13021"/>
        <v>736</v>
      </c>
      <c r="AH692" s="255">
        <f t="shared" si="13021"/>
        <v>1247</v>
      </c>
      <c r="AI692" s="256">
        <f t="shared" si="13021"/>
        <v>849</v>
      </c>
      <c r="AJ692" s="257">
        <f t="shared" si="13021"/>
        <v>436</v>
      </c>
      <c r="AK692" s="258">
        <f t="shared" si="13021"/>
        <v>459</v>
      </c>
      <c r="AL692" s="255">
        <f t="shared" si="13021"/>
        <v>1019</v>
      </c>
      <c r="AM692" s="256">
        <f t="shared" si="13021"/>
        <v>1614</v>
      </c>
      <c r="AN692" s="257">
        <f t="shared" si="13021"/>
        <v>233</v>
      </c>
      <c r="AO692" s="258">
        <f t="shared" si="13021"/>
        <v>745</v>
      </c>
      <c r="AP692" s="255">
        <f t="shared" si="13021"/>
        <v>199</v>
      </c>
      <c r="AQ692" s="257">
        <f t="shared" si="13021"/>
        <v>1836</v>
      </c>
      <c r="AR692" s="259">
        <f t="shared" si="13021"/>
        <v>1104</v>
      </c>
      <c r="AS692" s="260">
        <f t="shared" si="13021"/>
        <v>2439</v>
      </c>
      <c r="AT692" s="257">
        <f t="shared" si="13021"/>
        <v>793</v>
      </c>
      <c r="AU692" s="258">
        <f t="shared" si="13021"/>
        <v>1125</v>
      </c>
      <c r="AV692" s="255">
        <f t="shared" si="13021"/>
        <v>1236</v>
      </c>
      <c r="AW692" s="256">
        <f t="shared" si="13022"/>
        <v>1183</v>
      </c>
      <c r="AX692" s="257">
        <f t="shared" si="13022"/>
        <v>192</v>
      </c>
      <c r="AY692" s="258">
        <f t="shared" si="13022"/>
        <v>1037</v>
      </c>
      <c r="AZ692" s="255">
        <f t="shared" si="13022"/>
        <v>415</v>
      </c>
      <c r="BA692" s="256">
        <f t="shared" si="13022"/>
        <v>1727</v>
      </c>
      <c r="BB692" s="257">
        <f t="shared" si="13022"/>
        <v>849</v>
      </c>
      <c r="BC692" s="258">
        <f t="shared" si="13022"/>
        <v>1144</v>
      </c>
      <c r="BD692" s="255">
        <f t="shared" si="13022"/>
        <v>3912</v>
      </c>
      <c r="BE692" s="257">
        <f t="shared" si="13022"/>
        <v>2003</v>
      </c>
      <c r="BF692" s="261">
        <f>SUM(AF692,AH692,AJ692,AL692,AN692,AP692,AR692,AT692,AV692,AX692,AZ692,BB692,BD692)</f>
        <v>16055</v>
      </c>
      <c r="BG692" s="19">
        <f>SUM(AG692,AI692,AK692,AM692,AO692,AQ692,AS692,AU692,AW692,AY692,BA692,BC692,BE692)</f>
        <v>16897</v>
      </c>
      <c r="BH692" s="273"/>
      <c r="BI692" s="138" t="s">
        <v>17</v>
      </c>
      <c r="BJ692" s="130">
        <f>B692/B715</f>
        <v>9.1165499044672908E-3</v>
      </c>
      <c r="BK692" s="131">
        <f t="shared" ref="BK692" si="13052">C692/C715</f>
        <v>0</v>
      </c>
      <c r="BL692" s="132">
        <f t="shared" ref="BL692" si="13053">D692/D715</f>
        <v>6.1192543048242494E-3</v>
      </c>
      <c r="BM692" s="133">
        <f t="shared" ref="BM692" si="13054">E692/E715</f>
        <v>0</v>
      </c>
      <c r="BN692" s="130">
        <f t="shared" ref="BN692" si="13055">F692/F715</f>
        <v>5.3888419273034659E-3</v>
      </c>
      <c r="BO692" s="131">
        <f t="shared" ref="BO692" si="13056">G692/G715</f>
        <v>0</v>
      </c>
      <c r="BP692" s="132">
        <f t="shared" ref="BP692" si="13057">H692/H715</f>
        <v>9.7421623205391147E-3</v>
      </c>
      <c r="BQ692" s="133">
        <f t="shared" ref="BQ692" si="13058">I692/I715</f>
        <v>9.8692326671601278E-5</v>
      </c>
      <c r="BR692" s="130">
        <f t="shared" ref="BR692" si="13059">J692/J715</f>
        <v>2.1912350597609563E-3</v>
      </c>
      <c r="BS692" s="131">
        <f t="shared" ref="BS692" si="13060">K692/K715</f>
        <v>1.5142337976983646E-4</v>
      </c>
      <c r="BT692" s="132">
        <f t="shared" ref="BT692" si="13061">L692/L715</f>
        <v>4.0436716538617062E-4</v>
      </c>
      <c r="BU692" s="130">
        <f t="shared" ref="BU692" si="13062">M692/M715</f>
        <v>0</v>
      </c>
      <c r="BV692" s="134">
        <f t="shared" ref="BV692" si="13063">N692/N715</f>
        <v>2.186766016036284E-3</v>
      </c>
      <c r="BW692" s="135">
        <f t="shared" ref="BW692" si="13064">O692/O715</f>
        <v>0</v>
      </c>
      <c r="BX692" s="130">
        <f t="shared" ref="BX692" si="13065">P692/P715</f>
        <v>5.0545165715936173E-4</v>
      </c>
      <c r="BY692" s="131">
        <f t="shared" ref="BY692" si="13066">Q692/Q715</f>
        <v>0</v>
      </c>
      <c r="BZ692" s="132">
        <f t="shared" ref="BZ692" si="13067">R692/R715</f>
        <v>0</v>
      </c>
      <c r="CA692" s="133">
        <f t="shared" ref="CA692" si="13068">S692/S715</f>
        <v>0</v>
      </c>
      <c r="CB692" s="130">
        <f t="shared" ref="CB692" si="13069">T692/T715</f>
        <v>0</v>
      </c>
      <c r="CC692" s="131">
        <f t="shared" ref="CC692" si="13070">U692/U715</f>
        <v>0</v>
      </c>
      <c r="CD692" s="132">
        <f t="shared" ref="CD692" si="13071">V692/V715</f>
        <v>0</v>
      </c>
      <c r="CE692" s="133">
        <f t="shared" ref="CE692" si="13072">W692/W715</f>
        <v>0</v>
      </c>
      <c r="CF692" s="130">
        <f t="shared" ref="CF692" si="13073">X692/X715</f>
        <v>0</v>
      </c>
      <c r="CG692" s="131">
        <f t="shared" ref="CG692" si="13074">Y692/Y715</f>
        <v>0</v>
      </c>
      <c r="CH692" s="132">
        <f t="shared" ref="CH692" si="13075">Z692/Z715</f>
        <v>0</v>
      </c>
      <c r="CI692" s="130">
        <f t="shared" ref="CI692" si="13076">AA692/AA715</f>
        <v>0</v>
      </c>
      <c r="CJ692" s="136">
        <f t="shared" ref="CJ692" si="13077">AB692/AB715</f>
        <v>3.5273915921880173E-3</v>
      </c>
      <c r="CK692" s="137">
        <f t="shared" ref="CK692" si="13078">AC692/AC715</f>
        <v>1.7288893960297784E-5</v>
      </c>
    </row>
    <row r="693" spans="1:89" ht="14" thickBot="1">
      <c r="A693" s="147" t="s">
        <v>18</v>
      </c>
      <c r="B693" s="189">
        <v>3093</v>
      </c>
      <c r="C693" s="190">
        <v>0</v>
      </c>
      <c r="D693" s="191">
        <v>883</v>
      </c>
      <c r="E693" s="192">
        <v>0</v>
      </c>
      <c r="F693" s="189">
        <v>297</v>
      </c>
      <c r="G693" s="193">
        <v>2</v>
      </c>
      <c r="H693" s="191">
        <v>985</v>
      </c>
      <c r="I693" s="192">
        <v>98</v>
      </c>
      <c r="J693" s="189">
        <v>46</v>
      </c>
      <c r="K693" s="193">
        <v>50</v>
      </c>
      <c r="L693" s="191">
        <v>48</v>
      </c>
      <c r="M693" s="189">
        <v>299</v>
      </c>
      <c r="N693" s="194">
        <v>416</v>
      </c>
      <c r="O693" s="195">
        <v>542</v>
      </c>
      <c r="P693" s="189">
        <v>136</v>
      </c>
      <c r="Q693" s="193">
        <v>209</v>
      </c>
      <c r="R693" s="191">
        <v>234</v>
      </c>
      <c r="S693" s="192">
        <v>323</v>
      </c>
      <c r="T693" s="189">
        <v>32</v>
      </c>
      <c r="U693" s="193">
        <v>204</v>
      </c>
      <c r="V693" s="191">
        <v>55</v>
      </c>
      <c r="W693" s="192">
        <v>464</v>
      </c>
      <c r="X693" s="189">
        <v>191</v>
      </c>
      <c r="Y693" s="193">
        <v>267</v>
      </c>
      <c r="Z693" s="191">
        <v>943</v>
      </c>
      <c r="AA693" s="189">
        <v>457</v>
      </c>
      <c r="AB693" s="165">
        <f t="shared" si="13050"/>
        <v>7359</v>
      </c>
      <c r="AC693" s="166">
        <f t="shared" si="13051"/>
        <v>2915</v>
      </c>
      <c r="AD693" s="223"/>
      <c r="AE693" s="241" t="str">
        <f>$AE$11</f>
        <v>09:00 - 09:59</v>
      </c>
      <c r="AF693" s="242">
        <f>SUMIF($A$9:$A$32,$AE693,B$691:B$714)</f>
        <v>4156</v>
      </c>
      <c r="AG693" s="262">
        <f t="shared" si="13021"/>
        <v>904</v>
      </c>
      <c r="AH693" s="263">
        <f t="shared" si="13021"/>
        <v>1293</v>
      </c>
      <c r="AI693" s="264">
        <f t="shared" si="13021"/>
        <v>667</v>
      </c>
      <c r="AJ693" s="265">
        <f t="shared" si="13021"/>
        <v>510</v>
      </c>
      <c r="AK693" s="266">
        <f t="shared" si="13021"/>
        <v>393</v>
      </c>
      <c r="AL693" s="263">
        <f t="shared" si="13021"/>
        <v>1220</v>
      </c>
      <c r="AM693" s="264">
        <f t="shared" si="13021"/>
        <v>1653</v>
      </c>
      <c r="AN693" s="265">
        <f t="shared" si="13021"/>
        <v>226</v>
      </c>
      <c r="AO693" s="266">
        <f t="shared" si="13021"/>
        <v>656</v>
      </c>
      <c r="AP693" s="263">
        <f t="shared" si="13021"/>
        <v>242</v>
      </c>
      <c r="AQ693" s="265">
        <f t="shared" si="13021"/>
        <v>1480</v>
      </c>
      <c r="AR693" s="267">
        <f t="shared" si="13021"/>
        <v>1185</v>
      </c>
      <c r="AS693" s="268">
        <f t="shared" si="13021"/>
        <v>2465</v>
      </c>
      <c r="AT693" s="265">
        <f t="shared" si="13021"/>
        <v>685</v>
      </c>
      <c r="AU693" s="266">
        <f t="shared" si="13021"/>
        <v>852</v>
      </c>
      <c r="AV693" s="263">
        <f t="shared" si="13021"/>
        <v>1279</v>
      </c>
      <c r="AW693" s="264">
        <f t="shared" si="13022"/>
        <v>1048</v>
      </c>
      <c r="AX693" s="265">
        <f t="shared" si="13022"/>
        <v>227</v>
      </c>
      <c r="AY693" s="266">
        <f t="shared" si="13022"/>
        <v>756</v>
      </c>
      <c r="AZ693" s="263">
        <f t="shared" si="13022"/>
        <v>499</v>
      </c>
      <c r="BA693" s="264">
        <f t="shared" si="13022"/>
        <v>1758</v>
      </c>
      <c r="BB693" s="265">
        <f t="shared" si="13022"/>
        <v>728</v>
      </c>
      <c r="BC693" s="266">
        <f t="shared" si="13022"/>
        <v>941</v>
      </c>
      <c r="BD693" s="263">
        <f t="shared" si="13022"/>
        <v>3411</v>
      </c>
      <c r="BE693" s="265">
        <f t="shared" si="13022"/>
        <v>1859</v>
      </c>
      <c r="BF693" s="261">
        <f>SUM(AF693,AH693,AJ693,AL693,AN693,AP693,AR693,AT693,AV693,AX693,AZ693,BB693,BD693)</f>
        <v>15661</v>
      </c>
      <c r="BG693" s="19">
        <f>SUM(AG693,AI693,AK693,AM693,AO693,AQ693,AS693,AU693,AW693,AY693,BA693,BC693,BE693)</f>
        <v>15432</v>
      </c>
      <c r="BH693" s="273"/>
      <c r="BI693" s="147" t="s">
        <v>18</v>
      </c>
      <c r="BJ693" s="130">
        <f>B693/B715</f>
        <v>5.6282412883268129E-2</v>
      </c>
      <c r="BK693" s="131">
        <f t="shared" ref="BK693" si="13079">C693/C715</f>
        <v>0</v>
      </c>
      <c r="BL693" s="132">
        <f t="shared" ref="BL693" si="13080">D693/D715</f>
        <v>4.1886058536122574E-2</v>
      </c>
      <c r="BM693" s="133">
        <f t="shared" ref="BM693" si="13081">E693/E715</f>
        <v>0</v>
      </c>
      <c r="BN693" s="130">
        <f t="shared" ref="BN693" si="13082">F693/F715</f>
        <v>3.1382079459002538E-2</v>
      </c>
      <c r="BO693" s="131">
        <f t="shared" ref="BO693" si="13083">G693/G715</f>
        <v>2.9572674848440039E-4</v>
      </c>
      <c r="BP693" s="132">
        <f t="shared" ref="BP693" si="13084">H693/H715</f>
        <v>3.6075300322297096E-2</v>
      </c>
      <c r="BQ693" s="133">
        <f t="shared" ref="BQ693" si="13085">I693/I715</f>
        <v>2.4179620034542313E-3</v>
      </c>
      <c r="BR693" s="130">
        <f t="shared" ref="BR693" si="13086">J693/J715</f>
        <v>9.1633466135458159E-3</v>
      </c>
      <c r="BS693" s="131">
        <f t="shared" ref="BS693" si="13087">K693/K715</f>
        <v>7.5711689884918228E-3</v>
      </c>
      <c r="BT693" s="132">
        <f t="shared" ref="BT693" si="13088">L693/L715</f>
        <v>4.8524059846340476E-3</v>
      </c>
      <c r="BU693" s="130">
        <f t="shared" ref="BU693" si="13089">M693/M715</f>
        <v>1.502663584279827E-2</v>
      </c>
      <c r="BV693" s="134">
        <f t="shared" ref="BV693" si="13090">N693/N715</f>
        <v>1.6846197456872113E-2</v>
      </c>
      <c r="BW693" s="135">
        <f t="shared" ref="BW693" si="13091">O693/O715</f>
        <v>1.5959482936309295E-2</v>
      </c>
      <c r="BX693" s="130">
        <f t="shared" ref="BX693" si="13092">P693/P715</f>
        <v>9.8202036248104564E-3</v>
      </c>
      <c r="BY693" s="131">
        <f t="shared" ref="BY693" si="13093">Q693/Q715</f>
        <v>1.2894071195015115E-2</v>
      </c>
      <c r="BZ693" s="132">
        <f t="shared" ref="BZ693" si="13094">R693/R715</f>
        <v>1.1814601635867918E-2</v>
      </c>
      <c r="CA693" s="133">
        <f t="shared" ref="CA693" si="13095">S693/S715</f>
        <v>1.5319673686207552E-2</v>
      </c>
      <c r="CB693" s="130">
        <f t="shared" ref="CB693" si="13096">T693/T715</f>
        <v>4.443827246215803E-3</v>
      </c>
      <c r="CC693" s="131">
        <f t="shared" ref="CC693" si="13097">U693/U715</f>
        <v>2.3448275862068966E-2</v>
      </c>
      <c r="CD693" s="132">
        <f t="shared" ref="CD693" si="13098">V693/V715</f>
        <v>2.6406760130593433E-3</v>
      </c>
      <c r="CE693" s="133">
        <f t="shared" ref="CE693" si="13099">W693/W715</f>
        <v>1.7703842191613566E-2</v>
      </c>
      <c r="CF693" s="130">
        <f t="shared" ref="CF693" si="13100">X693/X715</f>
        <v>9.4671623296158618E-3</v>
      </c>
      <c r="CG693" s="131">
        <f t="shared" ref="CG693" si="13101">Y693/Y715</f>
        <v>2.19337878912347E-2</v>
      </c>
      <c r="CH693" s="132">
        <f t="shared" ref="CH693" si="13102">Z693/Z715</f>
        <v>1.6915708468617147E-2</v>
      </c>
      <c r="CI693" s="130">
        <f t="shared" ref="CI693" si="13103">AA693/AA715</f>
        <v>9.7980361047982512E-3</v>
      </c>
      <c r="CJ693" s="136">
        <f t="shared" ref="CJ693" si="13104">AB693/AB715</f>
        <v>2.5374462098642834E-2</v>
      </c>
      <c r="CK693" s="137">
        <f t="shared" ref="CK693" si="13105">AC693/AC715</f>
        <v>1.0079425178853609E-2</v>
      </c>
    </row>
    <row r="694" spans="1:89" ht="15" thickTop="1" thickBot="1">
      <c r="A694" s="138" t="s">
        <v>19</v>
      </c>
      <c r="B694" s="182">
        <v>4852</v>
      </c>
      <c r="C694" s="183">
        <v>314</v>
      </c>
      <c r="D694" s="184">
        <v>1586</v>
      </c>
      <c r="E694" s="185">
        <v>459</v>
      </c>
      <c r="F694" s="182">
        <v>536</v>
      </c>
      <c r="G694" s="186">
        <v>214</v>
      </c>
      <c r="H694" s="184">
        <v>1097</v>
      </c>
      <c r="I694" s="185">
        <v>725</v>
      </c>
      <c r="J694" s="182">
        <v>142</v>
      </c>
      <c r="K694" s="186">
        <v>293</v>
      </c>
      <c r="L694" s="184">
        <v>193</v>
      </c>
      <c r="M694" s="182">
        <v>1033</v>
      </c>
      <c r="N694" s="187">
        <v>972</v>
      </c>
      <c r="O694" s="188">
        <v>1592</v>
      </c>
      <c r="P694" s="182">
        <v>531</v>
      </c>
      <c r="Q694" s="186">
        <v>702</v>
      </c>
      <c r="R694" s="184">
        <v>776</v>
      </c>
      <c r="S694" s="185">
        <v>939</v>
      </c>
      <c r="T694" s="182">
        <v>134</v>
      </c>
      <c r="U694" s="186">
        <v>784</v>
      </c>
      <c r="V694" s="184">
        <v>309</v>
      </c>
      <c r="W694" s="185">
        <v>1552</v>
      </c>
      <c r="X694" s="182">
        <v>711</v>
      </c>
      <c r="Y694" s="186">
        <v>865</v>
      </c>
      <c r="Z694" s="184">
        <v>2581</v>
      </c>
      <c r="AA694" s="182">
        <v>1434</v>
      </c>
      <c r="AB694" s="165">
        <f>B694+D694+F694+H694+J694+L694+N694+P694+R694+T694+V694+X694+Z694</f>
        <v>14420</v>
      </c>
      <c r="AC694" s="166">
        <f t="shared" si="13051"/>
        <v>10906</v>
      </c>
      <c r="AD694" s="223"/>
      <c r="AE694" s="269" t="s">
        <v>13</v>
      </c>
      <c r="AF694" s="14">
        <f t="shared" ref="AF694:BG694" si="13106">SUM(AF691:AF693)</f>
        <v>13623</v>
      </c>
      <c r="AG694" s="1">
        <f t="shared" si="13106"/>
        <v>2348</v>
      </c>
      <c r="AH694" s="14">
        <f t="shared" si="13106"/>
        <v>3741</v>
      </c>
      <c r="AI694" s="1">
        <f t="shared" si="13106"/>
        <v>2194</v>
      </c>
      <c r="AJ694" s="14">
        <f t="shared" si="13106"/>
        <v>1427</v>
      </c>
      <c r="AK694" s="1">
        <f t="shared" si="13106"/>
        <v>1243</v>
      </c>
      <c r="AL694" s="14">
        <f t="shared" si="13106"/>
        <v>3191</v>
      </c>
      <c r="AM694" s="1">
        <f t="shared" si="13106"/>
        <v>4466</v>
      </c>
      <c r="AN694" s="14">
        <f t="shared" si="13106"/>
        <v>678</v>
      </c>
      <c r="AO694" s="1">
        <f t="shared" si="13106"/>
        <v>2090</v>
      </c>
      <c r="AP694" s="14">
        <f t="shared" si="13106"/>
        <v>638</v>
      </c>
      <c r="AQ694" s="1">
        <f t="shared" si="13106"/>
        <v>4959</v>
      </c>
      <c r="AR694" s="14">
        <f t="shared" si="13106"/>
        <v>3510</v>
      </c>
      <c r="AS694" s="1">
        <f t="shared" si="13106"/>
        <v>7113</v>
      </c>
      <c r="AT694" s="14">
        <f t="shared" si="13106"/>
        <v>2295</v>
      </c>
      <c r="AU694" s="1">
        <f t="shared" si="13106"/>
        <v>3005</v>
      </c>
      <c r="AV694" s="14">
        <f t="shared" si="13106"/>
        <v>3755</v>
      </c>
      <c r="AW694" s="1">
        <f t="shared" si="13106"/>
        <v>3460</v>
      </c>
      <c r="AX694" s="14">
        <f t="shared" si="13106"/>
        <v>626</v>
      </c>
      <c r="AY694" s="1">
        <f t="shared" si="13106"/>
        <v>3003</v>
      </c>
      <c r="AZ694" s="14">
        <f t="shared" si="13106"/>
        <v>1370</v>
      </c>
      <c r="BA694" s="1">
        <f t="shared" si="13106"/>
        <v>5408</v>
      </c>
      <c r="BB694" s="14">
        <f t="shared" si="13106"/>
        <v>2411</v>
      </c>
      <c r="BC694" s="1">
        <f t="shared" si="13106"/>
        <v>3324</v>
      </c>
      <c r="BD694" s="14">
        <f t="shared" si="13106"/>
        <v>11062</v>
      </c>
      <c r="BE694" s="1">
        <f t="shared" si="13106"/>
        <v>5740</v>
      </c>
      <c r="BF694" s="54">
        <f t="shared" si="13106"/>
        <v>48327</v>
      </c>
      <c r="BG694" s="50">
        <f t="shared" si="13106"/>
        <v>48353</v>
      </c>
      <c r="BH694" s="273"/>
      <c r="BI694" s="138" t="s">
        <v>19</v>
      </c>
      <c r="BJ694" s="130">
        <f>B694/B715</f>
        <v>8.8290419434082432E-2</v>
      </c>
      <c r="BK694" s="131">
        <f t="shared" ref="BK694" si="13107">C694/C715</f>
        <v>9.0214330862494977E-3</v>
      </c>
      <c r="BL694" s="132">
        <f t="shared" ref="BL694" si="13108">D694/D715</f>
        <v>7.5233622693420613E-2</v>
      </c>
      <c r="BM694" s="133">
        <f t="shared" ref="BM694" si="13109">E694/E715</f>
        <v>2.9377880184331798E-2</v>
      </c>
      <c r="BN694" s="130">
        <f t="shared" ref="BN694" si="13110">F694/F715</f>
        <v>5.6635672020287402E-2</v>
      </c>
      <c r="BO694" s="131">
        <f t="shared" ref="BO694" si="13111">G694/G715</f>
        <v>3.1642762087830845E-2</v>
      </c>
      <c r="BP694" s="132">
        <f t="shared" ref="BP694" si="13112">H694/H715</f>
        <v>4.0177263404629356E-2</v>
      </c>
      <c r="BQ694" s="133">
        <f t="shared" ref="BQ694" si="13113">I694/I715</f>
        <v>1.7887984209227731E-2</v>
      </c>
      <c r="BR694" s="130">
        <f t="shared" ref="BR694" si="13114">J694/J715</f>
        <v>2.8286852589641434E-2</v>
      </c>
      <c r="BS694" s="131">
        <f t="shared" ref="BS694" si="13115">K694/K715</f>
        <v>4.4367050272562082E-2</v>
      </c>
      <c r="BT694" s="132">
        <f t="shared" ref="BT694" si="13116">L694/L715</f>
        <v>1.9510715729882732E-2</v>
      </c>
      <c r="BU694" s="130">
        <f t="shared" ref="BU694" si="13117">M694/M715</f>
        <v>5.1914765303045535E-2</v>
      </c>
      <c r="BV694" s="134">
        <f t="shared" ref="BV694" si="13118">N694/N715</f>
        <v>3.9361788288653117E-2</v>
      </c>
      <c r="BW694" s="135">
        <f t="shared" ref="BW694" si="13119">O694/O715</f>
        <v>4.6877300432849447E-2</v>
      </c>
      <c r="BX694" s="130">
        <f t="shared" ref="BX694" si="13120">P694/P715</f>
        <v>3.8342118564517295E-2</v>
      </c>
      <c r="BY694" s="131">
        <f t="shared" ref="BY694" si="13121">Q694/Q715</f>
        <v>4.3309272626318715E-2</v>
      </c>
      <c r="BZ694" s="132">
        <f t="shared" ref="BZ694" si="13122">R694/R715</f>
        <v>3.9180046450570535E-2</v>
      </c>
      <c r="CA694" s="133">
        <f t="shared" ref="CA694" si="13123">S694/S715</f>
        <v>4.4536141149686966E-2</v>
      </c>
      <c r="CB694" s="130">
        <f t="shared" ref="CB694" si="13124">T694/T715</f>
        <v>1.8608526593528678E-2</v>
      </c>
      <c r="CC694" s="131">
        <f t="shared" ref="CC694" si="13125">U694/U715</f>
        <v>9.0114942528735628E-2</v>
      </c>
      <c r="CD694" s="132">
        <f t="shared" ref="CD694" si="13126">V694/V715</f>
        <v>1.4835797964278856E-2</v>
      </c>
      <c r="CE694" s="133">
        <f t="shared" ref="CE694" si="13127">W694/W715</f>
        <v>5.921629974436262E-2</v>
      </c>
      <c r="CF694" s="130">
        <f t="shared" ref="CF694" si="13128">X694/X715</f>
        <v>3.5241635687732344E-2</v>
      </c>
      <c r="CG694" s="131">
        <f t="shared" ref="CG694" si="13129">Y694/Y715</f>
        <v>7.1058900846134893E-2</v>
      </c>
      <c r="CH694" s="132">
        <f t="shared" ref="CH694" si="13130">Z694/Z715</f>
        <v>4.6298455522270257E-2</v>
      </c>
      <c r="CI694" s="130">
        <f t="shared" ref="CI694" si="13131">AA694/AA715</f>
        <v>3.0744822263196261E-2</v>
      </c>
      <c r="CJ694" s="136">
        <f t="shared" ref="CJ694" si="13132">AB694/AB715</f>
        <v>4.9721394681672734E-2</v>
      </c>
      <c r="CK694" s="137">
        <f t="shared" ref="CK694" si="13133">AC694/AC715</f>
        <v>3.7710535506201528E-2</v>
      </c>
    </row>
    <row r="695" spans="1:89" ht="14" thickTop="1">
      <c r="A695" s="147" t="s">
        <v>20</v>
      </c>
      <c r="B695" s="189">
        <v>5047</v>
      </c>
      <c r="C695" s="190">
        <v>708</v>
      </c>
      <c r="D695" s="191">
        <v>1201</v>
      </c>
      <c r="E695" s="192">
        <v>678</v>
      </c>
      <c r="F695" s="189">
        <v>481</v>
      </c>
      <c r="G695" s="193">
        <v>391</v>
      </c>
      <c r="H695" s="191">
        <v>952</v>
      </c>
      <c r="I695" s="192">
        <v>1199</v>
      </c>
      <c r="J695" s="189">
        <v>219</v>
      </c>
      <c r="K695" s="193">
        <v>689</v>
      </c>
      <c r="L695" s="191">
        <v>197</v>
      </c>
      <c r="M695" s="189">
        <v>1643</v>
      </c>
      <c r="N695" s="194">
        <v>1221</v>
      </c>
      <c r="O695" s="195">
        <v>2209</v>
      </c>
      <c r="P695" s="189">
        <v>817</v>
      </c>
      <c r="Q695" s="193">
        <v>1028</v>
      </c>
      <c r="R695" s="191">
        <v>1240</v>
      </c>
      <c r="S695" s="192">
        <v>1229</v>
      </c>
      <c r="T695" s="189">
        <v>207</v>
      </c>
      <c r="U695" s="193">
        <v>1210</v>
      </c>
      <c r="V695" s="191">
        <v>456</v>
      </c>
      <c r="W695" s="192">
        <v>1923</v>
      </c>
      <c r="X695" s="189">
        <v>834</v>
      </c>
      <c r="Y695" s="193">
        <v>1239</v>
      </c>
      <c r="Z695" s="191">
        <v>3739</v>
      </c>
      <c r="AA695" s="189">
        <v>1878</v>
      </c>
      <c r="AB695" s="165">
        <f t="shared" ref="AB695:AB711" si="13134">B695+D695+F695+H695+J695+L695+N695+P695+R695+T695+V695+X695+Z695</f>
        <v>16611</v>
      </c>
      <c r="AC695" s="166">
        <f t="shared" si="13051"/>
        <v>16024</v>
      </c>
      <c r="AD695" s="223"/>
      <c r="BH695" s="273"/>
      <c r="BI695" s="147" t="s">
        <v>20</v>
      </c>
      <c r="BJ695" s="130">
        <f>B695/B715</f>
        <v>9.1838777181330183E-2</v>
      </c>
      <c r="BK695" s="131">
        <f t="shared" ref="BK695" si="13135">C695/C715</f>
        <v>2.0341320461989311E-2</v>
      </c>
      <c r="BL695" s="132">
        <f t="shared" ref="BL695" si="13136">D695/D715</f>
        <v>5.6970731938712584E-2</v>
      </c>
      <c r="BM695" s="133">
        <f t="shared" ref="BM695" si="13137">E695/E715</f>
        <v>4.3394777265745005E-2</v>
      </c>
      <c r="BN695" s="130">
        <f t="shared" ref="BN695" si="13138">F695/F715</f>
        <v>5.0824175824175824E-2</v>
      </c>
      <c r="BO695" s="131">
        <f t="shared" ref="BO695" si="13139">G695/G715</f>
        <v>5.781457932870028E-2</v>
      </c>
      <c r="BP695" s="132">
        <f t="shared" ref="BP695" si="13140">H695/H715</f>
        <v>3.48666861998242E-2</v>
      </c>
      <c r="BQ695" s="133">
        <f t="shared" ref="BQ695" si="13141">I695/I715</f>
        <v>2.9583024919812486E-2</v>
      </c>
      <c r="BR695" s="130">
        <f t="shared" ref="BR695" si="13142">J695/J715</f>
        <v>4.3625498007968125E-2</v>
      </c>
      <c r="BS695" s="131">
        <f t="shared" ref="BS695" si="13143">K695/K715</f>
        <v>0.10433070866141732</v>
      </c>
      <c r="BT695" s="132">
        <f t="shared" ref="BT695" si="13144">L695/L715</f>
        <v>1.9915082895268905E-2</v>
      </c>
      <c r="BU695" s="130">
        <f t="shared" ref="BU695" si="13145">M695/M715</f>
        <v>8.2571112674640665E-2</v>
      </c>
      <c r="BV695" s="134">
        <f t="shared" ref="BV695" si="13146">N695/N715</f>
        <v>4.9445209362598205E-2</v>
      </c>
      <c r="BW695" s="135">
        <f t="shared" ref="BW695" si="13147">O695/O715</f>
        <v>6.50451989046259E-2</v>
      </c>
      <c r="BX695" s="130">
        <f t="shared" ref="BX695" si="13148">P695/P715</f>
        <v>5.8993429128456926E-2</v>
      </c>
      <c r="BY695" s="131">
        <f t="shared" ref="BY695" si="13149">Q695/Q715</f>
        <v>6.3421555925720283E-2</v>
      </c>
      <c r="BZ695" s="132">
        <f t="shared" ref="BZ695" si="13150">R695/R715</f>
        <v>6.2607290719983846E-2</v>
      </c>
      <c r="CA695" s="133">
        <f t="shared" ref="CA695" si="13151">S695/S715</f>
        <v>5.8290646936065262E-2</v>
      </c>
      <c r="CB695" s="130">
        <f t="shared" ref="CB695" si="13152">T695/T715</f>
        <v>2.8746007498958479E-2</v>
      </c>
      <c r="CC695" s="131">
        <f t="shared" ref="CC695" si="13153">U695/U715</f>
        <v>0.13908045977011493</v>
      </c>
      <c r="CD695" s="132">
        <f t="shared" ref="CD695" si="13154">V695/V715</f>
        <v>2.1893604762819281E-2</v>
      </c>
      <c r="CE695" s="133">
        <f t="shared" ref="CE695" si="13155">W695/W715</f>
        <v>7.3371742531191581E-2</v>
      </c>
      <c r="CF695" s="130">
        <f t="shared" ref="CF695" si="13156">X695/X715</f>
        <v>4.1338289962825278E-2</v>
      </c>
      <c r="CG695" s="131">
        <f t="shared" ref="CG695" si="13157">Y695/Y715</f>
        <v>0.10178263369752731</v>
      </c>
      <c r="CH695" s="132">
        <f t="shared" ref="CH695" si="13158">Z695/Z715</f>
        <v>6.7070873768992054E-2</v>
      </c>
      <c r="CI695" s="130">
        <f t="shared" ref="CI695" si="13159">AA695/AA715</f>
        <v>4.0264139616654517E-2</v>
      </c>
      <c r="CJ695" s="136">
        <f t="shared" ref="CJ695" si="13160">AB695/AB715</f>
        <v>5.7276150281363784E-2</v>
      </c>
      <c r="CK695" s="137">
        <f t="shared" ref="CK695" si="13161">AC695/AC715</f>
        <v>5.5407447363962338E-2</v>
      </c>
    </row>
    <row r="696" spans="1:89" ht="14" thickBot="1">
      <c r="A696" s="138" t="s">
        <v>21</v>
      </c>
      <c r="B696" s="182">
        <v>4420</v>
      </c>
      <c r="C696" s="183">
        <v>736</v>
      </c>
      <c r="D696" s="184">
        <v>1247</v>
      </c>
      <c r="E696" s="185">
        <v>849</v>
      </c>
      <c r="F696" s="182">
        <v>436</v>
      </c>
      <c r="G696" s="186">
        <v>459</v>
      </c>
      <c r="H696" s="184">
        <v>1019</v>
      </c>
      <c r="I696" s="185">
        <v>1614</v>
      </c>
      <c r="J696" s="182">
        <v>233</v>
      </c>
      <c r="K696" s="186">
        <v>745</v>
      </c>
      <c r="L696" s="184">
        <v>199</v>
      </c>
      <c r="M696" s="182">
        <v>1836</v>
      </c>
      <c r="N696" s="187">
        <v>1104</v>
      </c>
      <c r="O696" s="188">
        <v>2439</v>
      </c>
      <c r="P696" s="182">
        <v>793</v>
      </c>
      <c r="Q696" s="186">
        <v>1125</v>
      </c>
      <c r="R696" s="184">
        <v>1236</v>
      </c>
      <c r="S696" s="185">
        <v>1183</v>
      </c>
      <c r="T696" s="182">
        <v>192</v>
      </c>
      <c r="U696" s="186">
        <v>1037</v>
      </c>
      <c r="V696" s="184">
        <v>415</v>
      </c>
      <c r="W696" s="185">
        <v>1727</v>
      </c>
      <c r="X696" s="182">
        <v>849</v>
      </c>
      <c r="Y696" s="186">
        <v>1144</v>
      </c>
      <c r="Z696" s="184">
        <v>3912</v>
      </c>
      <c r="AA696" s="182">
        <v>2003</v>
      </c>
      <c r="AB696" s="165">
        <f t="shared" si="13134"/>
        <v>16055</v>
      </c>
      <c r="AC696" s="166">
        <f t="shared" si="13051"/>
        <v>16897</v>
      </c>
      <c r="AD696" s="223"/>
      <c r="AE696" t="s">
        <v>88</v>
      </c>
      <c r="BH696" s="273"/>
      <c r="BI696" s="138" t="s">
        <v>21</v>
      </c>
      <c r="BJ696" s="130">
        <f>B696/B715</f>
        <v>8.0429442270948961E-2</v>
      </c>
      <c r="BK696" s="131">
        <f t="shared" ref="BK696" si="13162">C696/C715</f>
        <v>2.1145779463310924E-2</v>
      </c>
      <c r="BL696" s="132">
        <f t="shared" ref="BL696" si="13163">D696/D715</f>
        <v>5.915279161330108E-2</v>
      </c>
      <c r="BM696" s="133">
        <f t="shared" ref="BM696" si="13164">E696/E715</f>
        <v>5.4339477726574499E-2</v>
      </c>
      <c r="BN696" s="130">
        <f t="shared" ref="BN696" si="13165">F696/F715</f>
        <v>4.6069315300084533E-2</v>
      </c>
      <c r="BO696" s="131">
        <f t="shared" ref="BO696" si="13166">G696/G715</f>
        <v>6.7869288777169898E-2</v>
      </c>
      <c r="BP696" s="132">
        <f t="shared" ref="BP696" si="13167">H696/H715</f>
        <v>3.732053911514796E-2</v>
      </c>
      <c r="BQ696" s="133">
        <f t="shared" ref="BQ696" si="13168">I696/I715</f>
        <v>3.9822353811991118E-2</v>
      </c>
      <c r="BR696" s="130">
        <f t="shared" ref="BR696" si="13169">J696/J715</f>
        <v>4.6414342629482075E-2</v>
      </c>
      <c r="BS696" s="131">
        <f t="shared" ref="BS696" si="13170">K696/K715</f>
        <v>0.11281041792852817</v>
      </c>
      <c r="BT696" s="132">
        <f t="shared" ref="BT696" si="13171">L696/L715</f>
        <v>2.0117266477961991E-2</v>
      </c>
      <c r="BU696" s="130">
        <f t="shared" ref="BU696" si="13172">M696/M715</f>
        <v>9.2270579957784704E-2</v>
      </c>
      <c r="BV696" s="134">
        <f t="shared" ref="BV696" si="13173">N696/N715</f>
        <v>4.4707216327852919E-2</v>
      </c>
      <c r="BW696" s="135">
        <f t="shared" ref="BW696" si="13174">O696/O715</f>
        <v>7.1817673213391831E-2</v>
      </c>
      <c r="BX696" s="130">
        <f t="shared" ref="BX696" si="13175">P696/P715</f>
        <v>5.726045201819626E-2</v>
      </c>
      <c r="BY696" s="131">
        <f t="shared" ref="BY696" si="13176">Q696/Q715</f>
        <v>6.9405885619100494E-2</v>
      </c>
      <c r="BZ696" s="132">
        <f t="shared" ref="BZ696" si="13177">R696/R715</f>
        <v>6.2405331717661314E-2</v>
      </c>
      <c r="CA696" s="133">
        <f t="shared" ref="CA696" si="13178">S696/S715</f>
        <v>5.6108897742363877E-2</v>
      </c>
      <c r="CB696" s="130">
        <f t="shared" ref="CB696" si="13179">T696/T715</f>
        <v>2.666296347729482E-2</v>
      </c>
      <c r="CC696" s="131">
        <f t="shared" ref="CC696" si="13180">U696/U715</f>
        <v>0.11919540229885058</v>
      </c>
      <c r="CD696" s="132">
        <f t="shared" ref="CD696" si="13181">V696/V715</f>
        <v>1.9925100825811407E-2</v>
      </c>
      <c r="CE696" s="133">
        <f t="shared" ref="CE696" si="13182">W696/W715</f>
        <v>6.5893395398527219E-2</v>
      </c>
      <c r="CF696" s="130">
        <f t="shared" ref="CF696" si="13183">X696/X715</f>
        <v>4.2081784386617103E-2</v>
      </c>
      <c r="CG696" s="131">
        <f t="shared" ref="CG696" si="13184">Y696/Y715</f>
        <v>9.3978476957200366E-2</v>
      </c>
      <c r="CH696" s="132">
        <f t="shared" ref="CH696" si="13185">Z696/Z715</f>
        <v>7.0174179776490209E-2</v>
      </c>
      <c r="CI696" s="130">
        <f t="shared" ref="CI696" si="13186">AA696/AA715</f>
        <v>4.2944127610308303E-2</v>
      </c>
      <c r="CJ696" s="136">
        <f t="shared" ref="CJ696" si="13187">AB696/AB715</f>
        <v>5.5359014675052408E-2</v>
      </c>
      <c r="CK696" s="137">
        <f t="shared" ref="CK696" si="13188">AC696/AC715</f>
        <v>5.8426088249430332E-2</v>
      </c>
    </row>
    <row r="697" spans="1:89" ht="15" thickTop="1" thickBot="1">
      <c r="A697" s="147" t="s">
        <v>22</v>
      </c>
      <c r="B697" s="189">
        <v>4156</v>
      </c>
      <c r="C697" s="190">
        <v>904</v>
      </c>
      <c r="D697" s="191">
        <v>1293</v>
      </c>
      <c r="E697" s="192">
        <v>667</v>
      </c>
      <c r="F697" s="189">
        <v>510</v>
      </c>
      <c r="G697" s="193">
        <v>393</v>
      </c>
      <c r="H697" s="191">
        <v>1220</v>
      </c>
      <c r="I697" s="192">
        <v>1653</v>
      </c>
      <c r="J697" s="189">
        <v>226</v>
      </c>
      <c r="K697" s="193">
        <v>656</v>
      </c>
      <c r="L697" s="191">
        <v>242</v>
      </c>
      <c r="M697" s="189">
        <v>1480</v>
      </c>
      <c r="N697" s="194">
        <v>1185</v>
      </c>
      <c r="O697" s="195">
        <v>2465</v>
      </c>
      <c r="P697" s="189">
        <v>685</v>
      </c>
      <c r="Q697" s="193">
        <v>852</v>
      </c>
      <c r="R697" s="191">
        <v>1279</v>
      </c>
      <c r="S697" s="192">
        <v>1048</v>
      </c>
      <c r="T697" s="189">
        <v>227</v>
      </c>
      <c r="U697" s="193">
        <v>756</v>
      </c>
      <c r="V697" s="191">
        <v>499</v>
      </c>
      <c r="W697" s="192">
        <v>1758</v>
      </c>
      <c r="X697" s="189">
        <v>728</v>
      </c>
      <c r="Y697" s="193">
        <v>941</v>
      </c>
      <c r="Z697" s="191">
        <v>3411</v>
      </c>
      <c r="AA697" s="189">
        <v>1859</v>
      </c>
      <c r="AB697" s="165">
        <f t="shared" si="13134"/>
        <v>15661</v>
      </c>
      <c r="AC697" s="166">
        <f t="shared" si="13051"/>
        <v>15432</v>
      </c>
      <c r="AD697" s="223"/>
      <c r="AE697" s="314" t="s">
        <v>0</v>
      </c>
      <c r="AF697" s="308" t="s">
        <v>1</v>
      </c>
      <c r="AG697" s="309"/>
      <c r="AH697" s="308" t="s">
        <v>2</v>
      </c>
      <c r="AI697" s="309"/>
      <c r="AJ697" s="308" t="s">
        <v>3</v>
      </c>
      <c r="AK697" s="309"/>
      <c r="AL697" s="308" t="s">
        <v>4</v>
      </c>
      <c r="AM697" s="309"/>
      <c r="AN697" s="308" t="s">
        <v>5</v>
      </c>
      <c r="AO697" s="309"/>
      <c r="AP697" s="308" t="s">
        <v>6</v>
      </c>
      <c r="AQ697" s="309"/>
      <c r="AR697" s="308" t="s">
        <v>7</v>
      </c>
      <c r="AS697" s="309"/>
      <c r="AT697" s="308" t="s">
        <v>8</v>
      </c>
      <c r="AU697" s="309"/>
      <c r="AV697" s="308" t="s">
        <v>9</v>
      </c>
      <c r="AW697" s="309"/>
      <c r="AX697" s="308" t="s">
        <v>10</v>
      </c>
      <c r="AY697" s="309"/>
      <c r="AZ697" s="308" t="s">
        <v>11</v>
      </c>
      <c r="BA697" s="309"/>
      <c r="BB697" s="308" t="s">
        <v>12</v>
      </c>
      <c r="BC697" s="309"/>
      <c r="BD697" s="310" t="s">
        <v>40</v>
      </c>
      <c r="BE697" s="311"/>
      <c r="BF697" s="312" t="s">
        <v>41</v>
      </c>
      <c r="BG697" s="313"/>
      <c r="BH697" s="273"/>
      <c r="BI697" s="147" t="s">
        <v>22</v>
      </c>
      <c r="BJ697" s="130">
        <f>B697/B715</f>
        <v>7.5625511782367386E-2</v>
      </c>
      <c r="BK697" s="131">
        <f t="shared" ref="BK697" si="13189">C697/C715</f>
        <v>2.5972533471240591E-2</v>
      </c>
      <c r="BL697" s="132">
        <f t="shared" ref="BL697" si="13190">D697/D715</f>
        <v>6.1334851287889569E-2</v>
      </c>
      <c r="BM697" s="133">
        <f t="shared" ref="BM697" si="13191">E697/E715</f>
        <v>4.2690732206861239E-2</v>
      </c>
      <c r="BN697" s="130">
        <f t="shared" ref="BN697" si="13192">F697/F715</f>
        <v>5.3888419273034657E-2</v>
      </c>
      <c r="BO697" s="131">
        <f t="shared" ref="BO697" si="13193">G697/G715</f>
        <v>5.8110306077184683E-2</v>
      </c>
      <c r="BP697" s="132">
        <f t="shared" ref="BP697" si="13194">H697/H715</f>
        <v>4.4682097861119249E-2</v>
      </c>
      <c r="BQ697" s="133">
        <f t="shared" ref="BQ697" si="13195">I697/I715</f>
        <v>4.0784603997039232E-2</v>
      </c>
      <c r="BR697" s="130">
        <f t="shared" ref="BR697" si="13196">J697/J715</f>
        <v>4.50199203187251E-2</v>
      </c>
      <c r="BS697" s="131">
        <f t="shared" ref="BS697" si="13197">K697/K715</f>
        <v>9.9333737129012722E-2</v>
      </c>
      <c r="BT697" s="132">
        <f t="shared" ref="BT697" si="13198">L697/L715</f>
        <v>2.4464213505863325E-2</v>
      </c>
      <c r="BU697" s="130">
        <f t="shared" ref="BU697" si="13199">M697/M715</f>
        <v>7.4379334606493111E-2</v>
      </c>
      <c r="BV697" s="134">
        <f t="shared" ref="BV697" si="13200">N697/N715</f>
        <v>4.7987365351907348E-2</v>
      </c>
      <c r="BW697" s="135">
        <f t="shared" ref="BW697" si="13201">O697/O715</f>
        <v>7.2583257265687109E-2</v>
      </c>
      <c r="BX697" s="130">
        <f t="shared" ref="BX697" si="13202">P697/P715</f>
        <v>4.9462055022023249E-2</v>
      </c>
      <c r="BY697" s="131">
        <f t="shared" ref="BY697" si="13203">Q697/Q715</f>
        <v>5.2563390708865447E-2</v>
      </c>
      <c r="BZ697" s="132">
        <f t="shared" ref="BZ697" si="13204">R697/R715</f>
        <v>6.4576390992628491E-2</v>
      </c>
      <c r="CA697" s="133">
        <f t="shared" ref="CA697" si="13205">S697/S715</f>
        <v>4.9705938152153295E-2</v>
      </c>
      <c r="CB697" s="130">
        <f t="shared" ref="CB697" si="13206">T697/T715</f>
        <v>3.1523399527843353E-2</v>
      </c>
      <c r="CC697" s="131">
        <f t="shared" ref="CC697" si="13207">U697/U715</f>
        <v>8.6896551724137933E-2</v>
      </c>
      <c r="CD697" s="132">
        <f t="shared" ref="CD697" si="13208">V697/V715</f>
        <v>2.3958133282120223E-2</v>
      </c>
      <c r="CE697" s="133">
        <f t="shared" ref="CE697" si="13209">W697/W715</f>
        <v>6.7076195200122091E-2</v>
      </c>
      <c r="CF697" s="130">
        <f t="shared" ref="CF697" si="13210">X697/X715</f>
        <v>3.6084262701363071E-2</v>
      </c>
      <c r="CG697" s="131">
        <f t="shared" ref="CG697" si="13211">Y697/Y715</f>
        <v>7.7302226238396457E-2</v>
      </c>
      <c r="CH697" s="132">
        <f t="shared" ref="CH697" si="13212">Z697/Z715</f>
        <v>6.1187149084255654E-2</v>
      </c>
      <c r="CI697" s="130">
        <f t="shared" ref="CI697" si="13213">AA697/AA715</f>
        <v>3.9856781441619145E-2</v>
      </c>
      <c r="CJ697" s="136">
        <f t="shared" ref="CJ697" si="13214">AB697/AB715</f>
        <v>5.4000468939644712E-2</v>
      </c>
      <c r="CK697" s="137">
        <f t="shared" ref="CK697" si="13215">AC697/AC715</f>
        <v>5.3360442319063082E-2</v>
      </c>
    </row>
    <row r="698" spans="1:89" ht="15" thickTop="1" thickBot="1">
      <c r="A698" s="138" t="s">
        <v>23</v>
      </c>
      <c r="B698" s="182">
        <v>3451</v>
      </c>
      <c r="C698" s="183">
        <v>1169</v>
      </c>
      <c r="D698" s="184">
        <v>1364</v>
      </c>
      <c r="E698" s="185">
        <v>716</v>
      </c>
      <c r="F698" s="182">
        <v>573</v>
      </c>
      <c r="G698" s="186">
        <v>325</v>
      </c>
      <c r="H698" s="184">
        <v>1390</v>
      </c>
      <c r="I698" s="185">
        <v>1651</v>
      </c>
      <c r="J698" s="182">
        <v>303</v>
      </c>
      <c r="K698" s="186">
        <v>647</v>
      </c>
      <c r="L698" s="184">
        <v>310</v>
      </c>
      <c r="M698" s="182">
        <v>1449</v>
      </c>
      <c r="N698" s="187">
        <v>1177</v>
      </c>
      <c r="O698" s="188">
        <v>2171</v>
      </c>
      <c r="P698" s="182">
        <v>771</v>
      </c>
      <c r="Q698" s="186">
        <v>882</v>
      </c>
      <c r="R698" s="184">
        <v>1393</v>
      </c>
      <c r="S698" s="185">
        <v>1104</v>
      </c>
      <c r="T698" s="182">
        <v>277</v>
      </c>
      <c r="U698" s="186">
        <v>558</v>
      </c>
      <c r="V698" s="184">
        <v>505</v>
      </c>
      <c r="W698" s="185">
        <v>1766</v>
      </c>
      <c r="X698" s="182">
        <v>779</v>
      </c>
      <c r="Y698" s="186">
        <v>617</v>
      </c>
      <c r="Z698" s="184">
        <v>3441</v>
      </c>
      <c r="AA698" s="182">
        <v>2377</v>
      </c>
      <c r="AB698" s="165">
        <f t="shared" si="13134"/>
        <v>15734</v>
      </c>
      <c r="AC698" s="166">
        <f t="shared" si="13051"/>
        <v>15432</v>
      </c>
      <c r="AD698" s="223"/>
      <c r="AE698" s="315"/>
      <c r="AF698" s="230" t="s">
        <v>14</v>
      </c>
      <c r="AG698" s="231" t="s">
        <v>15</v>
      </c>
      <c r="AH698" s="232" t="s">
        <v>14</v>
      </c>
      <c r="AI698" s="233" t="s">
        <v>15</v>
      </c>
      <c r="AJ698" s="230" t="s">
        <v>14</v>
      </c>
      <c r="AK698" s="231" t="s">
        <v>15</v>
      </c>
      <c r="AL698" s="232" t="s">
        <v>14</v>
      </c>
      <c r="AM698" s="233" t="s">
        <v>15</v>
      </c>
      <c r="AN698" s="230" t="s">
        <v>14</v>
      </c>
      <c r="AO698" s="231" t="s">
        <v>15</v>
      </c>
      <c r="AP698" s="232" t="s">
        <v>14</v>
      </c>
      <c r="AQ698" s="230" t="s">
        <v>15</v>
      </c>
      <c r="AR698" s="234" t="s">
        <v>14</v>
      </c>
      <c r="AS698" s="235" t="s">
        <v>15</v>
      </c>
      <c r="AT698" s="230" t="s">
        <v>14</v>
      </c>
      <c r="AU698" s="231" t="s">
        <v>15</v>
      </c>
      <c r="AV698" s="232" t="s">
        <v>14</v>
      </c>
      <c r="AW698" s="233" t="s">
        <v>15</v>
      </c>
      <c r="AX698" s="230" t="s">
        <v>14</v>
      </c>
      <c r="AY698" s="231" t="s">
        <v>15</v>
      </c>
      <c r="AZ698" s="232" t="s">
        <v>14</v>
      </c>
      <c r="BA698" s="233" t="s">
        <v>15</v>
      </c>
      <c r="BB698" s="230" t="s">
        <v>14</v>
      </c>
      <c r="BC698" s="231" t="s">
        <v>15</v>
      </c>
      <c r="BD698" s="236" t="s">
        <v>14</v>
      </c>
      <c r="BE698" s="237" t="s">
        <v>15</v>
      </c>
      <c r="BF698" s="238" t="s">
        <v>14</v>
      </c>
      <c r="BG698" s="239" t="s">
        <v>15</v>
      </c>
      <c r="BH698" s="273"/>
      <c r="BI698" s="138" t="s">
        <v>23</v>
      </c>
      <c r="BJ698" s="130">
        <f>B698/B715</f>
        <v>6.2796833773087077E-2</v>
      </c>
      <c r="BK698" s="131">
        <f t="shared" ref="BK698" si="13216">C698/C715</f>
        <v>3.3586163305177268E-2</v>
      </c>
      <c r="BL698" s="132">
        <f t="shared" ref="BL698" si="13217">D698/D715</f>
        <v>6.4702812959537018E-2</v>
      </c>
      <c r="BM698" s="133">
        <f t="shared" ref="BM698" si="13218">E698/E715</f>
        <v>4.5826932923707119E-2</v>
      </c>
      <c r="BN698" s="130">
        <f t="shared" ref="BN698" si="13219">F698/F715</f>
        <v>6.0545224006762467E-2</v>
      </c>
      <c r="BO698" s="131">
        <f t="shared" ref="BO698" si="13220">G698/G715</f>
        <v>4.8055596628715065E-2</v>
      </c>
      <c r="BP698" s="132">
        <f t="shared" ref="BP698" si="13221">H698/H715</f>
        <v>5.0908291825373569E-2</v>
      </c>
      <c r="BQ698" s="133">
        <f t="shared" ref="BQ698" si="13222">I698/I715</f>
        <v>4.073525783370343E-2</v>
      </c>
      <c r="BR698" s="130">
        <f t="shared" ref="BR698" si="13223">J698/J715</f>
        <v>6.0358565737051791E-2</v>
      </c>
      <c r="BS698" s="131">
        <f t="shared" ref="BS698" si="13224">K698/K715</f>
        <v>9.7970926711084191E-2</v>
      </c>
      <c r="BT698" s="132">
        <f t="shared" ref="BT698" si="13225">L698/L715</f>
        <v>3.1338455317428224E-2</v>
      </c>
      <c r="BU698" s="130">
        <f t="shared" ref="BU698" si="13226">M698/M715</f>
        <v>7.2821389084330085E-2</v>
      </c>
      <c r="BV698" s="134">
        <f t="shared" ref="BV698" si="13227">N698/N715</f>
        <v>4.7663400016198267E-2</v>
      </c>
      <c r="BW698" s="135">
        <f t="shared" ref="BW698" si="13228">O698/O715</f>
        <v>6.3926268366655867E-2</v>
      </c>
      <c r="BX698" s="130">
        <f t="shared" ref="BX698" si="13229">P698/P715</f>
        <v>5.5671889667123983E-2</v>
      </c>
      <c r="BY698" s="131">
        <f t="shared" ref="BY698" si="13230">Q698/Q715</f>
        <v>5.4414214325374792E-2</v>
      </c>
      <c r="BZ698" s="132">
        <f t="shared" ref="BZ698" si="13231">R698/R715</f>
        <v>7.0332222558820559E-2</v>
      </c>
      <c r="CA698" s="133">
        <f t="shared" ref="CA698" si="13232">S698/S715</f>
        <v>5.236198064883324E-2</v>
      </c>
      <c r="CB698" s="130">
        <f t="shared" ref="CB698" si="13233">T698/T715</f>
        <v>3.8466879600055549E-2</v>
      </c>
      <c r="CC698" s="131">
        <f t="shared" ref="CC698" si="13234">U698/U715</f>
        <v>6.4137931034482759E-2</v>
      </c>
      <c r="CD698" s="132">
        <f t="shared" ref="CD698" si="13235">V698/V715</f>
        <v>2.4246207028999423E-2</v>
      </c>
      <c r="CE698" s="133">
        <f t="shared" ref="CE698" si="13236">W698/W715</f>
        <v>6.7381433858598197E-2</v>
      </c>
      <c r="CF698" s="130">
        <f t="shared" ref="CF698" si="13237">X698/X715</f>
        <v>3.8612143742255266E-2</v>
      </c>
      <c r="CG698" s="131">
        <f t="shared" ref="CG698" si="13238">Y698/Y715</f>
        <v>5.068594430296558E-2</v>
      </c>
      <c r="CH698" s="132">
        <f t="shared" ref="CH698" si="13239">Z698/Z715</f>
        <v>6.1725294634688864E-2</v>
      </c>
      <c r="CI698" s="130">
        <f t="shared" ref="CI698" si="13240">AA698/AA715</f>
        <v>5.0962651687320441E-2</v>
      </c>
      <c r="CJ698" s="136">
        <f t="shared" ref="CJ698" si="13241">AB698/AB715</f>
        <v>5.4252179190113652E-2</v>
      </c>
      <c r="CK698" s="137">
        <f t="shared" ref="CK698" si="13242">AC698/AC715</f>
        <v>5.3360442319063082E-2</v>
      </c>
    </row>
    <row r="699" spans="1:89" ht="14" thickTop="1">
      <c r="A699" s="147" t="s">
        <v>24</v>
      </c>
      <c r="B699" s="196">
        <v>3386</v>
      </c>
      <c r="C699" s="190">
        <v>1175</v>
      </c>
      <c r="D699" s="191">
        <v>1308</v>
      </c>
      <c r="E699" s="192">
        <v>638</v>
      </c>
      <c r="F699" s="189">
        <v>624</v>
      </c>
      <c r="G699" s="193">
        <v>316</v>
      </c>
      <c r="H699" s="191">
        <v>1685</v>
      </c>
      <c r="I699" s="192">
        <v>1974</v>
      </c>
      <c r="J699" s="189">
        <v>310</v>
      </c>
      <c r="K699" s="193">
        <v>552</v>
      </c>
      <c r="L699" s="191">
        <v>326</v>
      </c>
      <c r="M699" s="189">
        <v>1419</v>
      </c>
      <c r="N699" s="194">
        <v>1247</v>
      </c>
      <c r="O699" s="197">
        <v>2177</v>
      </c>
      <c r="P699" s="189">
        <v>835</v>
      </c>
      <c r="Q699" s="193">
        <v>700</v>
      </c>
      <c r="R699" s="191">
        <v>1374</v>
      </c>
      <c r="S699" s="192">
        <v>1065</v>
      </c>
      <c r="T699" s="189">
        <v>341</v>
      </c>
      <c r="U699" s="193">
        <v>481</v>
      </c>
      <c r="V699" s="191">
        <v>706</v>
      </c>
      <c r="W699" s="198">
        <v>1691</v>
      </c>
      <c r="X699" s="189">
        <v>859</v>
      </c>
      <c r="Y699" s="193">
        <v>679</v>
      </c>
      <c r="Z699" s="191">
        <v>3083</v>
      </c>
      <c r="AA699" s="189">
        <v>2723</v>
      </c>
      <c r="AB699" s="165">
        <f t="shared" si="13134"/>
        <v>16084</v>
      </c>
      <c r="AC699" s="166">
        <f t="shared" si="13051"/>
        <v>15590</v>
      </c>
      <c r="AD699" s="223"/>
      <c r="AE699" s="241" t="str">
        <f>$AE$17</f>
        <v>17:00 - 17:59</v>
      </c>
      <c r="AF699" s="242">
        <f t="shared" ref="AF699:AU701" si="13243">SUMIF($A$9:$A$32,$AE699,B$691:B$714)</f>
        <v>2599</v>
      </c>
      <c r="AG699" s="243">
        <f t="shared" si="13243"/>
        <v>3564</v>
      </c>
      <c r="AH699" s="244">
        <f t="shared" si="13243"/>
        <v>1636</v>
      </c>
      <c r="AI699" s="245">
        <f t="shared" si="13243"/>
        <v>1345</v>
      </c>
      <c r="AJ699" s="242">
        <f t="shared" si="13243"/>
        <v>825</v>
      </c>
      <c r="AK699" s="246">
        <f t="shared" si="13243"/>
        <v>516</v>
      </c>
      <c r="AL699" s="244">
        <f t="shared" si="13243"/>
        <v>2200</v>
      </c>
      <c r="AM699" s="245">
        <f t="shared" si="13243"/>
        <v>3502</v>
      </c>
      <c r="AN699" s="242">
        <f t="shared" si="13243"/>
        <v>562</v>
      </c>
      <c r="AO699" s="246">
        <f t="shared" si="13243"/>
        <v>224</v>
      </c>
      <c r="AP699" s="244">
        <f t="shared" si="13243"/>
        <v>1355</v>
      </c>
      <c r="AQ699" s="242">
        <f t="shared" si="13243"/>
        <v>1052</v>
      </c>
      <c r="AR699" s="247">
        <f t="shared" si="13243"/>
        <v>2205</v>
      </c>
      <c r="AS699" s="248">
        <f t="shared" si="13243"/>
        <v>2096</v>
      </c>
      <c r="AT699" s="242">
        <f t="shared" si="13243"/>
        <v>1140</v>
      </c>
      <c r="AU699" s="246">
        <f t="shared" si="13243"/>
        <v>1217</v>
      </c>
      <c r="AV699" s="244">
        <f t="shared" ref="AP699:BE701" si="13244">SUMIF($A$9:$A$32,$AE699,R$691:R$714)</f>
        <v>1309</v>
      </c>
      <c r="AW699" s="245">
        <f t="shared" si="13244"/>
        <v>1581</v>
      </c>
      <c r="AX699" s="242">
        <f t="shared" si="13244"/>
        <v>941</v>
      </c>
      <c r="AY699" s="246">
        <f t="shared" si="13244"/>
        <v>357</v>
      </c>
      <c r="AZ699" s="244">
        <f t="shared" si="13244"/>
        <v>2037</v>
      </c>
      <c r="BA699" s="245">
        <f t="shared" si="13244"/>
        <v>1635</v>
      </c>
      <c r="BB699" s="242">
        <f t="shared" si="13244"/>
        <v>2110</v>
      </c>
      <c r="BC699" s="246">
        <f t="shared" si="13244"/>
        <v>634</v>
      </c>
      <c r="BD699" s="23">
        <f t="shared" si="13244"/>
        <v>4340</v>
      </c>
      <c r="BE699" s="249">
        <f t="shared" si="13244"/>
        <v>3879</v>
      </c>
      <c r="BF699" s="250">
        <f>AF699+AH699+AJ699+AL699+AN699+AP699+AR699+AT699+AV699+AX699+AZ699+BB699+BD699</f>
        <v>23259</v>
      </c>
      <c r="BG699" s="251">
        <f>AG699+AI699+AK699+AM699+AO699+AQ699+AS699+AU699+AW699+AY699+BA699+BC699+BE699</f>
        <v>21602</v>
      </c>
      <c r="BH699" s="273"/>
      <c r="BI699" s="147" t="s">
        <v>24</v>
      </c>
      <c r="BJ699" s="130">
        <f>B699/B715</f>
        <v>6.1614047857337824E-2</v>
      </c>
      <c r="BK699" s="131">
        <f t="shared" ref="BK699" si="13245">C699/C715</f>
        <v>3.3758547376889041E-2</v>
      </c>
      <c r="BL699" s="132">
        <f t="shared" ref="BL699" si="13246">D699/D715</f>
        <v>6.2046392486124945E-2</v>
      </c>
      <c r="BM699" s="133">
        <f t="shared" ref="BM699" si="13247">E699/E715</f>
        <v>4.0834613415258576E-2</v>
      </c>
      <c r="BN699" s="130">
        <f t="shared" ref="BN699" si="13248">F699/F715</f>
        <v>6.5934065934065936E-2</v>
      </c>
      <c r="BO699" s="131">
        <f t="shared" ref="BO699" si="13249">G699/G715</f>
        <v>4.6724826260535264E-2</v>
      </c>
      <c r="BP699" s="132">
        <f t="shared" ref="BP699" si="13250">H699/H715</f>
        <v>6.1712569586873718E-2</v>
      </c>
      <c r="BQ699" s="133">
        <f t="shared" ref="BQ699" si="13251">I699/I715</f>
        <v>4.8704663212435231E-2</v>
      </c>
      <c r="BR699" s="130">
        <f t="shared" ref="BR699" si="13252">J699/J715</f>
        <v>6.1752988047808766E-2</v>
      </c>
      <c r="BS699" s="131">
        <f t="shared" ref="BS699" si="13253">K699/K715</f>
        <v>8.3585705632949731E-2</v>
      </c>
      <c r="BT699" s="132">
        <f t="shared" ref="BT699" si="13254">L699/L715</f>
        <v>3.2955923978972908E-2</v>
      </c>
      <c r="BU699" s="130">
        <f t="shared" ref="BU699" si="13255">M699/M715</f>
        <v>7.1313699869333599E-2</v>
      </c>
      <c r="BV699" s="134">
        <f t="shared" ref="BV699" si="13256">N699/N715</f>
        <v>5.0498096703652712E-2</v>
      </c>
      <c r="BW699" s="135">
        <f t="shared" ref="BW699" si="13257">O699/O715</f>
        <v>6.4102941609493244E-2</v>
      </c>
      <c r="BX699" s="130">
        <f t="shared" ref="BX699" si="13258">P699/P715</f>
        <v>6.0293161961152426E-2</v>
      </c>
      <c r="BY699" s="131">
        <f t="shared" ref="BY699" si="13259">Q699/Q715</f>
        <v>4.3185884385218087E-2</v>
      </c>
      <c r="BZ699" s="132">
        <f t="shared" ref="BZ699" si="13260">R699/R715</f>
        <v>6.937291729778855E-2</v>
      </c>
      <c r="CA699" s="133">
        <f t="shared" ref="CA699" si="13261">S699/S715</f>
        <v>5.0512236767216848E-2</v>
      </c>
      <c r="CB699" s="130">
        <f t="shared" ref="CB699" si="13262">T699/T715</f>
        <v>4.7354534092487154E-2</v>
      </c>
      <c r="CC699" s="131">
        <f t="shared" ref="CC699" si="13263">U699/U715</f>
        <v>5.5287356321839079E-2</v>
      </c>
      <c r="CD699" s="132">
        <f t="shared" ref="CD699" si="13264">V699/V715</f>
        <v>3.3896677549452657E-2</v>
      </c>
      <c r="CE699" s="133">
        <f t="shared" ref="CE699" si="13265">W699/W715</f>
        <v>6.4519821435384789E-2</v>
      </c>
      <c r="CF699" s="130">
        <f t="shared" ref="CF699" si="13266">X699/X715</f>
        <v>4.2577447335811647E-2</v>
      </c>
      <c r="CG699" s="131">
        <f t="shared" ref="CG699" si="13267">Y699/Y715</f>
        <v>5.5779183438757908E-2</v>
      </c>
      <c r="CH699" s="132">
        <f t="shared" ref="CH699" si="13268">Z699/Z715</f>
        <v>5.5303424399519255E-2</v>
      </c>
      <c r="CI699" s="130">
        <f t="shared" ref="CI699" si="13269">AA699/AA715</f>
        <v>5.8380858453754125E-2</v>
      </c>
      <c r="CJ699" s="136">
        <f t="shared" ref="CJ699" si="13270">AB699/AB715</f>
        <v>5.5459009158115413E-2</v>
      </c>
      <c r="CK699" s="137">
        <f t="shared" ref="CK699" si="13271">AC699/AC715</f>
        <v>5.3906771368208491E-2</v>
      </c>
    </row>
    <row r="700" spans="1:89">
      <c r="A700" s="138" t="s">
        <v>25</v>
      </c>
      <c r="B700" s="199">
        <v>3514</v>
      </c>
      <c r="C700" s="183">
        <v>1721</v>
      </c>
      <c r="D700" s="184">
        <v>1472</v>
      </c>
      <c r="E700" s="185">
        <v>705</v>
      </c>
      <c r="F700" s="182">
        <v>643</v>
      </c>
      <c r="G700" s="186">
        <v>369</v>
      </c>
      <c r="H700" s="184">
        <v>1829</v>
      </c>
      <c r="I700" s="185">
        <v>2394</v>
      </c>
      <c r="J700" s="182">
        <v>337</v>
      </c>
      <c r="K700" s="183">
        <v>471</v>
      </c>
      <c r="L700" s="184">
        <v>431</v>
      </c>
      <c r="M700" s="182">
        <v>1377</v>
      </c>
      <c r="N700" s="187">
        <v>1407</v>
      </c>
      <c r="O700" s="200">
        <v>2124</v>
      </c>
      <c r="P700" s="182">
        <v>848</v>
      </c>
      <c r="Q700" s="183">
        <v>891</v>
      </c>
      <c r="R700" s="184">
        <v>1379</v>
      </c>
      <c r="S700" s="185">
        <v>1071</v>
      </c>
      <c r="T700" s="191">
        <v>366</v>
      </c>
      <c r="U700" s="182">
        <v>426</v>
      </c>
      <c r="V700" s="184">
        <v>912</v>
      </c>
      <c r="W700" s="201">
        <v>1737</v>
      </c>
      <c r="X700" s="182">
        <v>1061</v>
      </c>
      <c r="Y700" s="186">
        <v>674</v>
      </c>
      <c r="Z700" s="184">
        <v>3398</v>
      </c>
      <c r="AA700" s="182">
        <v>2730</v>
      </c>
      <c r="AB700" s="165">
        <f t="shared" si="13134"/>
        <v>17597</v>
      </c>
      <c r="AC700" s="166">
        <f t="shared" si="13051"/>
        <v>16690</v>
      </c>
      <c r="AD700" s="223"/>
      <c r="AE700" s="253" t="str">
        <f>$AE$18</f>
        <v>18:00 - 18:59</v>
      </c>
      <c r="AF700" s="242">
        <f t="shared" si="13243"/>
        <v>2981</v>
      </c>
      <c r="AG700" s="254">
        <f t="shared" si="13243"/>
        <v>3991</v>
      </c>
      <c r="AH700" s="255">
        <f t="shared" si="13243"/>
        <v>1334</v>
      </c>
      <c r="AI700" s="256">
        <f t="shared" si="13243"/>
        <v>1511</v>
      </c>
      <c r="AJ700" s="257">
        <f t="shared" si="13243"/>
        <v>678</v>
      </c>
      <c r="AK700" s="258">
        <f t="shared" si="13243"/>
        <v>580</v>
      </c>
      <c r="AL700" s="255">
        <f t="shared" si="13243"/>
        <v>2151</v>
      </c>
      <c r="AM700" s="256">
        <f t="shared" si="13243"/>
        <v>4130</v>
      </c>
      <c r="AN700" s="257">
        <f t="shared" si="13243"/>
        <v>438</v>
      </c>
      <c r="AO700" s="258">
        <f t="shared" si="13243"/>
        <v>308</v>
      </c>
      <c r="AP700" s="255">
        <f t="shared" si="13244"/>
        <v>1360</v>
      </c>
      <c r="AQ700" s="257">
        <f t="shared" si="13244"/>
        <v>1031</v>
      </c>
      <c r="AR700" s="259">
        <f t="shared" si="13244"/>
        <v>2135</v>
      </c>
      <c r="AS700" s="260">
        <f t="shared" si="13244"/>
        <v>2202</v>
      </c>
      <c r="AT700" s="257">
        <f t="shared" si="13244"/>
        <v>1036</v>
      </c>
      <c r="AU700" s="258">
        <f t="shared" si="13244"/>
        <v>1263</v>
      </c>
      <c r="AV700" s="255">
        <f t="shared" si="13244"/>
        <v>1356</v>
      </c>
      <c r="AW700" s="256">
        <f t="shared" si="13244"/>
        <v>1912</v>
      </c>
      <c r="AX700" s="257">
        <f t="shared" si="13244"/>
        <v>935</v>
      </c>
      <c r="AY700" s="258">
        <f t="shared" si="13244"/>
        <v>367</v>
      </c>
      <c r="AZ700" s="255">
        <f t="shared" si="13244"/>
        <v>2006</v>
      </c>
      <c r="BA700" s="256">
        <f t="shared" si="13244"/>
        <v>1504</v>
      </c>
      <c r="BB700" s="257">
        <f t="shared" si="13244"/>
        <v>2262</v>
      </c>
      <c r="BC700" s="258">
        <f t="shared" si="13244"/>
        <v>590</v>
      </c>
      <c r="BD700" s="255">
        <f t="shared" si="13244"/>
        <v>3595</v>
      </c>
      <c r="BE700" s="257">
        <f t="shared" si="13244"/>
        <v>4198</v>
      </c>
      <c r="BF700" s="261">
        <f>SUM(AF700,AH700,AJ700,AL700,AN700,AP700,AR700,AT700,AV700,AX700,AZ700,BB700,BD700)</f>
        <v>22267</v>
      </c>
      <c r="BG700" s="19">
        <f>SUM(AG700,AI700,AK700,AM700,AO700,AQ700,AS700,AU700,AW700,AY700,BA700,BC700,BE700)</f>
        <v>23587</v>
      </c>
      <c r="BH700" s="273"/>
      <c r="BI700" s="138" t="s">
        <v>25</v>
      </c>
      <c r="BJ700" s="130">
        <f>B700/B715</f>
        <v>6.3943226276044041E-2</v>
      </c>
      <c r="BK700" s="131">
        <f t="shared" ref="BK700" si="13272">C700/C715</f>
        <v>4.9445497902660458E-2</v>
      </c>
      <c r="BL700" s="132">
        <f t="shared" ref="BL700" si="13273">D700/D715</f>
        <v>6.9825909586831741E-2</v>
      </c>
      <c r="BM700" s="133">
        <f t="shared" ref="BM700" si="13274">E700/E715</f>
        <v>4.5122887864823345E-2</v>
      </c>
      <c r="BN700" s="130">
        <f t="shared" ref="BN700" si="13275">F700/F715</f>
        <v>6.7941673710904482E-2</v>
      </c>
      <c r="BO700" s="131">
        <f t="shared" ref="BO700" si="13276">G700/G715</f>
        <v>5.456158509537188E-2</v>
      </c>
      <c r="BP700" s="132">
        <f t="shared" ref="BP700" si="13277">H700/H715</f>
        <v>6.6986522121300907E-2</v>
      </c>
      <c r="BQ700" s="133">
        <f t="shared" ref="BQ700" si="13278">I700/I715</f>
        <v>5.9067357512953368E-2</v>
      </c>
      <c r="BR700" s="130">
        <f t="shared" ref="BR700" si="13279">J700/J715</f>
        <v>6.713147410358565E-2</v>
      </c>
      <c r="BS700" s="131">
        <f t="shared" ref="BS700" si="13280">K700/K715</f>
        <v>7.1320411871592979E-2</v>
      </c>
      <c r="BT700" s="132">
        <f t="shared" ref="BT700" si="13281">L700/L715</f>
        <v>4.3570562070359885E-2</v>
      </c>
      <c r="BU700" s="130">
        <f t="shared" ref="BU700" si="13282">M700/M715</f>
        <v>6.9202934968338528E-2</v>
      </c>
      <c r="BV700" s="134">
        <f t="shared" ref="BV700" si="13283">N700/N715</f>
        <v>5.6977403417834291E-2</v>
      </c>
      <c r="BW700" s="135">
        <f t="shared" ref="BW700" si="13284">O700/O715</f>
        <v>6.2542327964429781E-2</v>
      </c>
      <c r="BX700" s="130">
        <f t="shared" ref="BX700" si="13285">P700/P715</f>
        <v>6.1231857895876957E-2</v>
      </c>
      <c r="BY700" s="131">
        <f t="shared" ref="BY700" si="13286">Q700/Q715</f>
        <v>5.4969461410327596E-2</v>
      </c>
      <c r="BZ700" s="132">
        <f t="shared" ref="BZ700" si="13287">R700/R715</f>
        <v>6.9625366050691709E-2</v>
      </c>
      <c r="CA700" s="133">
        <f t="shared" ref="CA700" si="13288">S700/S715</f>
        <v>5.0796812749003988E-2</v>
      </c>
      <c r="CB700" s="130">
        <f t="shared" ref="CB700" si="13289">T700/T715</f>
        <v>5.0826274128593252E-2</v>
      </c>
      <c r="CC700" s="131">
        <f t="shared" ref="CC700" si="13290">U700/U715</f>
        <v>4.8965517241379312E-2</v>
      </c>
      <c r="CD700" s="132">
        <f t="shared" ref="CD700" si="13291">V700/V715</f>
        <v>4.3787209525638561E-2</v>
      </c>
      <c r="CE700" s="133">
        <f t="shared" ref="CE700" si="13292">W700/W715</f>
        <v>6.6274943721622348E-2</v>
      </c>
      <c r="CF700" s="130">
        <f t="shared" ref="CF700" si="13293">X700/X715</f>
        <v>5.2589838909541511E-2</v>
      </c>
      <c r="CG700" s="131">
        <f t="shared" ref="CG700" si="13294">Y700/Y715</f>
        <v>5.536843834716175E-2</v>
      </c>
      <c r="CH700" s="132">
        <f t="shared" ref="CH700" si="13295">Z700/Z715</f>
        <v>6.0953952679067933E-2</v>
      </c>
      <c r="CI700" s="130">
        <f t="shared" ref="CI700" si="13296">AA700/AA715</f>
        <v>5.8530937781398742E-2</v>
      </c>
      <c r="CJ700" s="136">
        <f t="shared" ref="CJ700" si="13297">AB700/AB715</f>
        <v>6.0675962705505904E-2</v>
      </c>
      <c r="CK700" s="137">
        <f t="shared" ref="CK700" si="13298">AC700/AC715</f>
        <v>5.7710328039474006E-2</v>
      </c>
    </row>
    <row r="701" spans="1:89" ht="14" thickBot="1">
      <c r="A701" s="147" t="s">
        <v>26</v>
      </c>
      <c r="B701" s="196">
        <v>3686</v>
      </c>
      <c r="C701" s="190">
        <v>1936</v>
      </c>
      <c r="D701" s="191">
        <v>1473</v>
      </c>
      <c r="E701" s="192">
        <v>840</v>
      </c>
      <c r="F701" s="189">
        <v>723</v>
      </c>
      <c r="G701" s="193">
        <v>472</v>
      </c>
      <c r="H701" s="191">
        <v>1998</v>
      </c>
      <c r="I701" s="192">
        <v>2442</v>
      </c>
      <c r="J701" s="189">
        <v>330</v>
      </c>
      <c r="K701" s="190">
        <v>423</v>
      </c>
      <c r="L701" s="191">
        <v>552</v>
      </c>
      <c r="M701" s="189">
        <v>1345</v>
      </c>
      <c r="N701" s="194">
        <v>1524</v>
      </c>
      <c r="O701" s="197">
        <v>2173</v>
      </c>
      <c r="P701" s="189">
        <v>940</v>
      </c>
      <c r="Q701" s="190">
        <v>867</v>
      </c>
      <c r="R701" s="191">
        <v>1285</v>
      </c>
      <c r="S701" s="192">
        <v>1240</v>
      </c>
      <c r="T701" s="189">
        <v>399</v>
      </c>
      <c r="U701" s="193">
        <v>435</v>
      </c>
      <c r="V701" s="191">
        <v>1201</v>
      </c>
      <c r="W701" s="198">
        <v>1946</v>
      </c>
      <c r="X701" s="189">
        <v>993</v>
      </c>
      <c r="Y701" s="193">
        <v>745</v>
      </c>
      <c r="Z701" s="191">
        <v>3326</v>
      </c>
      <c r="AA701" s="189">
        <v>2868</v>
      </c>
      <c r="AB701" s="165">
        <f t="shared" si="13134"/>
        <v>18430</v>
      </c>
      <c r="AC701" s="166">
        <f t="shared" si="13051"/>
        <v>17732</v>
      </c>
      <c r="AD701" s="223"/>
      <c r="AE701" s="241" t="str">
        <f>$AE$19</f>
        <v>19:00 - 19:59</v>
      </c>
      <c r="AF701" s="242">
        <f t="shared" si="13243"/>
        <v>2658</v>
      </c>
      <c r="AG701" s="262">
        <f t="shared" si="13243"/>
        <v>4295</v>
      </c>
      <c r="AH701" s="263">
        <f t="shared" si="13243"/>
        <v>1080</v>
      </c>
      <c r="AI701" s="264">
        <f t="shared" si="13243"/>
        <v>1672</v>
      </c>
      <c r="AJ701" s="265">
        <f t="shared" si="13243"/>
        <v>436</v>
      </c>
      <c r="AK701" s="266">
        <f t="shared" si="13243"/>
        <v>561</v>
      </c>
      <c r="AL701" s="263">
        <f t="shared" si="13243"/>
        <v>1943</v>
      </c>
      <c r="AM701" s="264">
        <f t="shared" si="13243"/>
        <v>4165</v>
      </c>
      <c r="AN701" s="265">
        <f t="shared" si="13243"/>
        <v>275</v>
      </c>
      <c r="AO701" s="266">
        <f t="shared" si="13243"/>
        <v>236</v>
      </c>
      <c r="AP701" s="263">
        <f t="shared" si="13244"/>
        <v>930</v>
      </c>
      <c r="AQ701" s="265">
        <f t="shared" si="13244"/>
        <v>954</v>
      </c>
      <c r="AR701" s="267">
        <f t="shared" si="13244"/>
        <v>1901</v>
      </c>
      <c r="AS701" s="268">
        <f t="shared" si="13244"/>
        <v>1946</v>
      </c>
      <c r="AT701" s="265">
        <f t="shared" si="13244"/>
        <v>969</v>
      </c>
      <c r="AU701" s="266">
        <f t="shared" si="13244"/>
        <v>1237</v>
      </c>
      <c r="AV701" s="263">
        <f t="shared" si="13244"/>
        <v>1214</v>
      </c>
      <c r="AW701" s="264">
        <f t="shared" si="13244"/>
        <v>1426</v>
      </c>
      <c r="AX701" s="265">
        <f t="shared" si="13244"/>
        <v>624</v>
      </c>
      <c r="AY701" s="266">
        <f t="shared" si="13244"/>
        <v>342</v>
      </c>
      <c r="AZ701" s="263">
        <f t="shared" si="13244"/>
        <v>2356</v>
      </c>
      <c r="BA701" s="264">
        <f t="shared" si="13244"/>
        <v>1467</v>
      </c>
      <c r="BB701" s="265">
        <f t="shared" si="13244"/>
        <v>2065</v>
      </c>
      <c r="BC701" s="266">
        <f t="shared" si="13244"/>
        <v>742</v>
      </c>
      <c r="BD701" s="263">
        <f t="shared" si="13244"/>
        <v>2952</v>
      </c>
      <c r="BE701" s="265">
        <f t="shared" si="13244"/>
        <v>3924</v>
      </c>
      <c r="BF701" s="261">
        <f>SUM(AF701,AH701,AJ701,AL701,AN701,AP701,AR701,AT701,AV701,AX701,AZ701,BB701,BD701)</f>
        <v>19403</v>
      </c>
      <c r="BG701" s="19">
        <f>SUM(AG701,AI701,AK701,AM701,AO701,AQ701,AS701,AU701,AW701,AY701,BA701,BC701,BE701)</f>
        <v>22967</v>
      </c>
      <c r="BH701" s="273"/>
      <c r="BI701" s="147" t="s">
        <v>26</v>
      </c>
      <c r="BJ701" s="130">
        <f>B701/B715</f>
        <v>6.7073059776180513E-2</v>
      </c>
      <c r="BK701" s="131">
        <f t="shared" ref="BK701" si="13299">C701/C715</f>
        <v>5.5622593805665692E-2</v>
      </c>
      <c r="BL701" s="132">
        <f t="shared" ref="BL701" si="13300">D701/D715</f>
        <v>6.9873345666714104E-2</v>
      </c>
      <c r="BM701" s="133">
        <f t="shared" ref="BM701" si="13301">E701/E715</f>
        <v>5.3763440860215055E-2</v>
      </c>
      <c r="BN701" s="130">
        <f t="shared" ref="BN701" si="13302">F701/F715</f>
        <v>7.6394759087066777E-2</v>
      </c>
      <c r="BO701" s="131">
        <f t="shared" ref="BO701" si="13303">G701/G715</f>
        <v>6.9791512642318504E-2</v>
      </c>
      <c r="BP701" s="132">
        <f t="shared" ref="BP701" si="13304">H701/H715</f>
        <v>7.3176091415177266E-2</v>
      </c>
      <c r="BQ701" s="133">
        <f t="shared" ref="BQ701" si="13305">I701/I715</f>
        <v>6.025166543301258E-2</v>
      </c>
      <c r="BR701" s="130">
        <f t="shared" ref="BR701" si="13306">J701/J715</f>
        <v>6.5737051792828682E-2</v>
      </c>
      <c r="BS701" s="131">
        <f t="shared" ref="BS701" si="13307">K701/K715</f>
        <v>6.4052089642640822E-2</v>
      </c>
      <c r="BT701" s="132">
        <f t="shared" ref="BT701" si="13308">L701/L715</f>
        <v>5.5802668823291546E-2</v>
      </c>
      <c r="BU701" s="130">
        <f t="shared" ref="BU701" si="13309">M701/M715</f>
        <v>6.7594733139008947E-2</v>
      </c>
      <c r="BV701" s="134">
        <f t="shared" ref="BV701" si="13310">N701/N715</f>
        <v>6.1715396452579577E-2</v>
      </c>
      <c r="BW701" s="135">
        <f t="shared" ref="BW701" si="13311">O701/O715</f>
        <v>6.3985159447601664E-2</v>
      </c>
      <c r="BX701" s="130">
        <f t="shared" ref="BX701" si="13312">P701/P715</f>
        <v>6.7874936818542855E-2</v>
      </c>
      <c r="BY701" s="131">
        <f t="shared" ref="BY701" si="13313">Q701/Q715</f>
        <v>5.348880251712012E-2</v>
      </c>
      <c r="BZ701" s="132">
        <f t="shared" ref="BZ701" si="13314">R701/R715</f>
        <v>6.487932949611229E-2</v>
      </c>
      <c r="CA701" s="133">
        <f t="shared" ref="CA701" si="13315">S701/S715</f>
        <v>5.8812369569341681E-2</v>
      </c>
      <c r="CB701" s="130">
        <f t="shared" ref="CB701" si="13316">T701/T715</f>
        <v>5.5408970976253295E-2</v>
      </c>
      <c r="CC701" s="131">
        <f t="shared" ref="CC701" si="13317">U701/U715</f>
        <v>0.05</v>
      </c>
      <c r="CD701" s="132">
        <f t="shared" ref="CD701" si="13318">V701/V715</f>
        <v>5.766276166698675E-2</v>
      </c>
      <c r="CE701" s="133">
        <f t="shared" ref="CE701" si="13319">W701/W715</f>
        <v>7.4249303674310346E-2</v>
      </c>
      <c r="CF701" s="130">
        <f t="shared" ref="CF701" si="13320">X701/X715</f>
        <v>4.9219330855018589E-2</v>
      </c>
      <c r="CG701" s="131">
        <f t="shared" ref="CG701" si="13321">Y701/Y715</f>
        <v>6.1201018647827156E-2</v>
      </c>
      <c r="CH701" s="132">
        <f t="shared" ref="CH701" si="13322">Z701/Z715</f>
        <v>5.9662403358028235E-2</v>
      </c>
      <c r="CI701" s="130">
        <f t="shared" ref="CI701" si="13323">AA701/AA715</f>
        <v>6.1489644526392523E-2</v>
      </c>
      <c r="CJ701" s="136">
        <f t="shared" ref="CJ701" si="13324">AB701/AB715</f>
        <v>6.3548218029350109E-2</v>
      </c>
      <c r="CK701" s="137">
        <f t="shared" ref="CK701" si="13325">AC701/AC715</f>
        <v>6.1313333540800062E-2</v>
      </c>
    </row>
    <row r="702" spans="1:89" ht="15" thickTop="1" thickBot="1">
      <c r="A702" s="138" t="s">
        <v>27</v>
      </c>
      <c r="B702" s="199">
        <v>2889</v>
      </c>
      <c r="C702" s="183">
        <v>2158</v>
      </c>
      <c r="D702" s="184">
        <v>1409</v>
      </c>
      <c r="E702" s="185">
        <v>886</v>
      </c>
      <c r="F702" s="182">
        <v>762</v>
      </c>
      <c r="G702" s="186">
        <v>336</v>
      </c>
      <c r="H702" s="184">
        <v>1986</v>
      </c>
      <c r="I702" s="185">
        <v>2632</v>
      </c>
      <c r="J702" s="182">
        <v>322</v>
      </c>
      <c r="K702" s="183">
        <v>381</v>
      </c>
      <c r="L702" s="184">
        <v>717</v>
      </c>
      <c r="M702" s="182">
        <v>1327</v>
      </c>
      <c r="N702" s="187">
        <v>1726</v>
      </c>
      <c r="O702" s="200">
        <v>2325</v>
      </c>
      <c r="P702" s="182">
        <v>966</v>
      </c>
      <c r="Q702" s="183">
        <v>946</v>
      </c>
      <c r="R702" s="184">
        <v>1481</v>
      </c>
      <c r="S702" s="185">
        <v>1332</v>
      </c>
      <c r="T702" s="182">
        <v>524</v>
      </c>
      <c r="U702" s="186">
        <v>385</v>
      </c>
      <c r="V702" s="184">
        <v>1398</v>
      </c>
      <c r="W702" s="201">
        <v>1838</v>
      </c>
      <c r="X702" s="182">
        <v>1206</v>
      </c>
      <c r="Y702" s="186">
        <v>556</v>
      </c>
      <c r="Z702" s="184">
        <v>3571</v>
      </c>
      <c r="AA702" s="182">
        <v>3365</v>
      </c>
      <c r="AB702" s="165">
        <f t="shared" si="13134"/>
        <v>18957</v>
      </c>
      <c r="AC702" s="166">
        <f t="shared" si="13051"/>
        <v>18467</v>
      </c>
      <c r="AD702" s="223"/>
      <c r="AE702" s="269" t="s">
        <v>13</v>
      </c>
      <c r="AF702" s="14">
        <f t="shared" ref="AF702:BG702" si="13326">SUM(AF699:AF701)</f>
        <v>8238</v>
      </c>
      <c r="AG702" s="1">
        <f t="shared" si="13326"/>
        <v>11850</v>
      </c>
      <c r="AH702" s="14">
        <f t="shared" si="13326"/>
        <v>4050</v>
      </c>
      <c r="AI702" s="1">
        <f t="shared" si="13326"/>
        <v>4528</v>
      </c>
      <c r="AJ702" s="14">
        <f t="shared" si="13326"/>
        <v>1939</v>
      </c>
      <c r="AK702" s="1">
        <f t="shared" si="13326"/>
        <v>1657</v>
      </c>
      <c r="AL702" s="14">
        <f t="shared" si="13326"/>
        <v>6294</v>
      </c>
      <c r="AM702" s="1">
        <f t="shared" si="13326"/>
        <v>11797</v>
      </c>
      <c r="AN702" s="14">
        <f t="shared" si="13326"/>
        <v>1275</v>
      </c>
      <c r="AO702" s="1">
        <f t="shared" si="13326"/>
        <v>768</v>
      </c>
      <c r="AP702" s="14">
        <f t="shared" si="13326"/>
        <v>3645</v>
      </c>
      <c r="AQ702" s="1">
        <f t="shared" si="13326"/>
        <v>3037</v>
      </c>
      <c r="AR702" s="14">
        <f t="shared" si="13326"/>
        <v>6241</v>
      </c>
      <c r="AS702" s="1">
        <f t="shared" si="13326"/>
        <v>6244</v>
      </c>
      <c r="AT702" s="14">
        <f t="shared" si="13326"/>
        <v>3145</v>
      </c>
      <c r="AU702" s="1">
        <f t="shared" si="13326"/>
        <v>3717</v>
      </c>
      <c r="AV702" s="14">
        <f t="shared" si="13326"/>
        <v>3879</v>
      </c>
      <c r="AW702" s="1">
        <f t="shared" si="13326"/>
        <v>4919</v>
      </c>
      <c r="AX702" s="14">
        <f t="shared" si="13326"/>
        <v>2500</v>
      </c>
      <c r="AY702" s="1">
        <f t="shared" si="13326"/>
        <v>1066</v>
      </c>
      <c r="AZ702" s="14">
        <f t="shared" si="13326"/>
        <v>6399</v>
      </c>
      <c r="BA702" s="1">
        <f t="shared" si="13326"/>
        <v>4606</v>
      </c>
      <c r="BB702" s="14">
        <f t="shared" si="13326"/>
        <v>6437</v>
      </c>
      <c r="BC702" s="1">
        <f t="shared" si="13326"/>
        <v>1966</v>
      </c>
      <c r="BD702" s="14">
        <f t="shared" si="13326"/>
        <v>10887</v>
      </c>
      <c r="BE702" s="1">
        <f t="shared" si="13326"/>
        <v>12001</v>
      </c>
      <c r="BF702" s="54">
        <f t="shared" si="13326"/>
        <v>64929</v>
      </c>
      <c r="BG702" s="50">
        <f t="shared" si="13326"/>
        <v>68156</v>
      </c>
      <c r="BH702" s="273"/>
      <c r="BI702" s="138" t="s">
        <v>27</v>
      </c>
      <c r="BJ702" s="130">
        <f>B702/B715</f>
        <v>5.2570284778455101E-2</v>
      </c>
      <c r="BK702" s="131">
        <f t="shared" ref="BK702" si="13327">C702/C715</f>
        <v>6.2000804459001323E-2</v>
      </c>
      <c r="BL702" s="132">
        <f t="shared" ref="BL702" si="13328">D702/D715</f>
        <v>6.6837436554243151E-2</v>
      </c>
      <c r="BM702" s="133">
        <f t="shared" ref="BM702" si="13329">E702/E715</f>
        <v>5.6707629288274448E-2</v>
      </c>
      <c r="BN702" s="130">
        <f t="shared" ref="BN702" si="13330">F702/F715</f>
        <v>8.0515638207945897E-2</v>
      </c>
      <c r="BO702" s="131">
        <f t="shared" ref="BO702" si="13331">G702/G715</f>
        <v>4.9682093745379269E-2</v>
      </c>
      <c r="BP702" s="132">
        <f t="shared" ref="BP702" si="13332">H702/H715</f>
        <v>7.2736595370641657E-2</v>
      </c>
      <c r="BQ702" s="133">
        <f t="shared" ref="BQ702" si="13333">I702/I715</f>
        <v>6.4939550949913646E-2</v>
      </c>
      <c r="BR702" s="130">
        <f t="shared" ref="BR702" si="13334">J702/J715</f>
        <v>6.4143426294820713E-2</v>
      </c>
      <c r="BS702" s="131">
        <f t="shared" ref="BS702" si="13335">K702/K715</f>
        <v>5.7692307692307696E-2</v>
      </c>
      <c r="BT702" s="132">
        <f t="shared" ref="BT702" si="13336">L702/L715</f>
        <v>7.2482814395471093E-2</v>
      </c>
      <c r="BU702" s="130">
        <f t="shared" ref="BU702" si="13337">M702/M715</f>
        <v>6.6690119610011062E-2</v>
      </c>
      <c r="BV702" s="134">
        <f t="shared" ref="BV702" si="13338">N702/N715</f>
        <v>6.9895521179233824E-2</v>
      </c>
      <c r="BW702" s="135">
        <f t="shared" ref="BW702" si="13339">O702/O715</f>
        <v>6.8460881599481757E-2</v>
      </c>
      <c r="BX702" s="130">
        <f t="shared" ref="BX702" si="13340">P702/P715</f>
        <v>6.9752328687991916E-2</v>
      </c>
      <c r="BY702" s="131">
        <f t="shared" ref="BY702" si="13341">Q702/Q715</f>
        <v>5.836263804059473E-2</v>
      </c>
      <c r="BZ702" s="132">
        <f t="shared" ref="BZ702" si="13342">R702/R715</f>
        <v>7.4775320609916193E-2</v>
      </c>
      <c r="CA702" s="133">
        <f t="shared" ref="CA702" si="13343">S702/S715</f>
        <v>6.3175867956744444E-2</v>
      </c>
      <c r="CB702" s="130">
        <f t="shared" ref="CB702" si="13344">T702/T715</f>
        <v>7.2767671156783786E-2</v>
      </c>
      <c r="CC702" s="131">
        <f t="shared" ref="CC702" si="13345">U702/U715</f>
        <v>4.4252873563218394E-2</v>
      </c>
      <c r="CD702" s="132">
        <f t="shared" ref="CD702" si="13346">V702/V715</f>
        <v>6.7121183022853845E-2</v>
      </c>
      <c r="CE702" s="133">
        <f t="shared" ref="CE702" si="13347">W702/W715</f>
        <v>7.0128581784883057E-2</v>
      </c>
      <c r="CF702" s="130">
        <f t="shared" ref="CF702" si="13348">X702/X715</f>
        <v>5.9776951672862455E-2</v>
      </c>
      <c r="CG702" s="131">
        <f t="shared" ref="CG702" si="13349">Y702/Y715</f>
        <v>4.5674854185492483E-2</v>
      </c>
      <c r="CH702" s="132">
        <f t="shared" ref="CH702" si="13350">Z702/Z715</f>
        <v>6.4057258686566088E-2</v>
      </c>
      <c r="CI702" s="130">
        <f t="shared" ref="CI702" si="13351">AA702/AA715</f>
        <v>7.2145276789159982E-2</v>
      </c>
      <c r="CJ702" s="136">
        <f t="shared" ref="CJ702" si="13352">AB702/AB715</f>
        <v>6.5365359152598473E-2</v>
      </c>
      <c r="CK702" s="137">
        <f t="shared" ref="CK702" si="13353">AC702/AC715</f>
        <v>6.3854800952963836E-2</v>
      </c>
    </row>
    <row r="703" spans="1:89" ht="14" thickTop="1">
      <c r="A703" s="147" t="s">
        <v>28</v>
      </c>
      <c r="B703" s="196">
        <v>2527</v>
      </c>
      <c r="C703" s="190">
        <v>2318</v>
      </c>
      <c r="D703" s="191">
        <v>1377</v>
      </c>
      <c r="E703" s="192">
        <v>950</v>
      </c>
      <c r="F703" s="189">
        <v>716</v>
      </c>
      <c r="G703" s="193">
        <v>501</v>
      </c>
      <c r="H703" s="191">
        <v>2179</v>
      </c>
      <c r="I703" s="192">
        <v>2815</v>
      </c>
      <c r="J703" s="189">
        <v>416</v>
      </c>
      <c r="K703" s="190">
        <v>342</v>
      </c>
      <c r="L703" s="191">
        <v>1007</v>
      </c>
      <c r="M703" s="189">
        <v>1232</v>
      </c>
      <c r="N703" s="194">
        <v>1864</v>
      </c>
      <c r="O703" s="197">
        <v>2029</v>
      </c>
      <c r="P703" s="189">
        <v>1025</v>
      </c>
      <c r="Q703" s="190">
        <v>1059</v>
      </c>
      <c r="R703" s="191">
        <v>1250</v>
      </c>
      <c r="S703" s="192">
        <v>1696</v>
      </c>
      <c r="T703" s="189">
        <v>594</v>
      </c>
      <c r="U703" s="193">
        <v>352</v>
      </c>
      <c r="V703" s="191">
        <v>1718</v>
      </c>
      <c r="W703" s="198">
        <v>1592</v>
      </c>
      <c r="X703" s="189">
        <v>1558</v>
      </c>
      <c r="Y703" s="193">
        <v>581</v>
      </c>
      <c r="Z703" s="191">
        <v>3772</v>
      </c>
      <c r="AA703" s="189">
        <v>3365</v>
      </c>
      <c r="AB703" s="165">
        <f t="shared" si="13134"/>
        <v>20003</v>
      </c>
      <c r="AC703" s="166">
        <f t="shared" si="13051"/>
        <v>18832</v>
      </c>
      <c r="AD703" s="223"/>
      <c r="AE703" s="273"/>
      <c r="AF703" s="273"/>
      <c r="AG703" s="273"/>
      <c r="AH703" s="273"/>
      <c r="AI703" s="273"/>
      <c r="AJ703" s="273"/>
      <c r="AK703" s="273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273"/>
      <c r="BD703" s="273"/>
      <c r="BE703" s="273"/>
      <c r="BF703" s="273"/>
      <c r="BG703" s="273"/>
      <c r="BH703" s="273"/>
      <c r="BI703" s="147" t="s">
        <v>28</v>
      </c>
      <c r="BJ703" s="130">
        <f>B703/B715</f>
        <v>4.5983077063051589E-2</v>
      </c>
      <c r="BK703" s="131">
        <f t="shared" ref="BK703" si="13354">C703/C715</f>
        <v>6.6597713037981954E-2</v>
      </c>
      <c r="BL703" s="132">
        <f t="shared" ref="BL703" si="13355">D703/D715</f>
        <v>6.5319481998007689E-2</v>
      </c>
      <c r="BM703" s="133">
        <f t="shared" ref="BM703" si="13356">E703/E715</f>
        <v>6.0803891449052738E-2</v>
      </c>
      <c r="BN703" s="130">
        <f t="shared" ref="BN703" si="13357">F703/F715</f>
        <v>7.5655114116652572E-2</v>
      </c>
      <c r="BO703" s="131">
        <f t="shared" ref="BO703" si="13358">G703/G715</f>
        <v>7.4079550495342303E-2</v>
      </c>
      <c r="BP703" s="132">
        <f t="shared" ref="BP703" si="13359">H703/H715</f>
        <v>7.9805156753589221E-2</v>
      </c>
      <c r="BQ703" s="133">
        <f t="shared" ref="BQ703" si="13360">I703/I715</f>
        <v>6.9454724895139403E-2</v>
      </c>
      <c r="BR703" s="130">
        <f t="shared" ref="BR703" si="13361">J703/J715</f>
        <v>8.2868525896414344E-2</v>
      </c>
      <c r="BS703" s="131">
        <f t="shared" ref="BS703" si="13362">K703/K715</f>
        <v>5.178679588128407E-2</v>
      </c>
      <c r="BT703" s="132">
        <f t="shared" ref="BT703" si="13363">L703/L715</f>
        <v>0.10179943388596846</v>
      </c>
      <c r="BU703" s="130">
        <f t="shared" ref="BU703" si="13364">M703/M715</f>
        <v>6.191577042918886E-2</v>
      </c>
      <c r="BV703" s="134">
        <f t="shared" ref="BV703" si="13365">N703/N715</f>
        <v>7.5483923220215438E-2</v>
      </c>
      <c r="BW703" s="135">
        <f t="shared" ref="BW703" si="13366">O703/O715</f>
        <v>5.9745001619504724E-2</v>
      </c>
      <c r="BX703" s="130">
        <f t="shared" ref="BX703" si="13367">P703/P715</f>
        <v>7.4012564084049395E-2</v>
      </c>
      <c r="BY703" s="131">
        <f t="shared" ref="BY703" si="13368">Q703/Q715</f>
        <v>6.5334073662779935E-2</v>
      </c>
      <c r="BZ703" s="132">
        <f t="shared" ref="BZ703" si="13369">R703/R715</f>
        <v>6.3112188225790164E-2</v>
      </c>
      <c r="CA703" s="133">
        <f t="shared" ref="CA703" si="13370">S703/S715</f>
        <v>8.0440144185164111E-2</v>
      </c>
      <c r="CB703" s="130">
        <f t="shared" ref="CB703" si="13371">T703/T715</f>
        <v>8.2488543257880853E-2</v>
      </c>
      <c r="CC703" s="131">
        <f t="shared" ref="CC703" si="13372">U703/U715</f>
        <v>4.0459770114942527E-2</v>
      </c>
      <c r="CD703" s="132">
        <f t="shared" ref="CD703" si="13373">V703/V715</f>
        <v>8.2485116189744578E-2</v>
      </c>
      <c r="CE703" s="133">
        <f t="shared" ref="CE703" si="13374">W703/W715</f>
        <v>6.0742493036743103E-2</v>
      </c>
      <c r="CF703" s="130">
        <f t="shared" ref="CF703" si="13375">X703/X715</f>
        <v>7.7224287484510531E-2</v>
      </c>
      <c r="CG703" s="131">
        <f t="shared" ref="CG703" si="13376">Y703/Y715</f>
        <v>4.7728579643473261E-2</v>
      </c>
      <c r="CH703" s="132">
        <f t="shared" ref="CH703" si="13377">Z703/Z715</f>
        <v>6.7662833874468586E-2</v>
      </c>
      <c r="CI703" s="130">
        <f t="shared" ref="CI703" si="13378">AA703/AA715</f>
        <v>7.2145276789159982E-2</v>
      </c>
      <c r="CJ703" s="136">
        <f t="shared" ref="CJ703" si="13379">AB703/AB715</f>
        <v>6.8972056714112329E-2</v>
      </c>
      <c r="CK703" s="137">
        <f t="shared" ref="CK703" si="13380">AC703/AC715</f>
        <v>6.511689021206557E-2</v>
      </c>
    </row>
    <row r="704" spans="1:89">
      <c r="A704" s="138" t="s">
        <v>29</v>
      </c>
      <c r="B704" s="199">
        <v>2684</v>
      </c>
      <c r="C704" s="183">
        <v>3616</v>
      </c>
      <c r="D704" s="184">
        <v>1378</v>
      </c>
      <c r="E704" s="185">
        <v>1236</v>
      </c>
      <c r="F704" s="182">
        <v>803</v>
      </c>
      <c r="G704" s="186">
        <v>450</v>
      </c>
      <c r="H704" s="184">
        <v>2227</v>
      </c>
      <c r="I704" s="185">
        <v>3560</v>
      </c>
      <c r="J704" s="182">
        <v>427</v>
      </c>
      <c r="K704" s="183">
        <v>300</v>
      </c>
      <c r="L704" s="184">
        <v>1082</v>
      </c>
      <c r="M704" s="182">
        <v>1091</v>
      </c>
      <c r="N704" s="187">
        <v>1901</v>
      </c>
      <c r="O704" s="200">
        <v>2033</v>
      </c>
      <c r="P704" s="182">
        <v>1080</v>
      </c>
      <c r="Q704" s="183">
        <v>1148</v>
      </c>
      <c r="R704" s="184">
        <v>1319</v>
      </c>
      <c r="S704" s="185">
        <v>1545</v>
      </c>
      <c r="T704" s="182">
        <v>713</v>
      </c>
      <c r="U704" s="186">
        <v>377</v>
      </c>
      <c r="V704" s="184">
        <v>2319</v>
      </c>
      <c r="W704" s="201">
        <v>1459</v>
      </c>
      <c r="X704" s="182">
        <v>1789</v>
      </c>
      <c r="Y704" s="186">
        <v>602</v>
      </c>
      <c r="Z704" s="184">
        <v>4460</v>
      </c>
      <c r="AA704" s="182">
        <v>3615</v>
      </c>
      <c r="AB704" s="165">
        <f t="shared" si="13134"/>
        <v>22182</v>
      </c>
      <c r="AC704" s="166">
        <f t="shared" si="13051"/>
        <v>21032</v>
      </c>
      <c r="AD704" s="223"/>
      <c r="AE704" s="273"/>
      <c r="AF704" s="273"/>
      <c r="AG704" s="273"/>
      <c r="AH704" s="273"/>
      <c r="AI704" s="273"/>
      <c r="AJ704" s="273"/>
      <c r="AK704" s="273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273"/>
      <c r="BD704" s="273"/>
      <c r="BE704" s="273"/>
      <c r="BF704" s="273"/>
      <c r="BG704" s="273"/>
      <c r="BH704" s="273"/>
      <c r="BI704" s="138" t="s">
        <v>29</v>
      </c>
      <c r="BJ704" s="130">
        <f>B704/B715</f>
        <v>4.8839959967245931E-2</v>
      </c>
      <c r="BK704" s="131">
        <f t="shared" ref="BK704" si="13381">C704/C715</f>
        <v>0.10389013388496236</v>
      </c>
      <c r="BL704" s="132">
        <f t="shared" ref="BL704" si="13382">D704/D715</f>
        <v>6.5366918077890038E-2</v>
      </c>
      <c r="BM704" s="133">
        <f t="shared" ref="BM704" si="13383">E704/E715</f>
        <v>7.9109062980030717E-2</v>
      </c>
      <c r="BN704" s="130">
        <f t="shared" ref="BN704" si="13384">F704/F715</f>
        <v>8.4847844463229072E-2</v>
      </c>
      <c r="BO704" s="131">
        <f t="shared" ref="BO704" si="13385">G704/G715</f>
        <v>6.6538518408990097E-2</v>
      </c>
      <c r="BP704" s="132">
        <f t="shared" ref="BP704" si="13386">H704/H715</f>
        <v>8.1563140931731615E-2</v>
      </c>
      <c r="BQ704" s="133">
        <f t="shared" ref="BQ704" si="13387">I704/I715</f>
        <v>8.7836170737725136E-2</v>
      </c>
      <c r="BR704" s="130">
        <f t="shared" ref="BR704" si="13388">J704/J715</f>
        <v>8.5059760956175304E-2</v>
      </c>
      <c r="BS704" s="131">
        <f t="shared" ref="BS704" si="13389">K704/K715</f>
        <v>4.5427013930950937E-2</v>
      </c>
      <c r="BT704" s="132">
        <f t="shared" ref="BT704" si="13390">L704/L715</f>
        <v>0.10938131823695917</v>
      </c>
      <c r="BU704" s="130">
        <f t="shared" ref="BU704" si="13391">M704/M715</f>
        <v>5.4829631118705396E-2</v>
      </c>
      <c r="BV704" s="134">
        <f t="shared" ref="BV704" si="13392">N704/N715</f>
        <v>7.6982262897869927E-2</v>
      </c>
      <c r="BW704" s="135">
        <f t="shared" ref="BW704" si="13393">O704/O715</f>
        <v>5.9862783781396305E-2</v>
      </c>
      <c r="BX704" s="130">
        <f t="shared" ref="BX704" si="13394">P704/P715</f>
        <v>7.7983969961730085E-2</v>
      </c>
      <c r="BY704" s="131">
        <f t="shared" ref="BY704" si="13395">Q704/Q715</f>
        <v>7.0824850391757663E-2</v>
      </c>
      <c r="BZ704" s="132">
        <f t="shared" ref="BZ704" si="13396">R704/R715</f>
        <v>6.6595981015853775E-2</v>
      </c>
      <c r="CA704" s="133">
        <f t="shared" ref="CA704" si="13397">S704/S715</f>
        <v>7.3278315310187817E-2</v>
      </c>
      <c r="CB704" s="130">
        <f t="shared" ref="CB704" si="13398">T704/T715</f>
        <v>9.9014025829745875E-2</v>
      </c>
      <c r="CC704" s="131">
        <f t="shared" ref="CC704" si="13399">U704/U715</f>
        <v>4.3333333333333335E-2</v>
      </c>
      <c r="CD704" s="132">
        <f t="shared" ref="CD704" si="13400">V704/V715</f>
        <v>0.11134050316881122</v>
      </c>
      <c r="CE704" s="133">
        <f t="shared" ref="CE704" si="13401">W704/W715</f>
        <v>5.5667900339578011E-2</v>
      </c>
      <c r="CF704" s="130">
        <f t="shared" ref="CF704" si="13402">X704/X715</f>
        <v>8.8674101610904582E-2</v>
      </c>
      <c r="CG704" s="131">
        <f t="shared" ref="CG704" si="13403">Y704/Y715</f>
        <v>4.9453709028177112E-2</v>
      </c>
      <c r="CH704" s="132">
        <f t="shared" ref="CH704" si="13404">Z704/Z715</f>
        <v>8.0004305164403461E-2</v>
      </c>
      <c r="CI704" s="130">
        <f t="shared" ref="CI704" si="13405">AA704/AA715</f>
        <v>7.7505252776467567E-2</v>
      </c>
      <c r="CJ704" s="136">
        <f t="shared" ref="CJ704" si="13406">AB704/AB715</f>
        <v>7.6485435286329034E-2</v>
      </c>
      <c r="CK704" s="137">
        <f t="shared" ref="CK704" si="13407">AC704/AC715</f>
        <v>7.27240035545966E-2</v>
      </c>
    </row>
    <row r="705" spans="1:89">
      <c r="A705" s="147" t="s">
        <v>30</v>
      </c>
      <c r="B705" s="196">
        <v>2599</v>
      </c>
      <c r="C705" s="190">
        <v>3564</v>
      </c>
      <c r="D705" s="191">
        <v>1636</v>
      </c>
      <c r="E705" s="192">
        <v>1345</v>
      </c>
      <c r="F705" s="189">
        <v>825</v>
      </c>
      <c r="G705" s="193">
        <v>516</v>
      </c>
      <c r="H705" s="191">
        <v>2200</v>
      </c>
      <c r="I705" s="192">
        <v>3502</v>
      </c>
      <c r="J705" s="189">
        <v>562</v>
      </c>
      <c r="K705" s="190">
        <v>224</v>
      </c>
      <c r="L705" s="191">
        <v>1355</v>
      </c>
      <c r="M705" s="189">
        <v>1052</v>
      </c>
      <c r="N705" s="194">
        <v>2205</v>
      </c>
      <c r="O705" s="197">
        <v>2096</v>
      </c>
      <c r="P705" s="189">
        <v>1140</v>
      </c>
      <c r="Q705" s="190">
        <v>1217</v>
      </c>
      <c r="R705" s="191">
        <v>1309</v>
      </c>
      <c r="S705" s="192">
        <v>1581</v>
      </c>
      <c r="T705" s="189">
        <v>941</v>
      </c>
      <c r="U705" s="193">
        <v>357</v>
      </c>
      <c r="V705" s="191">
        <v>2037</v>
      </c>
      <c r="W705" s="198">
        <v>1635</v>
      </c>
      <c r="X705" s="189">
        <v>2110</v>
      </c>
      <c r="Y705" s="193">
        <v>634</v>
      </c>
      <c r="Z705" s="191">
        <v>4340</v>
      </c>
      <c r="AA705" s="189">
        <v>3879</v>
      </c>
      <c r="AB705" s="165">
        <f t="shared" si="13134"/>
        <v>23259</v>
      </c>
      <c r="AC705" s="166">
        <f t="shared" si="13051"/>
        <v>21602</v>
      </c>
      <c r="AD705" s="223"/>
      <c r="AE705" s="273"/>
      <c r="AF705" s="273"/>
      <c r="AG705" s="273"/>
      <c r="AH705" s="273"/>
      <c r="AI705" s="273"/>
      <c r="AJ705" s="273"/>
      <c r="AK705" s="273"/>
      <c r="AL705" s="273"/>
      <c r="AM705" s="273"/>
      <c r="AN705" s="273"/>
      <c r="AO705" s="273"/>
      <c r="AP705" s="273"/>
      <c r="AQ705" s="273"/>
      <c r="AR705" s="273"/>
      <c r="AS705" s="273"/>
      <c r="AT705" s="273"/>
      <c r="AU705" s="273"/>
      <c r="AV705" s="273"/>
      <c r="AW705" s="273"/>
      <c r="AX705" s="273"/>
      <c r="AY705" s="273"/>
      <c r="AZ705" s="273"/>
      <c r="BA705" s="273"/>
      <c r="BB705" s="273"/>
      <c r="BC705" s="273"/>
      <c r="BD705" s="273"/>
      <c r="BE705" s="273"/>
      <c r="BF705" s="273"/>
      <c r="BG705" s="273"/>
      <c r="BH705" s="273"/>
      <c r="BI705" s="147" t="s">
        <v>30</v>
      </c>
      <c r="BJ705" s="130">
        <f>B705/B715</f>
        <v>4.7293239923573836E-2</v>
      </c>
      <c r="BK705" s="131">
        <f t="shared" ref="BK705" si="13408">C705/C715</f>
        <v>0.10239613859679365</v>
      </c>
      <c r="BL705" s="132">
        <f t="shared" ref="BL705" si="13409">D705/D715</f>
        <v>7.7605426687538545E-2</v>
      </c>
      <c r="BM705" s="133">
        <f t="shared" ref="BM705" si="13410">E705/E715</f>
        <v>8.608550947260625E-2</v>
      </c>
      <c r="BN705" s="130">
        <f t="shared" ref="BN705" si="13411">F705/F715</f>
        <v>8.7172442941673714E-2</v>
      </c>
      <c r="BO705" s="131">
        <f t="shared" ref="BO705" si="13412">G705/G715</f>
        <v>7.6297501108975305E-2</v>
      </c>
      <c r="BP705" s="132">
        <f t="shared" ref="BP705" si="13413">H705/H715</f>
        <v>8.0574274831526516E-2</v>
      </c>
      <c r="BQ705" s="133">
        <f t="shared" ref="BQ705" si="13414">I705/I715</f>
        <v>8.6405132000986928E-2</v>
      </c>
      <c r="BR705" s="130">
        <f t="shared" ref="BR705" si="13415">J705/J715</f>
        <v>0.11195219123505976</v>
      </c>
      <c r="BS705" s="131">
        <f t="shared" ref="BS705" si="13416">K705/K715</f>
        <v>3.3918837068443369E-2</v>
      </c>
      <c r="BT705" s="132">
        <f t="shared" ref="BT705" si="13417">L705/L715</f>
        <v>0.1369793772745653</v>
      </c>
      <c r="BU705" s="130">
        <f t="shared" ref="BU705" si="13418">M705/M715</f>
        <v>5.2869635139209968E-2</v>
      </c>
      <c r="BV705" s="134">
        <f t="shared" ref="BV705" si="13419">N705/N715</f>
        <v>8.9292945654814937E-2</v>
      </c>
      <c r="BW705" s="135">
        <f t="shared" ref="BW705" si="13420">O705/O715</f>
        <v>6.1717852831188719E-2</v>
      </c>
      <c r="BX705" s="130">
        <f t="shared" ref="BX705" si="13421">P705/P715</f>
        <v>8.2316412737381758E-2</v>
      </c>
      <c r="BY705" s="131">
        <f t="shared" ref="BY705" si="13422">Q705/Q715</f>
        <v>7.5081744709729156E-2</v>
      </c>
      <c r="BZ705" s="132">
        <f t="shared" ref="BZ705" si="13423">R705/R715</f>
        <v>6.6091083510047458E-2</v>
      </c>
      <c r="CA705" s="133">
        <f t="shared" ref="CA705" si="13424">S705/S715</f>
        <v>7.4985771200910642E-2</v>
      </c>
      <c r="CB705" s="130">
        <f t="shared" ref="CB705" si="13425">T705/T715</f>
        <v>0.13067629495903346</v>
      </c>
      <c r="CC705" s="131">
        <f t="shared" ref="CC705" si="13426">U705/U715</f>
        <v>4.1034482758620691E-2</v>
      </c>
      <c r="CD705" s="132">
        <f t="shared" ref="CD705" si="13427">V705/V715</f>
        <v>9.7801037065488761E-2</v>
      </c>
      <c r="CE705" s="133">
        <f t="shared" ref="CE705" si="13428">W705/W715</f>
        <v>6.2383150826052121E-2</v>
      </c>
      <c r="CF705" s="130">
        <f t="shared" ref="CF705" si="13429">X705/X715</f>
        <v>0.10458488228004957</v>
      </c>
      <c r="CG705" s="131">
        <f t="shared" ref="CG705" si="13430">Y705/Y715</f>
        <v>5.2082477614392511E-2</v>
      </c>
      <c r="CH705" s="132">
        <f t="shared" ref="CH705" si="13431">Z705/Z715</f>
        <v>7.7851722962670636E-2</v>
      </c>
      <c r="CI705" s="130">
        <f t="shared" ref="CI705" si="13432">AA705/AA715</f>
        <v>8.316538741906436E-2</v>
      </c>
      <c r="CJ705" s="136">
        <f t="shared" ref="CJ705" si="13433">AB705/AB715</f>
        <v>8.0199023502151606E-2</v>
      </c>
      <c r="CK705" s="137">
        <f t="shared" ref="CK705" si="13434">AC705/AC715</f>
        <v>7.4694937466070546E-2</v>
      </c>
    </row>
    <row r="706" spans="1:89">
      <c r="A706" s="138" t="s">
        <v>31</v>
      </c>
      <c r="B706" s="199">
        <v>2981</v>
      </c>
      <c r="C706" s="183">
        <v>3991</v>
      </c>
      <c r="D706" s="184">
        <v>1334</v>
      </c>
      <c r="E706" s="185">
        <v>1511</v>
      </c>
      <c r="F706" s="182">
        <v>678</v>
      </c>
      <c r="G706" s="186">
        <v>580</v>
      </c>
      <c r="H706" s="184">
        <v>2151</v>
      </c>
      <c r="I706" s="185">
        <v>4130</v>
      </c>
      <c r="J706" s="182">
        <v>438</v>
      </c>
      <c r="K706" s="183">
        <v>308</v>
      </c>
      <c r="L706" s="184">
        <v>1360</v>
      </c>
      <c r="M706" s="182">
        <v>1031</v>
      </c>
      <c r="N706" s="187">
        <v>2135</v>
      </c>
      <c r="O706" s="200">
        <v>2202</v>
      </c>
      <c r="P706" s="182">
        <v>1036</v>
      </c>
      <c r="Q706" s="183">
        <v>1263</v>
      </c>
      <c r="R706" s="184">
        <v>1356</v>
      </c>
      <c r="S706" s="185">
        <v>1912</v>
      </c>
      <c r="T706" s="182">
        <v>935</v>
      </c>
      <c r="U706" s="186">
        <v>367</v>
      </c>
      <c r="V706" s="184">
        <v>2006</v>
      </c>
      <c r="W706" s="201">
        <v>1504</v>
      </c>
      <c r="X706" s="182">
        <v>2262</v>
      </c>
      <c r="Y706" s="186">
        <v>590</v>
      </c>
      <c r="Z706" s="184">
        <v>3595</v>
      </c>
      <c r="AA706" s="182">
        <v>4198</v>
      </c>
      <c r="AB706" s="165">
        <f t="shared" si="13134"/>
        <v>22267</v>
      </c>
      <c r="AC706" s="166">
        <f t="shared" si="13051"/>
        <v>23587</v>
      </c>
      <c r="AD706" s="223"/>
      <c r="AE706" s="273"/>
      <c r="AF706" s="273"/>
      <c r="AG706" s="273"/>
      <c r="AH706" s="273"/>
      <c r="AI706" s="273"/>
      <c r="AJ706" s="273"/>
      <c r="AK706" s="273"/>
      <c r="AL706" s="273"/>
      <c r="AM706" s="273"/>
      <c r="AN706" s="273"/>
      <c r="AO706" s="273"/>
      <c r="AP706" s="273"/>
      <c r="AQ706" s="273"/>
      <c r="AR706" s="273"/>
      <c r="AS706" s="273"/>
      <c r="AT706" s="273"/>
      <c r="AU706" s="273"/>
      <c r="AV706" s="273"/>
      <c r="AW706" s="273"/>
      <c r="AX706" s="273"/>
      <c r="AY706" s="273"/>
      <c r="AZ706" s="273"/>
      <c r="BA706" s="273"/>
      <c r="BB706" s="273"/>
      <c r="BC706" s="273"/>
      <c r="BD706" s="273"/>
      <c r="BE706" s="273"/>
      <c r="BF706" s="273"/>
      <c r="BG706" s="273"/>
      <c r="BH706" s="273"/>
      <c r="BI706" s="138" t="s">
        <v>31</v>
      </c>
      <c r="BJ706" s="130">
        <f>B706/B715</f>
        <v>5.424438176690019E-2</v>
      </c>
      <c r="BK706" s="131">
        <f t="shared" ref="BK706" si="13435">C706/C715</f>
        <v>0.11466413836694822</v>
      </c>
      <c r="BL706" s="132">
        <f t="shared" ref="BL706" si="13436">D706/D715</f>
        <v>6.3279730563066267E-2</v>
      </c>
      <c r="BM706" s="133">
        <f t="shared" ref="BM706" si="13437">E706/E715</f>
        <v>9.6710189452124937E-2</v>
      </c>
      <c r="BN706" s="130">
        <f t="shared" ref="BN706" si="13438">F706/F715</f>
        <v>7.1639898562975479E-2</v>
      </c>
      <c r="BO706" s="131">
        <f t="shared" ref="BO706" si="13439">G706/G715</f>
        <v>8.5760757060476117E-2</v>
      </c>
      <c r="BP706" s="132">
        <f t="shared" ref="BP706" si="13440">H706/H715</f>
        <v>7.8779665983006147E-2</v>
      </c>
      <c r="BQ706" s="133">
        <f t="shared" ref="BQ706" si="13441">I706/I715</f>
        <v>0.10189982728842832</v>
      </c>
      <c r="BR706" s="130">
        <f t="shared" ref="BR706" si="13442">J706/J715</f>
        <v>8.725099601593625E-2</v>
      </c>
      <c r="BS706" s="131">
        <f t="shared" ref="BS706" si="13443">K706/K715</f>
        <v>4.6638400969109629E-2</v>
      </c>
      <c r="BT706" s="132">
        <f t="shared" ref="BT706" si="13444">L706/L715</f>
        <v>0.13748483623129801</v>
      </c>
      <c r="BU706" s="130">
        <f t="shared" ref="BU706" si="13445">M706/M715</f>
        <v>5.1814252688712432E-2</v>
      </c>
      <c r="BV706" s="134">
        <f t="shared" ref="BV706" si="13446">N706/N715</f>
        <v>8.6458248967360499E-2</v>
      </c>
      <c r="BW706" s="135">
        <f t="shared" ref="BW706" si="13447">O706/O715</f>
        <v>6.4839080121315631E-2</v>
      </c>
      <c r="BX706" s="130">
        <f t="shared" ref="BX706" si="13448">P706/P715</f>
        <v>7.480684525958553E-2</v>
      </c>
      <c r="BY706" s="131">
        <f t="shared" ref="BY706" si="13449">Q706/Q715</f>
        <v>7.7919674255043495E-2</v>
      </c>
      <c r="BZ706" s="132">
        <f t="shared" ref="BZ706" si="13450">R706/R715</f>
        <v>6.8464101787337167E-2</v>
      </c>
      <c r="CA706" s="133">
        <f t="shared" ref="CA706" si="13451">S706/S715</f>
        <v>9.068487952950105E-2</v>
      </c>
      <c r="CB706" s="130">
        <f t="shared" ref="CB706" si="13452">T706/T715</f>
        <v>0.12984307735036801</v>
      </c>
      <c r="CC706" s="131">
        <f t="shared" ref="CC706" si="13453">U706/U715</f>
        <v>4.2183908045977013E-2</v>
      </c>
      <c r="CD706" s="132">
        <f t="shared" ref="CD706" si="13454">V706/V715</f>
        <v>9.6312656039946223E-2</v>
      </c>
      <c r="CE706" s="133">
        <f t="shared" ref="CE706" si="13455">W706/W715</f>
        <v>5.7384867793506045E-2</v>
      </c>
      <c r="CF706" s="130">
        <f t="shared" ref="CF706" si="13456">X706/X715</f>
        <v>0.1121189591078067</v>
      </c>
      <c r="CG706" s="131">
        <f t="shared" ref="CG706" si="13457">Y706/Y715</f>
        <v>4.8467920808346339E-2</v>
      </c>
      <c r="CH706" s="132">
        <f t="shared" ref="CH706" si="13458">Z706/Z715</f>
        <v>6.4487775126912658E-2</v>
      </c>
      <c r="CI706" s="130">
        <f t="shared" ref="CI706" si="13459">AA706/AA715</f>
        <v>9.0004716778868829E-2</v>
      </c>
      <c r="CJ706" s="136">
        <f t="shared" ref="CJ706" si="13460">AB706/AB715</f>
        <v>7.6778522564272311E-2</v>
      </c>
      <c r="CK706" s="137">
        <f t="shared" ref="CK706" si="13461">AC706/AC715</f>
        <v>8.1558628368308766E-2</v>
      </c>
    </row>
    <row r="707" spans="1:89">
      <c r="A707" s="147" t="s">
        <v>32</v>
      </c>
      <c r="B707" s="196">
        <v>2658</v>
      </c>
      <c r="C707" s="190">
        <v>4295</v>
      </c>
      <c r="D707" s="191">
        <v>1080</v>
      </c>
      <c r="E707" s="192">
        <v>1672</v>
      </c>
      <c r="F707" s="189">
        <v>436</v>
      </c>
      <c r="G707" s="193">
        <v>561</v>
      </c>
      <c r="H707" s="191">
        <v>1943</v>
      </c>
      <c r="I707" s="192">
        <v>4165</v>
      </c>
      <c r="J707" s="189">
        <v>275</v>
      </c>
      <c r="K707" s="190">
        <v>236</v>
      </c>
      <c r="L707" s="191">
        <v>930</v>
      </c>
      <c r="M707" s="189">
        <v>954</v>
      </c>
      <c r="N707" s="194">
        <v>1901</v>
      </c>
      <c r="O707" s="197">
        <v>1946</v>
      </c>
      <c r="P707" s="189">
        <v>969</v>
      </c>
      <c r="Q707" s="190">
        <v>1237</v>
      </c>
      <c r="R707" s="191">
        <v>1214</v>
      </c>
      <c r="S707" s="192">
        <v>1426</v>
      </c>
      <c r="T707" s="189">
        <v>624</v>
      </c>
      <c r="U707" s="193">
        <v>342</v>
      </c>
      <c r="V707" s="191">
        <v>2356</v>
      </c>
      <c r="W707" s="198">
        <v>1467</v>
      </c>
      <c r="X707" s="189">
        <v>2065</v>
      </c>
      <c r="Y707" s="193">
        <v>742</v>
      </c>
      <c r="Z707" s="191">
        <v>2952</v>
      </c>
      <c r="AA707" s="189">
        <v>3924</v>
      </c>
      <c r="AB707" s="165">
        <f t="shared" si="13134"/>
        <v>19403</v>
      </c>
      <c r="AC707" s="166">
        <f t="shared" si="13051"/>
        <v>22967</v>
      </c>
      <c r="AD707" s="223"/>
      <c r="AE707" s="273"/>
      <c r="AF707" s="273"/>
      <c r="AG707" s="273"/>
      <c r="AH707" s="273"/>
      <c r="AI707" s="273"/>
      <c r="AJ707" s="273"/>
      <c r="AK707" s="273"/>
      <c r="AL707" s="273"/>
      <c r="AM707" s="273"/>
      <c r="AN707" s="273"/>
      <c r="AO707" s="273"/>
      <c r="AP707" s="273"/>
      <c r="AQ707" s="273"/>
      <c r="AR707" s="273"/>
      <c r="AS707" s="273"/>
      <c r="AT707" s="273"/>
      <c r="AU707" s="273"/>
      <c r="AV707" s="273"/>
      <c r="AW707" s="273"/>
      <c r="AX707" s="273"/>
      <c r="AY707" s="273"/>
      <c r="AZ707" s="273"/>
      <c r="BA707" s="273"/>
      <c r="BB707" s="273"/>
      <c r="BC707" s="273"/>
      <c r="BD707" s="273"/>
      <c r="BE707" s="273"/>
      <c r="BF707" s="273"/>
      <c r="BG707" s="273"/>
      <c r="BH707" s="273"/>
      <c r="BI707" s="147" t="s">
        <v>32</v>
      </c>
      <c r="BJ707" s="130">
        <f>B707/B715</f>
        <v>4.8366845600946229E-2</v>
      </c>
      <c r="BK707" s="131">
        <f t="shared" ref="BK707" si="13462">C707/C715</f>
        <v>0.12339826466701144</v>
      </c>
      <c r="BL707" s="132">
        <f t="shared" ref="BL707" si="13463">D707/D715</f>
        <v>5.1230966272947202E-2</v>
      </c>
      <c r="BM707" s="133">
        <f t="shared" ref="BM707" si="13464">E707/E715</f>
        <v>0.10701484895033282</v>
      </c>
      <c r="BN707" s="130">
        <f t="shared" ref="BN707" si="13465">F707/F715</f>
        <v>4.6069315300084533E-2</v>
      </c>
      <c r="BO707" s="131">
        <f t="shared" ref="BO707" si="13466">G707/G715</f>
        <v>8.295135294987431E-2</v>
      </c>
      <c r="BP707" s="132">
        <f t="shared" ref="BP707" si="13467">H707/H715</f>
        <v>7.1161734544389094E-2</v>
      </c>
      <c r="BQ707" s="133">
        <f t="shared" ref="BQ707" si="13468">I707/I715</f>
        <v>0.10276338514680483</v>
      </c>
      <c r="BR707" s="130">
        <f t="shared" ref="BR707" si="13469">J707/J715</f>
        <v>5.4780876494023904E-2</v>
      </c>
      <c r="BS707" s="131">
        <f t="shared" ref="BS707" si="13470">K707/K715</f>
        <v>3.5735917625681408E-2</v>
      </c>
      <c r="BT707" s="132">
        <f t="shared" ref="BT707" si="13471">L707/L715</f>
        <v>9.4015365952284671E-2</v>
      </c>
      <c r="BU707" s="130">
        <f t="shared" ref="BU707" si="13472">M707/M715</f>
        <v>4.794451703688813E-2</v>
      </c>
      <c r="BV707" s="134">
        <f t="shared" ref="BV707" si="13473">N707/N715</f>
        <v>7.6982262897869927E-2</v>
      </c>
      <c r="BW707" s="135">
        <f t="shared" ref="BW707" si="13474">O707/O715</f>
        <v>5.7301021760254409E-2</v>
      </c>
      <c r="BX707" s="130">
        <f t="shared" ref="BX707" si="13475">P707/P715</f>
        <v>6.9968950826774498E-2</v>
      </c>
      <c r="BY707" s="131">
        <f t="shared" ref="BY707" si="13476">Q707/Q715</f>
        <v>7.6315627120735391E-2</v>
      </c>
      <c r="BZ707" s="132">
        <f t="shared" ref="BZ707" si="13477">R707/R715</f>
        <v>6.1294557204887405E-2</v>
      </c>
      <c r="CA707" s="133">
        <f t="shared" ref="CA707" si="13478">S707/S715</f>
        <v>6.7634225004742934E-2</v>
      </c>
      <c r="CB707" s="130">
        <f t="shared" ref="CB707" si="13479">T707/T715</f>
        <v>8.6654631301208165E-2</v>
      </c>
      <c r="CC707" s="131">
        <f t="shared" ref="CC707" si="13480">U707/U715</f>
        <v>3.9310344827586205E-2</v>
      </c>
      <c r="CD707" s="132">
        <f t="shared" ref="CD707" si="13481">V707/V715</f>
        <v>0.11311695794123296</v>
      </c>
      <c r="CE707" s="133">
        <f t="shared" ref="CE707" si="13482">W707/W715</f>
        <v>5.5973138998054103E-2</v>
      </c>
      <c r="CF707" s="130">
        <f t="shared" ref="CF707" si="13483">X707/X715</f>
        <v>0.1023543990086741</v>
      </c>
      <c r="CG707" s="131">
        <f t="shared" ref="CG707" si="13484">Y707/Y715</f>
        <v>6.0954571592869468E-2</v>
      </c>
      <c r="CH707" s="132">
        <f t="shared" ref="CH707" si="13485">Z707/Z715</f>
        <v>5.2953522162627588E-2</v>
      </c>
      <c r="CI707" s="130">
        <f t="shared" ref="CI707" si="13486">AA707/AA715</f>
        <v>8.413018309677972E-2</v>
      </c>
      <c r="CJ707" s="136">
        <f t="shared" ref="CJ707" si="13487">AB707/AB715</f>
        <v>6.6903205340395011E-2</v>
      </c>
      <c r="CK707" s="137">
        <f t="shared" ref="CK707" si="13488">AC707/AC715</f>
        <v>7.9414805517231846E-2</v>
      </c>
    </row>
    <row r="708" spans="1:89">
      <c r="A708" s="138" t="s">
        <v>33</v>
      </c>
      <c r="B708" s="199">
        <v>2261</v>
      </c>
      <c r="C708" s="183">
        <v>3012</v>
      </c>
      <c r="D708" s="184">
        <v>757</v>
      </c>
      <c r="E708" s="185">
        <v>1185</v>
      </c>
      <c r="F708" s="182">
        <v>296</v>
      </c>
      <c r="G708" s="186">
        <v>459</v>
      </c>
      <c r="H708" s="184">
        <v>1526</v>
      </c>
      <c r="I708" s="185">
        <v>2998</v>
      </c>
      <c r="J708" s="182">
        <v>223</v>
      </c>
      <c r="K708" s="183">
        <v>165</v>
      </c>
      <c r="L708" s="184">
        <v>565</v>
      </c>
      <c r="M708" s="182">
        <v>806</v>
      </c>
      <c r="N708" s="187">
        <v>1680</v>
      </c>
      <c r="O708" s="200">
        <v>1909</v>
      </c>
      <c r="P708" s="182">
        <v>667</v>
      </c>
      <c r="Q708" s="183">
        <v>1083</v>
      </c>
      <c r="R708" s="184">
        <v>992</v>
      </c>
      <c r="S708" s="185">
        <v>1378</v>
      </c>
      <c r="T708" s="182">
        <v>374</v>
      </c>
      <c r="U708" s="186">
        <v>351</v>
      </c>
      <c r="V708" s="184">
        <v>1878</v>
      </c>
      <c r="W708" s="201">
        <v>1269</v>
      </c>
      <c r="X708" s="182">
        <v>1277</v>
      </c>
      <c r="Y708" s="186">
        <v>711</v>
      </c>
      <c r="Z708" s="184">
        <v>3125</v>
      </c>
      <c r="AA708" s="182">
        <v>3124</v>
      </c>
      <c r="AB708" s="165">
        <f t="shared" si="13134"/>
        <v>15621</v>
      </c>
      <c r="AC708" s="166">
        <f t="shared" si="13051"/>
        <v>18450</v>
      </c>
      <c r="AD708" s="223"/>
      <c r="AE708" s="273"/>
      <c r="AF708" s="273"/>
      <c r="AG708" s="273"/>
      <c r="AH708" s="273"/>
      <c r="AI708" s="273"/>
      <c r="AJ708" s="273"/>
      <c r="AK708" s="273"/>
      <c r="AL708" s="273"/>
      <c r="AM708" s="273"/>
      <c r="AN708" s="273"/>
      <c r="AO708" s="273"/>
      <c r="AP708" s="273"/>
      <c r="AQ708" s="273"/>
      <c r="AR708" s="273"/>
      <c r="AS708" s="273"/>
      <c r="AT708" s="273"/>
      <c r="AU708" s="273"/>
      <c r="AV708" s="273"/>
      <c r="AW708" s="273"/>
      <c r="AX708" s="273"/>
      <c r="AY708" s="273"/>
      <c r="AZ708" s="273"/>
      <c r="BA708" s="273"/>
      <c r="BB708" s="273"/>
      <c r="BC708" s="273"/>
      <c r="BD708" s="273"/>
      <c r="BE708" s="273"/>
      <c r="BF708" s="273"/>
      <c r="BG708" s="273"/>
      <c r="BH708" s="273"/>
      <c r="BI708" s="138" t="s">
        <v>33</v>
      </c>
      <c r="BJ708" s="130">
        <f>B708/B715</f>
        <v>4.1142753161677738E-2</v>
      </c>
      <c r="BK708" s="131">
        <f t="shared" ref="BK708" si="13489">C708/C715</f>
        <v>8.6536803999310463E-2</v>
      </c>
      <c r="BL708" s="132">
        <f t="shared" ref="BL708" si="13490">D708/D715</f>
        <v>3.5909112470945401E-2</v>
      </c>
      <c r="BM708" s="133">
        <f t="shared" ref="BM708" si="13491">E708/E715</f>
        <v>7.5844854070660522E-2</v>
      </c>
      <c r="BN708" s="130">
        <f t="shared" ref="BN708" si="13492">F708/F715</f>
        <v>3.127641589180051E-2</v>
      </c>
      <c r="BO708" s="131">
        <f t="shared" ref="BO708" si="13493">G708/G715</f>
        <v>6.7869288777169898E-2</v>
      </c>
      <c r="BP708" s="132">
        <f t="shared" ref="BP708" si="13494">H708/H715</f>
        <v>5.5889246996777026E-2</v>
      </c>
      <c r="BQ708" s="133">
        <f t="shared" ref="BQ708" si="13495">I708/I715</f>
        <v>7.3969898840365159E-2</v>
      </c>
      <c r="BR708" s="130">
        <f t="shared" ref="BR708" si="13496">J708/J715</f>
        <v>4.442231075697211E-2</v>
      </c>
      <c r="BS708" s="131">
        <f t="shared" ref="BS708" si="13497">K708/K715</f>
        <v>2.4984857662023015E-2</v>
      </c>
      <c r="BT708" s="132">
        <f t="shared" ref="BT708" si="13498">L708/L715</f>
        <v>5.7116862110796605E-2</v>
      </c>
      <c r="BU708" s="130">
        <f t="shared" ref="BU708" si="13499">M708/M715</f>
        <v>4.0506583576238819E-2</v>
      </c>
      <c r="BV708" s="134">
        <f t="shared" ref="BV708" si="13500">N708/N715</f>
        <v>6.8032720498906615E-2</v>
      </c>
      <c r="BW708" s="135">
        <f t="shared" ref="BW708" si="13501">O708/O715</f>
        <v>5.621153676275728E-2</v>
      </c>
      <c r="BX708" s="130">
        <f t="shared" ref="BX708" si="13502">P708/P715</f>
        <v>4.8162322189327748E-2</v>
      </c>
      <c r="BY708" s="131">
        <f t="shared" ref="BY708" si="13503">Q708/Q715</f>
        <v>6.6814732555987411E-2</v>
      </c>
      <c r="BZ708" s="132">
        <f t="shared" ref="BZ708" si="13504">R708/R715</f>
        <v>5.0085832575987074E-2</v>
      </c>
      <c r="CA708" s="133">
        <f t="shared" ref="CA708" si="13505">S708/S715</f>
        <v>6.5357617150445829E-2</v>
      </c>
      <c r="CB708" s="130">
        <f t="shared" ref="CB708" si="13506">T708/T715</f>
        <v>5.1937230940147204E-2</v>
      </c>
      <c r="CC708" s="131">
        <f t="shared" ref="CC708" si="13507">U708/U715</f>
        <v>4.0344827586206895E-2</v>
      </c>
      <c r="CD708" s="132">
        <f t="shared" ref="CD708" si="13508">V708/V715</f>
        <v>9.0167082773189938E-2</v>
      </c>
      <c r="CE708" s="133">
        <f t="shared" ref="CE708" si="13509">W708/W715</f>
        <v>4.8418482200770725E-2</v>
      </c>
      <c r="CF708" s="130">
        <f t="shared" ref="CF708" si="13510">X708/X715</f>
        <v>6.3296158612143744E-2</v>
      </c>
      <c r="CG708" s="131">
        <f t="shared" ref="CG708" si="13511">Y708/Y715</f>
        <v>5.84079520249733E-2</v>
      </c>
      <c r="CH708" s="132">
        <f t="shared" ref="CH708" si="13512">Z708/Z715</f>
        <v>5.605682817012575E-2</v>
      </c>
      <c r="CI708" s="130">
        <f t="shared" ref="CI708" si="13513">AA708/AA715</f>
        <v>6.6978259937395479E-2</v>
      </c>
      <c r="CJ708" s="136">
        <f t="shared" ref="CJ708" si="13514">AB708/AB715</f>
        <v>5.3862545514730222E-2</v>
      </c>
      <c r="CK708" s="137">
        <f t="shared" ref="CK708" si="13515">AC708/AC715</f>
        <v>6.3796018713498825E-2</v>
      </c>
    </row>
    <row r="709" spans="1:89">
      <c r="A709" s="147" t="s">
        <v>34</v>
      </c>
      <c r="B709" s="196">
        <v>250</v>
      </c>
      <c r="C709" s="190">
        <v>1849</v>
      </c>
      <c r="D709" s="191">
        <v>148</v>
      </c>
      <c r="E709" s="192">
        <v>802</v>
      </c>
      <c r="F709" s="189">
        <v>70</v>
      </c>
      <c r="G709" s="193">
        <v>264</v>
      </c>
      <c r="H709" s="191">
        <v>581</v>
      </c>
      <c r="I709" s="192">
        <v>1744</v>
      </c>
      <c r="J709" s="189">
        <v>126</v>
      </c>
      <c r="K709" s="190">
        <v>77</v>
      </c>
      <c r="L709" s="191">
        <v>309</v>
      </c>
      <c r="M709" s="189">
        <v>420</v>
      </c>
      <c r="N709" s="194">
        <v>817</v>
      </c>
      <c r="O709" s="197">
        <v>1144</v>
      </c>
      <c r="P709" s="189">
        <v>465</v>
      </c>
      <c r="Q709" s="190">
        <v>826</v>
      </c>
      <c r="R709" s="191">
        <v>532</v>
      </c>
      <c r="S709" s="192">
        <v>857</v>
      </c>
      <c r="T709" s="189">
        <v>260</v>
      </c>
      <c r="U709" s="193">
        <v>264</v>
      </c>
      <c r="V709" s="191">
        <v>1705</v>
      </c>
      <c r="W709" s="198">
        <v>830</v>
      </c>
      <c r="X709" s="189">
        <v>755</v>
      </c>
      <c r="Y709" s="193">
        <v>544</v>
      </c>
      <c r="Z709" s="191">
        <v>1956</v>
      </c>
      <c r="AA709" s="189">
        <v>2548</v>
      </c>
      <c r="AB709" s="165">
        <f t="shared" si="13134"/>
        <v>7974</v>
      </c>
      <c r="AC709" s="166">
        <f t="shared" si="13051"/>
        <v>12169</v>
      </c>
      <c r="AD709" s="223"/>
      <c r="AE709" s="273"/>
      <c r="AF709" s="273"/>
      <c r="AG709" s="273"/>
      <c r="AH709" s="273"/>
      <c r="AI709" s="273"/>
      <c r="AJ709" s="273"/>
      <c r="AK709" s="273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273"/>
      <c r="BD709" s="273"/>
      <c r="BE709" s="273"/>
      <c r="BF709" s="273"/>
      <c r="BG709" s="273"/>
      <c r="BH709" s="273"/>
      <c r="BI709" s="147" t="s">
        <v>34</v>
      </c>
      <c r="BJ709" s="130">
        <f>B709/B715</f>
        <v>4.5491765990355749E-3</v>
      </c>
      <c r="BK709" s="131">
        <f t="shared" ref="BK709" si="13516">C709/C715</f>
        <v>5.3123024765844969E-2</v>
      </c>
      <c r="BL709" s="132">
        <f t="shared" ref="BL709" si="13517">D709/D715</f>
        <v>7.0205398225890612E-3</v>
      </c>
      <c r="BM709" s="133">
        <f t="shared" ref="BM709" si="13518">E709/E715</f>
        <v>5.1331285202252941E-2</v>
      </c>
      <c r="BN709" s="130">
        <f t="shared" ref="BN709" si="13519">F709/F715</f>
        <v>7.3964497041420114E-3</v>
      </c>
      <c r="BO709" s="131">
        <f t="shared" ref="BO709" si="13520">G709/G715</f>
        <v>3.9035930799940853E-2</v>
      </c>
      <c r="BP709" s="132">
        <f t="shared" ref="BP709" si="13521">H709/H715</f>
        <v>2.1278933489598594E-2</v>
      </c>
      <c r="BQ709" s="133">
        <f t="shared" ref="BQ709" si="13522">I709/I715</f>
        <v>4.3029854428818161E-2</v>
      </c>
      <c r="BR709" s="130">
        <f t="shared" ref="BR709" si="13523">J709/J715</f>
        <v>2.5099601593625499E-2</v>
      </c>
      <c r="BS709" s="131">
        <f t="shared" ref="BS709" si="13524">K709/K715</f>
        <v>1.1659600242277407E-2</v>
      </c>
      <c r="BT709" s="132">
        <f t="shared" ref="BT709" si="13525">L709/L715</f>
        <v>3.1237363526081682E-2</v>
      </c>
      <c r="BU709" s="130">
        <f t="shared" ref="BU709" si="13526">M709/M715</f>
        <v>2.1107649009950748E-2</v>
      </c>
      <c r="BV709" s="134">
        <f t="shared" ref="BV709" si="13527">N709/N715</f>
        <v>3.3084959909289703E-2</v>
      </c>
      <c r="BW709" s="135">
        <f t="shared" ref="BW709" si="13528">O709/O715</f>
        <v>3.3685698300992314E-2</v>
      </c>
      <c r="BX709" s="130">
        <f t="shared" ref="BX709" si="13529">P709/P715</f>
        <v>3.3576431511300457E-2</v>
      </c>
      <c r="BY709" s="131">
        <f t="shared" ref="BY709" si="13530">Q709/Q715</f>
        <v>5.0959343574557343E-2</v>
      </c>
      <c r="BZ709" s="132">
        <f t="shared" ref="BZ709" si="13531">R709/R715</f>
        <v>2.6860547308896292E-2</v>
      </c>
      <c r="CA709" s="133">
        <f t="shared" ref="CA709" si="13532">S709/S715</f>
        <v>4.0646936065262755E-2</v>
      </c>
      <c r="CB709" s="130">
        <f t="shared" ref="CB709" si="13533">T709/T715</f>
        <v>3.6106096375503403E-2</v>
      </c>
      <c r="CC709" s="131">
        <f t="shared" ref="CC709" si="13534">U709/U715</f>
        <v>3.0344827586206897E-2</v>
      </c>
      <c r="CD709" s="132">
        <f t="shared" ref="CD709" si="13535">V709/V715</f>
        <v>8.1860956404839633E-2</v>
      </c>
      <c r="CE709" s="133">
        <f t="shared" ref="CE709" si="13536">W709/W715</f>
        <v>3.1668510816894958E-2</v>
      </c>
      <c r="CF709" s="130">
        <f t="shared" ref="CF709" si="13537">X709/X715</f>
        <v>3.7422552664188355E-2</v>
      </c>
      <c r="CG709" s="131">
        <f t="shared" ref="CG709" si="13538">Y709/Y715</f>
        <v>4.468906596566171E-2</v>
      </c>
      <c r="CH709" s="132">
        <f t="shared" ref="CH709" si="13539">Z709/Z715</f>
        <v>3.5087089888245104E-2</v>
      </c>
      <c r="CI709" s="130">
        <f t="shared" ref="CI709" si="13540">AA709/AA715</f>
        <v>5.4628875262638821E-2</v>
      </c>
      <c r="CJ709" s="136">
        <f t="shared" ref="CJ709" si="13541">AB709/AB715</f>
        <v>2.7495034756703077E-2</v>
      </c>
      <c r="CK709" s="137">
        <f t="shared" ref="CK709" si="13542">AC709/AC715</f>
        <v>4.2077710120572744E-2</v>
      </c>
    </row>
    <row r="710" spans="1:89">
      <c r="A710" s="138" t="s">
        <v>35</v>
      </c>
      <c r="B710" s="199">
        <v>0</v>
      </c>
      <c r="C710" s="183">
        <v>1221</v>
      </c>
      <c r="D710" s="184">
        <v>6</v>
      </c>
      <c r="E710" s="185">
        <v>450</v>
      </c>
      <c r="F710" s="182">
        <v>4</v>
      </c>
      <c r="G710" s="186">
        <v>154</v>
      </c>
      <c r="H710" s="184">
        <v>70</v>
      </c>
      <c r="I710" s="185">
        <v>1230</v>
      </c>
      <c r="J710" s="182">
        <v>74</v>
      </c>
      <c r="K710" s="183">
        <v>44</v>
      </c>
      <c r="L710" s="184">
        <v>65</v>
      </c>
      <c r="M710" s="182">
        <v>104</v>
      </c>
      <c r="N710" s="187">
        <v>158</v>
      </c>
      <c r="O710" s="200">
        <v>385</v>
      </c>
      <c r="P710" s="182">
        <v>138</v>
      </c>
      <c r="Q710" s="183">
        <v>174</v>
      </c>
      <c r="R710" s="184">
        <v>157</v>
      </c>
      <c r="S710" s="185">
        <v>155</v>
      </c>
      <c r="T710" s="182">
        <v>61</v>
      </c>
      <c r="U710" s="186">
        <v>14</v>
      </c>
      <c r="V710" s="184">
        <v>353</v>
      </c>
      <c r="W710" s="201">
        <v>51</v>
      </c>
      <c r="X710" s="182">
        <v>148</v>
      </c>
      <c r="Y710" s="186">
        <v>42</v>
      </c>
      <c r="Z710" s="184">
        <v>142</v>
      </c>
      <c r="AA710" s="182">
        <v>295</v>
      </c>
      <c r="AB710" s="165">
        <f t="shared" si="13134"/>
        <v>1376</v>
      </c>
      <c r="AC710" s="166">
        <f t="shared" si="13051"/>
        <v>4319</v>
      </c>
      <c r="AD710" s="223"/>
      <c r="AE710" s="273"/>
      <c r="AF710" s="273"/>
      <c r="AG710" s="273"/>
      <c r="AH710" s="273"/>
      <c r="AI710" s="273"/>
      <c r="AJ710" s="273"/>
      <c r="AK710" s="273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273"/>
      <c r="BD710" s="273"/>
      <c r="BE710" s="273"/>
      <c r="BF710" s="273"/>
      <c r="BG710" s="273"/>
      <c r="BH710" s="273"/>
      <c r="BI710" s="138" t="s">
        <v>35</v>
      </c>
      <c r="BJ710" s="130">
        <f>B710/B715</f>
        <v>0</v>
      </c>
      <c r="BK710" s="131">
        <f t="shared" ref="BK710" si="13543">C710/C715</f>
        <v>3.5080158593345977E-2</v>
      </c>
      <c r="BL710" s="132">
        <f t="shared" ref="BL710" si="13544">D710/D715</f>
        <v>2.8461647929415115E-4</v>
      </c>
      <c r="BM710" s="133">
        <f t="shared" ref="BM710" si="13545">E710/E715</f>
        <v>2.880184331797235E-2</v>
      </c>
      <c r="BN710" s="130">
        <f t="shared" ref="BN710" si="13546">F710/F715</f>
        <v>4.2265426880811494E-4</v>
      </c>
      <c r="BO710" s="131">
        <f t="shared" ref="BO710" si="13547">G710/G715</f>
        <v>2.277095963329883E-2</v>
      </c>
      <c r="BP710" s="132">
        <f t="shared" ref="BP710" si="13548">H710/H715</f>
        <v>2.563726926457662E-3</v>
      </c>
      <c r="BQ710" s="133">
        <f t="shared" ref="BQ710" si="13549">I710/I715</f>
        <v>3.0347890451517395E-2</v>
      </c>
      <c r="BR710" s="130">
        <f t="shared" ref="BR710" si="13550">J710/J715</f>
        <v>1.4741035856573706E-2</v>
      </c>
      <c r="BS710" s="131">
        <f t="shared" ref="BS710" si="13551">K710/K715</f>
        <v>6.6626287098728041E-3</v>
      </c>
      <c r="BT710" s="132">
        <f t="shared" ref="BT710" si="13552">L710/L715</f>
        <v>6.5709664375252731E-3</v>
      </c>
      <c r="BU710" s="130">
        <f t="shared" ref="BU710" si="13553">M710/M715</f>
        <v>5.2266559453211375E-3</v>
      </c>
      <c r="BV710" s="134">
        <f t="shared" ref="BV710" si="13554">N710/N715</f>
        <v>6.3983153802543132E-3</v>
      </c>
      <c r="BW710" s="135">
        <f t="shared" ref="BW710" si="13555">O710/O715</f>
        <v>1.1336533082064721E-2</v>
      </c>
      <c r="BX710" s="130">
        <f t="shared" ref="BX710" si="13556">P710/P715</f>
        <v>9.9646183839988446E-3</v>
      </c>
      <c r="BY710" s="131">
        <f t="shared" ref="BY710" si="13557">Q710/Q715</f>
        <v>1.073477697575421E-2</v>
      </c>
      <c r="BZ710" s="132">
        <f t="shared" ref="BZ710" si="13558">R710/R715</f>
        <v>7.9268908411592454E-3</v>
      </c>
      <c r="CA710" s="133">
        <f t="shared" ref="CA710" si="13559">S710/S715</f>
        <v>7.3515461961677101E-3</v>
      </c>
      <c r="CB710" s="130">
        <f t="shared" ref="CB710" si="13560">T710/T715</f>
        <v>8.4710456880988747E-3</v>
      </c>
      <c r="CC710" s="131">
        <f t="shared" ref="CC710" si="13561">U710/U715</f>
        <v>1.6091954022988506E-3</v>
      </c>
      <c r="CD710" s="132">
        <f t="shared" ref="CD710" si="13562">V710/V715</f>
        <v>1.6948338774726329E-2</v>
      </c>
      <c r="CE710" s="133">
        <f t="shared" ref="CE710" si="13563">W710/W715</f>
        <v>1.9458964477851121E-3</v>
      </c>
      <c r="CF710" s="130">
        <f t="shared" ref="CF710" si="13564">X710/X715</f>
        <v>7.3358116480793057E-3</v>
      </c>
      <c r="CG710" s="131">
        <f t="shared" ref="CG710" si="13565">Y710/Y715</f>
        <v>3.4502587694077054E-3</v>
      </c>
      <c r="CH710" s="132">
        <f t="shared" ref="CH710" si="13566">Z710/Z715</f>
        <v>2.5472222720505141E-3</v>
      </c>
      <c r="CI710" s="130">
        <f t="shared" ref="CI710" si="13567">AA710/AA715</f>
        <v>6.3247716650229411E-3</v>
      </c>
      <c r="CJ710" s="136">
        <f t="shared" ref="CJ710" si="13568">AB710/AB715</f>
        <v>4.7445658170583689E-3</v>
      </c>
      <c r="CK710" s="137">
        <f t="shared" ref="CK710" si="13569">AC710/AC715</f>
        <v>1.4934146602905226E-2</v>
      </c>
    </row>
    <row r="711" spans="1:89">
      <c r="A711" s="147" t="s">
        <v>36</v>
      </c>
      <c r="B711" s="196">
        <v>0</v>
      </c>
      <c r="C711" s="190">
        <v>119</v>
      </c>
      <c r="D711" s="191">
        <v>0</v>
      </c>
      <c r="E711" s="192">
        <v>35</v>
      </c>
      <c r="F711" s="189">
        <v>0</v>
      </c>
      <c r="G711" s="193">
        <v>1</v>
      </c>
      <c r="H711" s="191">
        <v>0</v>
      </c>
      <c r="I711" s="192">
        <v>0</v>
      </c>
      <c r="J711" s="189">
        <v>0</v>
      </c>
      <c r="K711" s="193">
        <v>0</v>
      </c>
      <c r="L711" s="191">
        <v>0</v>
      </c>
      <c r="M711" s="189">
        <v>0</v>
      </c>
      <c r="N711" s="194">
        <v>0</v>
      </c>
      <c r="O711" s="197">
        <v>0</v>
      </c>
      <c r="P711" s="189">
        <v>0</v>
      </c>
      <c r="Q711" s="193">
        <v>0</v>
      </c>
      <c r="R711" s="191">
        <v>0</v>
      </c>
      <c r="S711" s="192">
        <v>0</v>
      </c>
      <c r="T711" s="189">
        <v>0</v>
      </c>
      <c r="U711" s="193">
        <v>0</v>
      </c>
      <c r="V711" s="191">
        <v>0</v>
      </c>
      <c r="W711" s="192">
        <v>0</v>
      </c>
      <c r="X711" s="189">
        <v>0</v>
      </c>
      <c r="Y711" s="193">
        <v>0</v>
      </c>
      <c r="Z711" s="191">
        <v>0</v>
      </c>
      <c r="AA711" s="189">
        <v>0</v>
      </c>
      <c r="AB711" s="165">
        <f t="shared" si="13134"/>
        <v>0</v>
      </c>
      <c r="AC711" s="166">
        <f t="shared" si="13051"/>
        <v>155</v>
      </c>
      <c r="AD711" s="223"/>
      <c r="AE711" s="273"/>
      <c r="AF711" s="273"/>
      <c r="AG711" s="273"/>
      <c r="AH711" s="273"/>
      <c r="AI711" s="273"/>
      <c r="AJ711" s="273"/>
      <c r="AK711" s="273"/>
      <c r="AL711" s="273"/>
      <c r="AM711" s="273"/>
      <c r="AN711" s="273"/>
      <c r="AO711" s="273"/>
      <c r="AP711" s="273"/>
      <c r="AQ711" s="273"/>
      <c r="AR711" s="273"/>
      <c r="AS711" s="273"/>
      <c r="AT711" s="273"/>
      <c r="AU711" s="273"/>
      <c r="AV711" s="273"/>
      <c r="AW711" s="273"/>
      <c r="AX711" s="273"/>
      <c r="AY711" s="273"/>
      <c r="AZ711" s="273"/>
      <c r="BA711" s="273"/>
      <c r="BB711" s="273"/>
      <c r="BC711" s="273"/>
      <c r="BD711" s="273"/>
      <c r="BE711" s="273"/>
      <c r="BF711" s="273"/>
      <c r="BG711" s="273"/>
      <c r="BH711" s="273"/>
      <c r="BI711" s="147" t="s">
        <v>36</v>
      </c>
      <c r="BJ711" s="130">
        <f>B711/B715</f>
        <v>0</v>
      </c>
      <c r="BK711" s="131">
        <f t="shared" ref="BK711" si="13570">C711/C715</f>
        <v>3.4189507556168478E-3</v>
      </c>
      <c r="BL711" s="132">
        <f t="shared" ref="BL711" si="13571">D711/D715</f>
        <v>0</v>
      </c>
      <c r="BM711" s="133">
        <f t="shared" ref="BM711" si="13572">E711/E715</f>
        <v>2.2401433691756271E-3</v>
      </c>
      <c r="BN711" s="130">
        <f t="shared" ref="BN711" si="13573">F711/F715</f>
        <v>0</v>
      </c>
      <c r="BO711" s="131">
        <f t="shared" ref="BO711" si="13574">G711/G715</f>
        <v>1.4786337424220019E-4</v>
      </c>
      <c r="BP711" s="132">
        <f t="shared" ref="BP711" si="13575">H711/H715</f>
        <v>0</v>
      </c>
      <c r="BQ711" s="133">
        <f t="shared" ref="BQ711" si="13576">I711/I715</f>
        <v>0</v>
      </c>
      <c r="BR711" s="130">
        <f t="shared" ref="BR711" si="13577">J711/J715</f>
        <v>0</v>
      </c>
      <c r="BS711" s="131">
        <f t="shared" ref="BS711" si="13578">K711/K715</f>
        <v>0</v>
      </c>
      <c r="BT711" s="132">
        <f t="shared" ref="BT711" si="13579">L711/L715</f>
        <v>0</v>
      </c>
      <c r="BU711" s="130">
        <f t="shared" ref="BU711" si="13580">M711/M715</f>
        <v>0</v>
      </c>
      <c r="BV711" s="134">
        <f t="shared" ref="BV711" si="13581">N711/N715</f>
        <v>0</v>
      </c>
      <c r="BW711" s="135">
        <f t="shared" ref="BW711" si="13582">O711/O715</f>
        <v>0</v>
      </c>
      <c r="BX711" s="130">
        <f t="shared" ref="BX711" si="13583">P711/P715</f>
        <v>0</v>
      </c>
      <c r="BY711" s="131">
        <f t="shared" ref="BY711" si="13584">Q711/Q715</f>
        <v>0</v>
      </c>
      <c r="BZ711" s="132">
        <f t="shared" ref="BZ711" si="13585">R711/R715</f>
        <v>0</v>
      </c>
      <c r="CA711" s="133">
        <f t="shared" ref="CA711" si="13586">S711/S715</f>
        <v>0</v>
      </c>
      <c r="CB711" s="130">
        <f t="shared" ref="CB711" si="13587">T711/T715</f>
        <v>0</v>
      </c>
      <c r="CC711" s="131">
        <f t="shared" ref="CC711" si="13588">U711/U715</f>
        <v>0</v>
      </c>
      <c r="CD711" s="132">
        <f t="shared" ref="CD711" si="13589">V711/V715</f>
        <v>0</v>
      </c>
      <c r="CE711" s="133">
        <f t="shared" ref="CE711" si="13590">W711/W715</f>
        <v>0</v>
      </c>
      <c r="CF711" s="130">
        <f t="shared" ref="CF711" si="13591">X711/X715</f>
        <v>0</v>
      </c>
      <c r="CG711" s="131">
        <f t="shared" ref="CG711" si="13592">Y711/Y715</f>
        <v>0</v>
      </c>
      <c r="CH711" s="132">
        <f t="shared" ref="CH711" si="13593">Z711/Z715</f>
        <v>0</v>
      </c>
      <c r="CI711" s="130">
        <f t="shared" ref="CI711" si="13594">AA711/AA715</f>
        <v>0</v>
      </c>
      <c r="CJ711" s="136">
        <f t="shared" ref="CJ711" si="13595">AB711/AB715</f>
        <v>0</v>
      </c>
      <c r="CK711" s="137">
        <f t="shared" ref="CK711" si="13596">AC711/AC715</f>
        <v>5.3595571276923129E-4</v>
      </c>
    </row>
    <row r="712" spans="1:89">
      <c r="A712" s="138" t="s">
        <v>37</v>
      </c>
      <c r="B712" s="60">
        <v>0</v>
      </c>
      <c r="C712" s="61">
        <v>0</v>
      </c>
      <c r="D712" s="140">
        <v>0</v>
      </c>
      <c r="E712" s="141">
        <v>0</v>
      </c>
      <c r="F712" s="139">
        <v>0</v>
      </c>
      <c r="G712" s="142">
        <v>0</v>
      </c>
      <c r="H712" s="140">
        <v>0</v>
      </c>
      <c r="I712" s="141">
        <v>0</v>
      </c>
      <c r="J712" s="139">
        <v>0</v>
      </c>
      <c r="K712" s="142">
        <v>0</v>
      </c>
      <c r="L712" s="140">
        <v>0</v>
      </c>
      <c r="M712" s="139">
        <v>0</v>
      </c>
      <c r="N712" s="143">
        <v>0</v>
      </c>
      <c r="O712" s="144">
        <v>0</v>
      </c>
      <c r="P712" s="139">
        <v>0</v>
      </c>
      <c r="Q712" s="142">
        <v>0</v>
      </c>
      <c r="R712" s="140">
        <v>0</v>
      </c>
      <c r="S712" s="141">
        <v>0</v>
      </c>
      <c r="T712" s="139">
        <v>0</v>
      </c>
      <c r="U712" s="142">
        <v>0</v>
      </c>
      <c r="V712" s="140">
        <v>0</v>
      </c>
      <c r="W712" s="141">
        <v>0</v>
      </c>
      <c r="X712" s="139">
        <v>0</v>
      </c>
      <c r="Y712" s="142">
        <v>0</v>
      </c>
      <c r="Z712" s="145">
        <v>0</v>
      </c>
      <c r="AA712" s="146">
        <v>0</v>
      </c>
      <c r="AB712" s="165"/>
      <c r="AC712" s="166"/>
      <c r="AD712" s="223"/>
      <c r="AE712" s="273"/>
      <c r="AF712" s="273"/>
      <c r="AG712" s="273"/>
      <c r="AH712" s="273"/>
      <c r="AI712" s="273"/>
      <c r="AJ712" s="273"/>
      <c r="AK712" s="273"/>
      <c r="AL712" s="273"/>
      <c r="AM712" s="273"/>
      <c r="AN712" s="273"/>
      <c r="AO712" s="273"/>
      <c r="AP712" s="273"/>
      <c r="AQ712" s="273"/>
      <c r="AR712" s="273"/>
      <c r="AS712" s="273"/>
      <c r="AT712" s="273"/>
      <c r="AU712" s="273"/>
      <c r="AV712" s="273"/>
      <c r="AW712" s="273"/>
      <c r="AX712" s="273"/>
      <c r="AY712" s="273"/>
      <c r="AZ712" s="273"/>
      <c r="BA712" s="273"/>
      <c r="BB712" s="273"/>
      <c r="BC712" s="273"/>
      <c r="BD712" s="273"/>
      <c r="BE712" s="273"/>
      <c r="BF712" s="273"/>
      <c r="BG712" s="273"/>
      <c r="BH712" s="273"/>
      <c r="BI712" s="138" t="s">
        <v>37</v>
      </c>
      <c r="BJ712" s="130">
        <f>B712/B715</f>
        <v>0</v>
      </c>
      <c r="BK712" s="131">
        <f t="shared" ref="BK712" si="13597">C712/C715</f>
        <v>0</v>
      </c>
      <c r="BL712" s="132">
        <f t="shared" ref="BL712" si="13598">D712/D715</f>
        <v>0</v>
      </c>
      <c r="BM712" s="133">
        <f t="shared" ref="BM712" si="13599">E712/E715</f>
        <v>0</v>
      </c>
      <c r="BN712" s="130">
        <f t="shared" ref="BN712" si="13600">F712/F715</f>
        <v>0</v>
      </c>
      <c r="BO712" s="131">
        <f t="shared" ref="BO712" si="13601">G712/G715</f>
        <v>0</v>
      </c>
      <c r="BP712" s="132">
        <f t="shared" ref="BP712" si="13602">H712/H715</f>
        <v>0</v>
      </c>
      <c r="BQ712" s="133">
        <f t="shared" ref="BQ712" si="13603">I712/I715</f>
        <v>0</v>
      </c>
      <c r="BR712" s="130">
        <f t="shared" ref="BR712" si="13604">J712/J715</f>
        <v>0</v>
      </c>
      <c r="BS712" s="131">
        <f t="shared" ref="BS712" si="13605">K712/K715</f>
        <v>0</v>
      </c>
      <c r="BT712" s="132">
        <f t="shared" ref="BT712" si="13606">L712/L715</f>
        <v>0</v>
      </c>
      <c r="BU712" s="130">
        <f t="shared" ref="BU712" si="13607">M712/M715</f>
        <v>0</v>
      </c>
      <c r="BV712" s="134">
        <f t="shared" ref="BV712" si="13608">N712/N715</f>
        <v>0</v>
      </c>
      <c r="BW712" s="135">
        <f t="shared" ref="BW712" si="13609">O712/O715</f>
        <v>0</v>
      </c>
      <c r="BX712" s="130">
        <f t="shared" ref="BX712" si="13610">P712/P715</f>
        <v>0</v>
      </c>
      <c r="BY712" s="131">
        <f t="shared" ref="BY712" si="13611">Q712/Q715</f>
        <v>0</v>
      </c>
      <c r="BZ712" s="132">
        <f t="shared" ref="BZ712" si="13612">R712/R715</f>
        <v>0</v>
      </c>
      <c r="CA712" s="133">
        <f t="shared" ref="CA712" si="13613">S712/S715</f>
        <v>0</v>
      </c>
      <c r="CB712" s="130">
        <f t="shared" ref="CB712" si="13614">T712/T715</f>
        <v>0</v>
      </c>
      <c r="CC712" s="131">
        <f t="shared" ref="CC712" si="13615">U712/U715</f>
        <v>0</v>
      </c>
      <c r="CD712" s="132">
        <f t="shared" ref="CD712" si="13616">V712/V715</f>
        <v>0</v>
      </c>
      <c r="CE712" s="133">
        <f t="shared" ref="CE712" si="13617">W712/W715</f>
        <v>0</v>
      </c>
      <c r="CF712" s="130">
        <f t="shared" ref="CF712" si="13618">X712/X715</f>
        <v>0</v>
      </c>
      <c r="CG712" s="131">
        <f t="shared" ref="CG712" si="13619">Y712/Y715</f>
        <v>0</v>
      </c>
      <c r="CH712" s="132">
        <f t="shared" ref="CH712" si="13620">Z712/Z715</f>
        <v>0</v>
      </c>
      <c r="CI712" s="130">
        <f t="shared" ref="CI712" si="13621">AA712/AA715</f>
        <v>0</v>
      </c>
      <c r="CJ712" s="136">
        <f t="shared" ref="CJ712" si="13622">AB712/AB715</f>
        <v>0</v>
      </c>
      <c r="CK712" s="137">
        <f t="shared" ref="CK712" si="13623">AC712/AC715</f>
        <v>0</v>
      </c>
    </row>
    <row r="713" spans="1:89">
      <c r="A713" s="147" t="s">
        <v>38</v>
      </c>
      <c r="B713" s="58"/>
      <c r="C713" s="59"/>
      <c r="D713" s="153"/>
      <c r="E713" s="150"/>
      <c r="F713" s="151"/>
      <c r="G713" s="152"/>
      <c r="H713" s="153"/>
      <c r="I713" s="150"/>
      <c r="J713" s="151"/>
      <c r="K713" s="152"/>
      <c r="L713" s="153"/>
      <c r="M713" s="151"/>
      <c r="N713" s="155"/>
      <c r="O713" s="154"/>
      <c r="P713" s="151"/>
      <c r="Q713" s="152"/>
      <c r="R713" s="153"/>
      <c r="S713" s="150"/>
      <c r="T713" s="151"/>
      <c r="U713" s="152"/>
      <c r="V713" s="153"/>
      <c r="W713" s="150"/>
      <c r="X713" s="151"/>
      <c r="Y713" s="152"/>
      <c r="Z713" s="149"/>
      <c r="AA713" s="148"/>
      <c r="AB713" s="165"/>
      <c r="AC713" s="166"/>
      <c r="AD713" s="223"/>
      <c r="AE713" s="273"/>
      <c r="AF713" s="273"/>
      <c r="AG713" s="273"/>
      <c r="AH713" s="273"/>
      <c r="AI713" s="273"/>
      <c r="AJ713" s="273"/>
      <c r="AK713" s="273"/>
      <c r="AL713" s="273"/>
      <c r="AM713" s="273"/>
      <c r="AN713" s="273"/>
      <c r="AO713" s="273"/>
      <c r="AP713" s="273"/>
      <c r="AQ713" s="273"/>
      <c r="AR713" s="273"/>
      <c r="AS713" s="273"/>
      <c r="AT713" s="273"/>
      <c r="AU713" s="273"/>
      <c r="AV713" s="273"/>
      <c r="AW713" s="273"/>
      <c r="AX713" s="273"/>
      <c r="AY713" s="273"/>
      <c r="AZ713" s="273"/>
      <c r="BA713" s="273"/>
      <c r="BB713" s="273"/>
      <c r="BC713" s="273"/>
      <c r="BD713" s="273"/>
      <c r="BE713" s="273"/>
      <c r="BF713" s="273"/>
      <c r="BG713" s="273"/>
      <c r="BH713" s="273"/>
      <c r="BI713" s="147" t="s">
        <v>38</v>
      </c>
      <c r="BJ713" s="130">
        <f>B713/B715</f>
        <v>0</v>
      </c>
      <c r="BK713" s="131">
        <f t="shared" ref="BK713" si="13624">C713/C715</f>
        <v>0</v>
      </c>
      <c r="BL713" s="132">
        <f t="shared" ref="BL713" si="13625">D713/D715</f>
        <v>0</v>
      </c>
      <c r="BM713" s="133">
        <f t="shared" ref="BM713" si="13626">E713/E715</f>
        <v>0</v>
      </c>
      <c r="BN713" s="130">
        <f t="shared" ref="BN713" si="13627">F713/F715</f>
        <v>0</v>
      </c>
      <c r="BO713" s="131">
        <f t="shared" ref="BO713" si="13628">G713/G715</f>
        <v>0</v>
      </c>
      <c r="BP713" s="132">
        <f t="shared" ref="BP713" si="13629">H713/H715</f>
        <v>0</v>
      </c>
      <c r="BQ713" s="133">
        <f t="shared" ref="BQ713" si="13630">I713/I715</f>
        <v>0</v>
      </c>
      <c r="BR713" s="130">
        <f t="shared" ref="BR713" si="13631">J713/J715</f>
        <v>0</v>
      </c>
      <c r="BS713" s="131">
        <f t="shared" ref="BS713" si="13632">K713/K715</f>
        <v>0</v>
      </c>
      <c r="BT713" s="132">
        <f t="shared" ref="BT713" si="13633">L713/L715</f>
        <v>0</v>
      </c>
      <c r="BU713" s="130">
        <f t="shared" ref="BU713" si="13634">M713/M715</f>
        <v>0</v>
      </c>
      <c r="BV713" s="134">
        <f t="shared" ref="BV713" si="13635">N713/N715</f>
        <v>0</v>
      </c>
      <c r="BW713" s="135">
        <f t="shared" ref="BW713" si="13636">O713/O715</f>
        <v>0</v>
      </c>
      <c r="BX713" s="130">
        <f t="shared" ref="BX713" si="13637">P713/P715</f>
        <v>0</v>
      </c>
      <c r="BY713" s="131">
        <f t="shared" ref="BY713" si="13638">Q713/Q715</f>
        <v>0</v>
      </c>
      <c r="BZ713" s="132">
        <f t="shared" ref="BZ713" si="13639">R713/R715</f>
        <v>0</v>
      </c>
      <c r="CA713" s="133">
        <f t="shared" ref="CA713" si="13640">S713/S715</f>
        <v>0</v>
      </c>
      <c r="CB713" s="130">
        <f t="shared" ref="CB713" si="13641">T713/T715</f>
        <v>0</v>
      </c>
      <c r="CC713" s="131">
        <f t="shared" ref="CC713" si="13642">U713/U715</f>
        <v>0</v>
      </c>
      <c r="CD713" s="132">
        <f t="shared" ref="CD713" si="13643">V713/V715</f>
        <v>0</v>
      </c>
      <c r="CE713" s="133">
        <f t="shared" ref="CE713" si="13644">W713/W715</f>
        <v>0</v>
      </c>
      <c r="CF713" s="130">
        <f t="shared" ref="CF713" si="13645">X713/X715</f>
        <v>0</v>
      </c>
      <c r="CG713" s="131">
        <f t="shared" ref="CG713" si="13646">Y713/Y715</f>
        <v>0</v>
      </c>
      <c r="CH713" s="132">
        <f t="shared" ref="CH713" si="13647">Z713/Z715</f>
        <v>0</v>
      </c>
      <c r="CI713" s="130">
        <f t="shared" ref="CI713" si="13648">AA713/AA715</f>
        <v>0</v>
      </c>
      <c r="CJ713" s="136">
        <f t="shared" ref="CJ713" si="13649">AB713/AB715</f>
        <v>0</v>
      </c>
      <c r="CK713" s="137">
        <f t="shared" ref="CK713" si="13650">AC713/AC715</f>
        <v>0</v>
      </c>
    </row>
    <row r="714" spans="1:89" ht="14" thickBot="1">
      <c r="A714" s="138" t="s">
        <v>39</v>
      </c>
      <c r="B714" s="60"/>
      <c r="C714" s="61"/>
      <c r="D714" s="140"/>
      <c r="E714" s="141"/>
      <c r="F714" s="139"/>
      <c r="G714" s="142"/>
      <c r="H714" s="140"/>
      <c r="I714" s="141"/>
      <c r="J714" s="139"/>
      <c r="K714" s="142"/>
      <c r="L714" s="140"/>
      <c r="M714" s="139"/>
      <c r="N714" s="143"/>
      <c r="O714" s="144"/>
      <c r="P714" s="139"/>
      <c r="Q714" s="142"/>
      <c r="R714" s="140"/>
      <c r="S714" s="141"/>
      <c r="T714" s="139"/>
      <c r="U714" s="142"/>
      <c r="V714" s="140"/>
      <c r="W714" s="141"/>
      <c r="X714" s="139"/>
      <c r="Y714" s="142"/>
      <c r="Z714" s="145"/>
      <c r="AA714" s="146"/>
      <c r="AB714" s="165"/>
      <c r="AC714" s="166"/>
      <c r="AD714" s="223"/>
      <c r="AE714" s="273"/>
      <c r="AF714" s="273"/>
      <c r="AG714" s="273"/>
      <c r="AH714" s="273"/>
      <c r="AI714" s="273"/>
      <c r="AJ714" s="273"/>
      <c r="AK714" s="273"/>
      <c r="AL714" s="273"/>
      <c r="AM714" s="273"/>
      <c r="AN714" s="273"/>
      <c r="AO714" s="273"/>
      <c r="AP714" s="273"/>
      <c r="AQ714" s="273"/>
      <c r="AR714" s="273"/>
      <c r="AS714" s="273"/>
      <c r="AT714" s="273"/>
      <c r="AU714" s="273"/>
      <c r="AV714" s="273"/>
      <c r="AW714" s="273"/>
      <c r="AX714" s="273"/>
      <c r="AY714" s="273"/>
      <c r="AZ714" s="273"/>
      <c r="BA714" s="273"/>
      <c r="BB714" s="273"/>
      <c r="BC714" s="273"/>
      <c r="BD714" s="273"/>
      <c r="BE714" s="273"/>
      <c r="BF714" s="273"/>
      <c r="BG714" s="273"/>
      <c r="BH714" s="273"/>
      <c r="BI714" s="138" t="s">
        <v>39</v>
      </c>
      <c r="BJ714" s="130">
        <f>B714/B715</f>
        <v>0</v>
      </c>
      <c r="BK714" s="131">
        <f t="shared" ref="BK714" si="13651">C714/C715</f>
        <v>0</v>
      </c>
      <c r="BL714" s="132">
        <f t="shared" ref="BL714" si="13652">D714/D715</f>
        <v>0</v>
      </c>
      <c r="BM714" s="133">
        <f t="shared" ref="BM714" si="13653">E714/E715</f>
        <v>0</v>
      </c>
      <c r="BN714" s="130">
        <f t="shared" ref="BN714" si="13654">F714/F715</f>
        <v>0</v>
      </c>
      <c r="BO714" s="131">
        <f t="shared" ref="BO714" si="13655">G714/G715</f>
        <v>0</v>
      </c>
      <c r="BP714" s="132">
        <f t="shared" ref="BP714" si="13656">H714/H715</f>
        <v>0</v>
      </c>
      <c r="BQ714" s="133">
        <f t="shared" ref="BQ714" si="13657">I714/I715</f>
        <v>0</v>
      </c>
      <c r="BR714" s="130">
        <f t="shared" ref="BR714" si="13658">J714/J715</f>
        <v>0</v>
      </c>
      <c r="BS714" s="131">
        <f t="shared" ref="BS714" si="13659">K714/K715</f>
        <v>0</v>
      </c>
      <c r="BT714" s="132">
        <f t="shared" ref="BT714" si="13660">L714/L715</f>
        <v>0</v>
      </c>
      <c r="BU714" s="130">
        <f t="shared" ref="BU714" si="13661">M714/M715</f>
        <v>0</v>
      </c>
      <c r="BV714" s="134">
        <f t="shared" ref="BV714" si="13662">N714/N715</f>
        <v>0</v>
      </c>
      <c r="BW714" s="135">
        <f t="shared" ref="BW714" si="13663">O714/O715</f>
        <v>0</v>
      </c>
      <c r="BX714" s="130">
        <f t="shared" ref="BX714" si="13664">P714/P715</f>
        <v>0</v>
      </c>
      <c r="BY714" s="131">
        <f t="shared" ref="BY714" si="13665">Q714/Q715</f>
        <v>0</v>
      </c>
      <c r="BZ714" s="132">
        <f t="shared" ref="BZ714" si="13666">R714/R715</f>
        <v>0</v>
      </c>
      <c r="CA714" s="133">
        <f t="shared" ref="CA714" si="13667">S714/S715</f>
        <v>0</v>
      </c>
      <c r="CB714" s="130">
        <f t="shared" ref="CB714" si="13668">T714/T715</f>
        <v>0</v>
      </c>
      <c r="CC714" s="131">
        <f t="shared" ref="CC714" si="13669">U714/U715</f>
        <v>0</v>
      </c>
      <c r="CD714" s="132">
        <f t="shared" ref="CD714" si="13670">V714/V715</f>
        <v>0</v>
      </c>
      <c r="CE714" s="133">
        <f t="shared" ref="CE714" si="13671">W714/W715</f>
        <v>0</v>
      </c>
      <c r="CF714" s="130">
        <f t="shared" ref="CF714" si="13672">X714/X715</f>
        <v>0</v>
      </c>
      <c r="CG714" s="131">
        <f t="shared" ref="CG714" si="13673">Y714/Y715</f>
        <v>0</v>
      </c>
      <c r="CH714" s="132">
        <f t="shared" ref="CH714" si="13674">Z714/Z715</f>
        <v>0</v>
      </c>
      <c r="CI714" s="130">
        <f t="shared" ref="CI714" si="13675">AA714/AA715</f>
        <v>0</v>
      </c>
      <c r="CJ714" s="136">
        <f t="shared" ref="CJ714" si="13676">AB714/AB715</f>
        <v>0</v>
      </c>
      <c r="CK714" s="137">
        <f t="shared" ref="CK714" si="13677">AC714/AC715</f>
        <v>0</v>
      </c>
    </row>
    <row r="715" spans="1:89" ht="15" thickTop="1" thickBot="1">
      <c r="A715" s="226" t="s">
        <v>13</v>
      </c>
      <c r="B715" s="20">
        <f t="shared" ref="B715:AA715" si="13678">SUM(B692:B714)</f>
        <v>54955</v>
      </c>
      <c r="C715" s="21">
        <f t="shared" si="13678"/>
        <v>34806</v>
      </c>
      <c r="D715" s="20">
        <f t="shared" si="13678"/>
        <v>21081</v>
      </c>
      <c r="E715" s="21">
        <f t="shared" si="13678"/>
        <v>15624</v>
      </c>
      <c r="F715" s="20">
        <f t="shared" si="13678"/>
        <v>9464</v>
      </c>
      <c r="G715" s="21">
        <f t="shared" si="13678"/>
        <v>6763</v>
      </c>
      <c r="H715" s="20">
        <f t="shared" si="13678"/>
        <v>27304</v>
      </c>
      <c r="I715" s="21">
        <f t="shared" si="13678"/>
        <v>40530</v>
      </c>
      <c r="J715" s="20">
        <f t="shared" si="13678"/>
        <v>5020</v>
      </c>
      <c r="K715" s="21">
        <f t="shared" si="13678"/>
        <v>6604</v>
      </c>
      <c r="L715" s="20">
        <f t="shared" si="13678"/>
        <v>9892</v>
      </c>
      <c r="M715" s="21">
        <f t="shared" si="13678"/>
        <v>19898</v>
      </c>
      <c r="N715" s="20">
        <f t="shared" si="13678"/>
        <v>24694</v>
      </c>
      <c r="O715" s="21">
        <f t="shared" si="13678"/>
        <v>33961</v>
      </c>
      <c r="P715" s="20">
        <f t="shared" si="13678"/>
        <v>13849</v>
      </c>
      <c r="Q715" s="21">
        <f t="shared" si="13678"/>
        <v>16209</v>
      </c>
      <c r="R715" s="20">
        <f t="shared" si="13678"/>
        <v>19806</v>
      </c>
      <c r="S715" s="21">
        <f t="shared" si="13678"/>
        <v>21084</v>
      </c>
      <c r="T715" s="20">
        <f t="shared" si="13678"/>
        <v>7201</v>
      </c>
      <c r="U715" s="21">
        <f t="shared" si="13678"/>
        <v>8700</v>
      </c>
      <c r="V715" s="20">
        <f t="shared" si="13678"/>
        <v>20828</v>
      </c>
      <c r="W715" s="21">
        <f t="shared" si="13678"/>
        <v>26209</v>
      </c>
      <c r="X715" s="20">
        <f t="shared" si="13678"/>
        <v>20175</v>
      </c>
      <c r="Y715" s="21">
        <f t="shared" si="13678"/>
        <v>12173</v>
      </c>
      <c r="Z715" s="20">
        <f t="shared" si="13678"/>
        <v>55747</v>
      </c>
      <c r="AA715" s="21">
        <f t="shared" si="13678"/>
        <v>46642</v>
      </c>
      <c r="AB715" s="167">
        <f t="shared" ref="AB715:AC715" si="13679">SUM(AB691:AB714)</f>
        <v>290016</v>
      </c>
      <c r="AC715" s="168">
        <f t="shared" si="13679"/>
        <v>289203</v>
      </c>
      <c r="BI715" s="227" t="s">
        <v>13</v>
      </c>
      <c r="BJ715" s="156">
        <f>SUM(BJ691:BJ714)</f>
        <v>0.99999999999999978</v>
      </c>
      <c r="BK715" s="157">
        <f t="shared" ref="BK715:CK715" si="13680">SUM(BK691:BK714)</f>
        <v>1</v>
      </c>
      <c r="BL715" s="156">
        <f t="shared" si="13680"/>
        <v>1</v>
      </c>
      <c r="BM715" s="157">
        <f t="shared" si="13680"/>
        <v>1</v>
      </c>
      <c r="BN715" s="156">
        <f t="shared" si="13680"/>
        <v>1</v>
      </c>
      <c r="BO715" s="157">
        <f t="shared" si="13680"/>
        <v>0.99999999999999989</v>
      </c>
      <c r="BP715" s="156">
        <f t="shared" si="13680"/>
        <v>1</v>
      </c>
      <c r="BQ715" s="157">
        <f t="shared" si="13680"/>
        <v>1</v>
      </c>
      <c r="BR715" s="156">
        <f t="shared" si="13680"/>
        <v>0.99999999999999978</v>
      </c>
      <c r="BS715" s="157">
        <f t="shared" si="13680"/>
        <v>1</v>
      </c>
      <c r="BT715" s="156">
        <f t="shared" si="13680"/>
        <v>1</v>
      </c>
      <c r="BU715" s="157">
        <f t="shared" si="13680"/>
        <v>1.0000000000000002</v>
      </c>
      <c r="BV715" s="156">
        <f t="shared" si="13680"/>
        <v>1</v>
      </c>
      <c r="BW715" s="157">
        <f t="shared" si="13680"/>
        <v>1</v>
      </c>
      <c r="BX715" s="156">
        <f t="shared" si="13680"/>
        <v>1</v>
      </c>
      <c r="BY715" s="157">
        <f t="shared" si="13680"/>
        <v>0.99999999999999989</v>
      </c>
      <c r="BZ715" s="156">
        <f t="shared" si="13680"/>
        <v>1</v>
      </c>
      <c r="CA715" s="157">
        <f t="shared" si="13680"/>
        <v>1</v>
      </c>
      <c r="CB715" s="156">
        <f t="shared" si="13680"/>
        <v>1.0000000000000002</v>
      </c>
      <c r="CC715" s="157">
        <f t="shared" si="13680"/>
        <v>1</v>
      </c>
      <c r="CD715" s="156">
        <f t="shared" si="13680"/>
        <v>1</v>
      </c>
      <c r="CE715" s="157">
        <f t="shared" si="13680"/>
        <v>0.99999999999999989</v>
      </c>
      <c r="CF715" s="156">
        <f t="shared" si="13680"/>
        <v>1</v>
      </c>
      <c r="CG715" s="157">
        <f t="shared" si="13680"/>
        <v>1</v>
      </c>
      <c r="CH715" s="156">
        <f t="shared" si="13680"/>
        <v>1.0000000000000002</v>
      </c>
      <c r="CI715" s="157">
        <f t="shared" si="13680"/>
        <v>1</v>
      </c>
      <c r="CJ715" s="156">
        <f t="shared" si="13680"/>
        <v>1</v>
      </c>
      <c r="CK715" s="157">
        <f t="shared" si="13680"/>
        <v>1.0000000000000002</v>
      </c>
    </row>
    <row r="716" spans="1:89" ht="14" thickTop="1">
      <c r="A716" s="180"/>
    </row>
    <row r="718" spans="1:89">
      <c r="A718" s="325">
        <f>+A687+1</f>
        <v>43823</v>
      </c>
      <c r="B718" s="325"/>
      <c r="C718" s="325"/>
      <c r="D718" s="325"/>
      <c r="BI718" s="320">
        <f>+BI656+2</f>
        <v>43823</v>
      </c>
      <c r="BJ718" s="320"/>
      <c r="BK718" s="320"/>
      <c r="BL718" s="320"/>
    </row>
    <row r="719" spans="1:89" ht="14" thickBot="1">
      <c r="AE719" t="s">
        <v>87</v>
      </c>
    </row>
    <row r="720" spans="1:89" ht="15" thickTop="1" thickBot="1">
      <c r="A720" s="321" t="s">
        <v>0</v>
      </c>
      <c r="B720" s="316" t="s">
        <v>1</v>
      </c>
      <c r="C720" s="317"/>
      <c r="D720" s="316" t="s">
        <v>2</v>
      </c>
      <c r="E720" s="317"/>
      <c r="F720" s="316" t="s">
        <v>3</v>
      </c>
      <c r="G720" s="317"/>
      <c r="H720" s="316" t="s">
        <v>4</v>
      </c>
      <c r="I720" s="317"/>
      <c r="J720" s="316" t="s">
        <v>5</v>
      </c>
      <c r="K720" s="317"/>
      <c r="L720" s="316" t="s">
        <v>6</v>
      </c>
      <c r="M720" s="317"/>
      <c r="N720" s="316" t="s">
        <v>7</v>
      </c>
      <c r="O720" s="317"/>
      <c r="P720" s="316" t="s">
        <v>8</v>
      </c>
      <c r="Q720" s="317"/>
      <c r="R720" s="316" t="s">
        <v>9</v>
      </c>
      <c r="S720" s="317"/>
      <c r="T720" s="316" t="s">
        <v>10</v>
      </c>
      <c r="U720" s="317"/>
      <c r="V720" s="316" t="s">
        <v>11</v>
      </c>
      <c r="W720" s="317"/>
      <c r="X720" s="316" t="s">
        <v>12</v>
      </c>
      <c r="Y720" s="317"/>
      <c r="Z720" s="318" t="s">
        <v>40</v>
      </c>
      <c r="AA720" s="319"/>
      <c r="AB720" s="323" t="s">
        <v>41</v>
      </c>
      <c r="AC720" s="324"/>
      <c r="AE720" s="314" t="s">
        <v>0</v>
      </c>
      <c r="AF720" s="308" t="s">
        <v>1</v>
      </c>
      <c r="AG720" s="309"/>
      <c r="AH720" s="308" t="s">
        <v>2</v>
      </c>
      <c r="AI720" s="309"/>
      <c r="AJ720" s="308" t="s">
        <v>3</v>
      </c>
      <c r="AK720" s="309"/>
      <c r="AL720" s="308" t="s">
        <v>4</v>
      </c>
      <c r="AM720" s="309"/>
      <c r="AN720" s="308" t="s">
        <v>5</v>
      </c>
      <c r="AO720" s="309"/>
      <c r="AP720" s="308" t="s">
        <v>6</v>
      </c>
      <c r="AQ720" s="309"/>
      <c r="AR720" s="308" t="s">
        <v>7</v>
      </c>
      <c r="AS720" s="309"/>
      <c r="AT720" s="308" t="s">
        <v>8</v>
      </c>
      <c r="AU720" s="309"/>
      <c r="AV720" s="308" t="s">
        <v>9</v>
      </c>
      <c r="AW720" s="309"/>
      <c r="AX720" s="308" t="s">
        <v>10</v>
      </c>
      <c r="AY720" s="309"/>
      <c r="AZ720" s="308" t="s">
        <v>11</v>
      </c>
      <c r="BA720" s="309"/>
      <c r="BB720" s="308" t="s">
        <v>12</v>
      </c>
      <c r="BC720" s="309"/>
      <c r="BD720" s="310" t="s">
        <v>40</v>
      </c>
      <c r="BE720" s="311"/>
      <c r="BF720" s="312" t="s">
        <v>41</v>
      </c>
      <c r="BG720" s="313"/>
      <c r="BI720" s="321" t="s">
        <v>0</v>
      </c>
      <c r="BJ720" s="316" t="s">
        <v>1</v>
      </c>
      <c r="BK720" s="317"/>
      <c r="BL720" s="316" t="s">
        <v>2</v>
      </c>
      <c r="BM720" s="317"/>
      <c r="BN720" s="316" t="s">
        <v>3</v>
      </c>
      <c r="BO720" s="317"/>
      <c r="BP720" s="316" t="s">
        <v>4</v>
      </c>
      <c r="BQ720" s="317"/>
      <c r="BR720" s="316" t="s">
        <v>5</v>
      </c>
      <c r="BS720" s="317"/>
      <c r="BT720" s="316" t="s">
        <v>6</v>
      </c>
      <c r="BU720" s="317"/>
      <c r="BV720" s="316" t="s">
        <v>7</v>
      </c>
      <c r="BW720" s="317"/>
      <c r="BX720" s="316" t="s">
        <v>8</v>
      </c>
      <c r="BY720" s="317"/>
      <c r="BZ720" s="316" t="s">
        <v>9</v>
      </c>
      <c r="CA720" s="317"/>
      <c r="CB720" s="316" t="s">
        <v>10</v>
      </c>
      <c r="CC720" s="317"/>
      <c r="CD720" s="316" t="s">
        <v>11</v>
      </c>
      <c r="CE720" s="317"/>
      <c r="CF720" s="316" t="s">
        <v>12</v>
      </c>
      <c r="CG720" s="317"/>
      <c r="CH720" s="318" t="s">
        <v>40</v>
      </c>
      <c r="CI720" s="319"/>
      <c r="CJ720" s="316" t="s">
        <v>41</v>
      </c>
      <c r="CK720" s="317"/>
    </row>
    <row r="721" spans="1:89" ht="15" thickTop="1" thickBot="1">
      <c r="A721" s="322"/>
      <c r="B721" s="117" t="s">
        <v>14</v>
      </c>
      <c r="C721" s="118" t="s">
        <v>15</v>
      </c>
      <c r="D721" s="119" t="s">
        <v>14</v>
      </c>
      <c r="E721" s="120" t="s">
        <v>15</v>
      </c>
      <c r="F721" s="117" t="s">
        <v>14</v>
      </c>
      <c r="G721" s="118" t="s">
        <v>15</v>
      </c>
      <c r="H721" s="119" t="s">
        <v>14</v>
      </c>
      <c r="I721" s="120" t="s">
        <v>15</v>
      </c>
      <c r="J721" s="117" t="s">
        <v>14</v>
      </c>
      <c r="K721" s="118" t="s">
        <v>15</v>
      </c>
      <c r="L721" s="119" t="s">
        <v>14</v>
      </c>
      <c r="M721" s="117" t="s">
        <v>15</v>
      </c>
      <c r="N721" s="121" t="s">
        <v>14</v>
      </c>
      <c r="O721" s="122" t="s">
        <v>15</v>
      </c>
      <c r="P721" s="117" t="s">
        <v>14</v>
      </c>
      <c r="Q721" s="118" t="s">
        <v>15</v>
      </c>
      <c r="R721" s="119" t="s">
        <v>14</v>
      </c>
      <c r="S721" s="120" t="s">
        <v>15</v>
      </c>
      <c r="T721" s="117" t="s">
        <v>14</v>
      </c>
      <c r="U721" s="118" t="s">
        <v>15</v>
      </c>
      <c r="V721" s="119" t="s">
        <v>14</v>
      </c>
      <c r="W721" s="120" t="s">
        <v>15</v>
      </c>
      <c r="X721" s="117" t="s">
        <v>14</v>
      </c>
      <c r="Y721" s="118" t="s">
        <v>15</v>
      </c>
      <c r="Z721" s="28" t="s">
        <v>14</v>
      </c>
      <c r="AA721" s="123" t="s">
        <v>15</v>
      </c>
      <c r="AB721" s="169" t="s">
        <v>14</v>
      </c>
      <c r="AC721" s="170" t="s">
        <v>15</v>
      </c>
      <c r="AE721" s="315"/>
      <c r="AF721" s="230" t="s">
        <v>14</v>
      </c>
      <c r="AG721" s="231" t="s">
        <v>15</v>
      </c>
      <c r="AH721" s="232" t="s">
        <v>14</v>
      </c>
      <c r="AI721" s="233" t="s">
        <v>15</v>
      </c>
      <c r="AJ721" s="230" t="s">
        <v>14</v>
      </c>
      <c r="AK721" s="231" t="s">
        <v>15</v>
      </c>
      <c r="AL721" s="232" t="s">
        <v>14</v>
      </c>
      <c r="AM721" s="233" t="s">
        <v>15</v>
      </c>
      <c r="AN721" s="230" t="s">
        <v>14</v>
      </c>
      <c r="AO721" s="231" t="s">
        <v>15</v>
      </c>
      <c r="AP721" s="232" t="s">
        <v>14</v>
      </c>
      <c r="AQ721" s="230" t="s">
        <v>15</v>
      </c>
      <c r="AR721" s="234" t="s">
        <v>14</v>
      </c>
      <c r="AS721" s="235" t="s">
        <v>15</v>
      </c>
      <c r="AT721" s="230" t="s">
        <v>14</v>
      </c>
      <c r="AU721" s="231" t="s">
        <v>15</v>
      </c>
      <c r="AV721" s="232" t="s">
        <v>14</v>
      </c>
      <c r="AW721" s="233" t="s">
        <v>15</v>
      </c>
      <c r="AX721" s="230" t="s">
        <v>14</v>
      </c>
      <c r="AY721" s="231" t="s">
        <v>15</v>
      </c>
      <c r="AZ721" s="232" t="s">
        <v>14</v>
      </c>
      <c r="BA721" s="233" t="s">
        <v>15</v>
      </c>
      <c r="BB721" s="230" t="s">
        <v>14</v>
      </c>
      <c r="BC721" s="231" t="s">
        <v>15</v>
      </c>
      <c r="BD721" s="236" t="s">
        <v>14</v>
      </c>
      <c r="BE721" s="237" t="s">
        <v>15</v>
      </c>
      <c r="BF721" s="238" t="s">
        <v>14</v>
      </c>
      <c r="BG721" s="239" t="s">
        <v>15</v>
      </c>
      <c r="BI721" s="322"/>
      <c r="BJ721" s="117" t="s">
        <v>14</v>
      </c>
      <c r="BK721" s="118" t="s">
        <v>15</v>
      </c>
      <c r="BL721" s="119" t="s">
        <v>14</v>
      </c>
      <c r="BM721" s="120" t="s">
        <v>15</v>
      </c>
      <c r="BN721" s="117" t="s">
        <v>14</v>
      </c>
      <c r="BO721" s="118" t="s">
        <v>15</v>
      </c>
      <c r="BP721" s="119" t="s">
        <v>14</v>
      </c>
      <c r="BQ721" s="120" t="s">
        <v>15</v>
      </c>
      <c r="BR721" s="117" t="s">
        <v>14</v>
      </c>
      <c r="BS721" s="118" t="s">
        <v>15</v>
      </c>
      <c r="BT721" s="119" t="s">
        <v>14</v>
      </c>
      <c r="BU721" s="117" t="s">
        <v>15</v>
      </c>
      <c r="BV721" s="121" t="s">
        <v>14</v>
      </c>
      <c r="BW721" s="122" t="s">
        <v>15</v>
      </c>
      <c r="BX721" s="117" t="s">
        <v>14</v>
      </c>
      <c r="BY721" s="118" t="s">
        <v>15</v>
      </c>
      <c r="BZ721" s="119" t="s">
        <v>14</v>
      </c>
      <c r="CA721" s="120" t="s">
        <v>15</v>
      </c>
      <c r="CB721" s="117" t="s">
        <v>14</v>
      </c>
      <c r="CC721" s="118" t="s">
        <v>15</v>
      </c>
      <c r="CD721" s="119" t="s">
        <v>14</v>
      </c>
      <c r="CE721" s="120" t="s">
        <v>15</v>
      </c>
      <c r="CF721" s="117" t="s">
        <v>14</v>
      </c>
      <c r="CG721" s="118" t="s">
        <v>15</v>
      </c>
      <c r="CH721" s="28" t="s">
        <v>14</v>
      </c>
      <c r="CI721" s="123" t="s">
        <v>15</v>
      </c>
      <c r="CJ721" s="121" t="s">
        <v>14</v>
      </c>
      <c r="CK721" s="122" t="s">
        <v>15</v>
      </c>
    </row>
    <row r="722" spans="1:89" ht="14" thickTop="1">
      <c r="A722" s="126" t="s">
        <v>16</v>
      </c>
      <c r="B722" s="127"/>
      <c r="C722" s="179"/>
      <c r="D722" s="128"/>
      <c r="E722" s="173"/>
      <c r="F722" s="127"/>
      <c r="G722" s="129"/>
      <c r="H722" s="128"/>
      <c r="I722" s="173"/>
      <c r="J722" s="127"/>
      <c r="K722" s="129"/>
      <c r="L722" s="128"/>
      <c r="M722" s="127"/>
      <c r="N722" s="172"/>
      <c r="O722" s="174"/>
      <c r="P722" s="127"/>
      <c r="Q722" s="129"/>
      <c r="R722" s="128"/>
      <c r="S722" s="173"/>
      <c r="T722" s="127"/>
      <c r="U722" s="129"/>
      <c r="V722" s="128"/>
      <c r="W722" s="173"/>
      <c r="X722" s="127"/>
      <c r="Y722" s="129"/>
      <c r="Z722" s="177"/>
      <c r="AA722" s="178"/>
      <c r="AB722" s="163"/>
      <c r="AC722" s="164"/>
      <c r="AE722" s="241" t="str">
        <f>$AE$9</f>
        <v>07:00 - 07:59</v>
      </c>
      <c r="AF722" s="242">
        <f>SUMIF($A$9:$A$32,$AE722,B$722:B$745)</f>
        <v>1872</v>
      </c>
      <c r="AG722" s="243">
        <f t="shared" ref="AG722:AV724" si="13681">SUMIF($A$9:$A$32,$AE722,C$722:C$745)</f>
        <v>653</v>
      </c>
      <c r="AH722" s="244">
        <f t="shared" si="13681"/>
        <v>608</v>
      </c>
      <c r="AI722" s="245">
        <f t="shared" si="13681"/>
        <v>241</v>
      </c>
      <c r="AJ722" s="242">
        <f t="shared" si="13681"/>
        <v>196</v>
      </c>
      <c r="AK722" s="246">
        <f t="shared" si="13681"/>
        <v>70</v>
      </c>
      <c r="AL722" s="244">
        <f t="shared" si="13681"/>
        <v>804</v>
      </c>
      <c r="AM722" s="245">
        <f t="shared" si="13681"/>
        <v>1166</v>
      </c>
      <c r="AN722" s="242">
        <f t="shared" si="13681"/>
        <v>80</v>
      </c>
      <c r="AO722" s="246">
        <f t="shared" si="13681"/>
        <v>109</v>
      </c>
      <c r="AP722" s="244">
        <f t="shared" si="13681"/>
        <v>143</v>
      </c>
      <c r="AQ722" s="242">
        <f t="shared" si="13681"/>
        <v>626</v>
      </c>
      <c r="AR722" s="247">
        <f t="shared" si="13681"/>
        <v>712</v>
      </c>
      <c r="AS722" s="248">
        <f t="shared" si="13681"/>
        <v>892</v>
      </c>
      <c r="AT722" s="242">
        <f t="shared" si="13681"/>
        <v>387</v>
      </c>
      <c r="AU722" s="246">
        <f t="shared" si="13681"/>
        <v>327</v>
      </c>
      <c r="AV722" s="244">
        <f t="shared" si="13681"/>
        <v>653</v>
      </c>
      <c r="AW722" s="245">
        <f t="shared" ref="AW722:BE724" si="13682">SUMIF($A$9:$A$32,$AE722,S$722:S$745)</f>
        <v>533</v>
      </c>
      <c r="AX722" s="242">
        <f t="shared" si="13682"/>
        <v>175</v>
      </c>
      <c r="AY722" s="246">
        <f t="shared" si="13682"/>
        <v>137</v>
      </c>
      <c r="AZ722" s="244">
        <f t="shared" si="13682"/>
        <v>672</v>
      </c>
      <c r="BA722" s="245">
        <f t="shared" si="13682"/>
        <v>655</v>
      </c>
      <c r="BB722" s="242">
        <f t="shared" si="13682"/>
        <v>600</v>
      </c>
      <c r="BC722" s="246">
        <f t="shared" si="13682"/>
        <v>338</v>
      </c>
      <c r="BD722" s="23">
        <f t="shared" si="13682"/>
        <v>1565</v>
      </c>
      <c r="BE722" s="249">
        <f t="shared" si="13682"/>
        <v>1691</v>
      </c>
      <c r="BF722" s="250">
        <f>AF722+AH722+AJ722+AL722+AN722+AP722+AR722+AT722+AV722+AX722+AZ722+BB722+BD722</f>
        <v>8467</v>
      </c>
      <c r="BG722" s="251">
        <f>AG722+AI722+AK722+AM722+AO722+AQ722+AS722+AU722+AW722+AY722+BA722+BC722+BE722</f>
        <v>7438</v>
      </c>
      <c r="BI722" s="126" t="s">
        <v>16</v>
      </c>
      <c r="BJ722" s="130">
        <f>B722/B746</f>
        <v>0</v>
      </c>
      <c r="BK722" s="131">
        <f t="shared" ref="BK722" si="13683">C722/C746</f>
        <v>0</v>
      </c>
      <c r="BL722" s="132">
        <f t="shared" ref="BL722" si="13684">D722/D746</f>
        <v>0</v>
      </c>
      <c r="BM722" s="133">
        <f t="shared" ref="BM722" si="13685">E722/E746</f>
        <v>0</v>
      </c>
      <c r="BN722" s="130">
        <f t="shared" ref="BN722" si="13686">F722/F746</f>
        <v>0</v>
      </c>
      <c r="BO722" s="131">
        <f t="shared" ref="BO722" si="13687">G722/G746</f>
        <v>0</v>
      </c>
      <c r="BP722" s="132">
        <f t="shared" ref="BP722" si="13688">H722/H746</f>
        <v>0</v>
      </c>
      <c r="BQ722" s="133">
        <f t="shared" ref="BQ722" si="13689">I722/I746</f>
        <v>0</v>
      </c>
      <c r="BR722" s="130">
        <f t="shared" ref="BR722" si="13690">J722/J746</f>
        <v>0</v>
      </c>
      <c r="BS722" s="131">
        <f t="shared" ref="BS722" si="13691">K722/K746</f>
        <v>0</v>
      </c>
      <c r="BT722" s="132">
        <f t="shared" ref="BT722" si="13692">L722/L746</f>
        <v>0</v>
      </c>
      <c r="BU722" s="130">
        <f t="shared" ref="BU722" si="13693">M722/M746</f>
        <v>0</v>
      </c>
      <c r="BV722" s="134">
        <f t="shared" ref="BV722" si="13694">N722/N746</f>
        <v>0</v>
      </c>
      <c r="BW722" s="135">
        <f t="shared" ref="BW722" si="13695">O722/O746</f>
        <v>0</v>
      </c>
      <c r="BX722" s="130">
        <f t="shared" ref="BX722" si="13696">P722/P746</f>
        <v>0</v>
      </c>
      <c r="BY722" s="131">
        <f t="shared" ref="BY722" si="13697">Q722/Q746</f>
        <v>0</v>
      </c>
      <c r="BZ722" s="132">
        <f t="shared" ref="BZ722" si="13698">R722/R746</f>
        <v>0</v>
      </c>
      <c r="CA722" s="133">
        <f t="shared" ref="CA722" si="13699">S722/S746</f>
        <v>0</v>
      </c>
      <c r="CB722" s="130">
        <f t="shared" ref="CB722" si="13700">T722/T746</f>
        <v>0</v>
      </c>
      <c r="CC722" s="131">
        <f t="shared" ref="CC722" si="13701">U722/U746</f>
        <v>0</v>
      </c>
      <c r="CD722" s="132">
        <f t="shared" ref="CD722" si="13702">V722/V746</f>
        <v>0</v>
      </c>
      <c r="CE722" s="133">
        <f t="shared" ref="CE722" si="13703">W722/W746</f>
        <v>0</v>
      </c>
      <c r="CF722" s="130">
        <f t="shared" ref="CF722" si="13704">X722/X746</f>
        <v>0</v>
      </c>
      <c r="CG722" s="131">
        <f t="shared" ref="CG722" si="13705">Y722/Y746</f>
        <v>0</v>
      </c>
      <c r="CH722" s="132">
        <f t="shared" ref="CH722" si="13706">Z722/Z746</f>
        <v>0</v>
      </c>
      <c r="CI722" s="130">
        <f t="shared" ref="CI722" si="13707">AA722/AA746</f>
        <v>0</v>
      </c>
      <c r="CJ722" s="136">
        <f t="shared" ref="CJ722" si="13708">AB722/AB746</f>
        <v>0</v>
      </c>
      <c r="CK722" s="137">
        <f t="shared" ref="CK722" si="13709">AC722/AC746</f>
        <v>0</v>
      </c>
    </row>
    <row r="723" spans="1:89">
      <c r="A723" s="138" t="s">
        <v>17</v>
      </c>
      <c r="B723" s="182">
        <v>210</v>
      </c>
      <c r="C723" s="183">
        <v>0</v>
      </c>
      <c r="D723" s="184">
        <v>104</v>
      </c>
      <c r="E723" s="185">
        <v>1</v>
      </c>
      <c r="F723" s="182">
        <v>27</v>
      </c>
      <c r="G723" s="186">
        <v>0</v>
      </c>
      <c r="H723" s="184">
        <v>154</v>
      </c>
      <c r="I723" s="185">
        <v>5</v>
      </c>
      <c r="J723" s="182">
        <v>4</v>
      </c>
      <c r="K723" s="186">
        <v>0</v>
      </c>
      <c r="L723" s="184">
        <v>1</v>
      </c>
      <c r="M723" s="182">
        <v>0</v>
      </c>
      <c r="N723" s="187">
        <v>2</v>
      </c>
      <c r="O723" s="188">
        <v>0</v>
      </c>
      <c r="P723" s="182">
        <v>0</v>
      </c>
      <c r="Q723" s="186">
        <v>0</v>
      </c>
      <c r="R723" s="184">
        <v>0</v>
      </c>
      <c r="S723" s="185">
        <v>0</v>
      </c>
      <c r="T723" s="182">
        <v>0</v>
      </c>
      <c r="U723" s="186">
        <v>0</v>
      </c>
      <c r="V723" s="184">
        <v>0</v>
      </c>
      <c r="W723" s="185">
        <v>0</v>
      </c>
      <c r="X723" s="182">
        <v>0</v>
      </c>
      <c r="Y723" s="186">
        <v>0</v>
      </c>
      <c r="Z723" s="184">
        <v>0</v>
      </c>
      <c r="AA723" s="182">
        <v>0</v>
      </c>
      <c r="AB723" s="165">
        <f t="shared" ref="AB723:AB724" si="13710">B723+D723+F723+H723+J723+L723+N723+P723+R723+T723+V723+X723+Z723</f>
        <v>502</v>
      </c>
      <c r="AC723" s="166">
        <f t="shared" ref="AC723:AC742" si="13711">C723+E723+G723+I723+K723+M723+O723+Q723+S723+U723+W723+Y723+AA723</f>
        <v>6</v>
      </c>
      <c r="AE723" s="253" t="str">
        <f>$AE$10</f>
        <v>08:00 - 08:59</v>
      </c>
      <c r="AF723" s="242">
        <f>SUMIF($A$9:$A$32,$AE723,B$722:B$745)</f>
        <v>2063</v>
      </c>
      <c r="AG723" s="254">
        <f t="shared" si="13681"/>
        <v>834</v>
      </c>
      <c r="AH723" s="255">
        <f t="shared" si="13681"/>
        <v>710</v>
      </c>
      <c r="AI723" s="256">
        <f t="shared" si="13681"/>
        <v>362</v>
      </c>
      <c r="AJ723" s="257">
        <f t="shared" si="13681"/>
        <v>238</v>
      </c>
      <c r="AK723" s="258">
        <f t="shared" si="13681"/>
        <v>130</v>
      </c>
      <c r="AL723" s="255">
        <f t="shared" si="13681"/>
        <v>908</v>
      </c>
      <c r="AM723" s="256">
        <f t="shared" si="13681"/>
        <v>1331</v>
      </c>
      <c r="AN723" s="257">
        <f t="shared" si="13681"/>
        <v>85</v>
      </c>
      <c r="AO723" s="258">
        <f t="shared" si="13681"/>
        <v>143</v>
      </c>
      <c r="AP723" s="255">
        <f t="shared" si="13681"/>
        <v>142</v>
      </c>
      <c r="AQ723" s="257">
        <f t="shared" si="13681"/>
        <v>762</v>
      </c>
      <c r="AR723" s="259">
        <f t="shared" si="13681"/>
        <v>776</v>
      </c>
      <c r="AS723" s="260">
        <f t="shared" si="13681"/>
        <v>1300</v>
      </c>
      <c r="AT723" s="257">
        <f t="shared" si="13681"/>
        <v>397</v>
      </c>
      <c r="AU723" s="258">
        <f t="shared" si="13681"/>
        <v>350</v>
      </c>
      <c r="AV723" s="255">
        <f t="shared" si="13681"/>
        <v>840</v>
      </c>
      <c r="AW723" s="256">
        <f t="shared" si="13682"/>
        <v>628</v>
      </c>
      <c r="AX723" s="257">
        <f t="shared" si="13682"/>
        <v>139</v>
      </c>
      <c r="AY723" s="258">
        <f t="shared" si="13682"/>
        <v>157</v>
      </c>
      <c r="AZ723" s="255">
        <f t="shared" si="13682"/>
        <v>591</v>
      </c>
      <c r="BA723" s="256">
        <f t="shared" si="13682"/>
        <v>811</v>
      </c>
      <c r="BB723" s="257">
        <f t="shared" si="13682"/>
        <v>610</v>
      </c>
      <c r="BC723" s="258">
        <f t="shared" si="13682"/>
        <v>300</v>
      </c>
      <c r="BD723" s="255">
        <f t="shared" si="13682"/>
        <v>1834</v>
      </c>
      <c r="BE723" s="257">
        <f t="shared" si="13682"/>
        <v>1501</v>
      </c>
      <c r="BF723" s="261">
        <f>SUM(AF723,AH723,AJ723,AL723,AN723,AP723,AR723,AT723,AV723,AX723,AZ723,BB723,BD723)</f>
        <v>9333</v>
      </c>
      <c r="BG723" s="19">
        <f>SUM(AG723,AI723,AK723,AM723,AO723,AQ723,AS723,AU723,AW723,AY723,BA723,BC723,BE723)</f>
        <v>8609</v>
      </c>
      <c r="BI723" s="138" t="s">
        <v>17</v>
      </c>
      <c r="BJ723" s="130">
        <f>B723/B746</f>
        <v>8.6409085298111352E-3</v>
      </c>
      <c r="BK723" s="131">
        <f t="shared" ref="BK723" si="13712">C723/C746</f>
        <v>0</v>
      </c>
      <c r="BL723" s="132">
        <f t="shared" ref="BL723" si="13713">D723/D746</f>
        <v>1.2046797173636048E-2</v>
      </c>
      <c r="BM723" s="133">
        <f t="shared" ref="BM723" si="13714">E723/E746</f>
        <v>1.501726986033939E-4</v>
      </c>
      <c r="BN723" s="130">
        <f t="shared" ref="BN723" si="13715">F723/F746</f>
        <v>7.9599056603773585E-3</v>
      </c>
      <c r="BO723" s="131">
        <f t="shared" ref="BO723" si="13716">G723/G746</f>
        <v>0</v>
      </c>
      <c r="BP723" s="132">
        <f t="shared" ref="BP723" si="13717">H723/H746</f>
        <v>9.1984231274638631E-3</v>
      </c>
      <c r="BQ723" s="133">
        <f t="shared" ref="BQ723" si="13718">I723/I746</f>
        <v>2.1808348235704628E-4</v>
      </c>
      <c r="BR723" s="130">
        <f t="shared" ref="BR723" si="13719">J723/J746</f>
        <v>2.4286581663630845E-3</v>
      </c>
      <c r="BS723" s="131">
        <f t="shared" ref="BS723" si="13720">K723/K746</f>
        <v>0</v>
      </c>
      <c r="BT723" s="132">
        <f t="shared" ref="BT723" si="13721">L723/L746</f>
        <v>3.1908104658583282E-4</v>
      </c>
      <c r="BU723" s="130">
        <f t="shared" ref="BU723" si="13722">M723/M746</f>
        <v>0</v>
      </c>
      <c r="BV723" s="134">
        <f t="shared" ref="BV723" si="13723">N723/N746</f>
        <v>1.5526744817948918E-4</v>
      </c>
      <c r="BW723" s="135">
        <f t="shared" ref="BW723" si="13724">O723/O746</f>
        <v>0</v>
      </c>
      <c r="BX723" s="130">
        <f t="shared" ref="BX723" si="13725">P723/P746</f>
        <v>0</v>
      </c>
      <c r="BY723" s="131">
        <f t="shared" ref="BY723" si="13726">Q723/Q746</f>
        <v>0</v>
      </c>
      <c r="BZ723" s="132">
        <f t="shared" ref="BZ723" si="13727">R723/R746</f>
        <v>0</v>
      </c>
      <c r="CA723" s="133">
        <f t="shared" ref="CA723" si="13728">S723/S746</f>
        <v>0</v>
      </c>
      <c r="CB723" s="130">
        <f t="shared" ref="CB723" si="13729">T723/T746</f>
        <v>0</v>
      </c>
      <c r="CC723" s="131">
        <f t="shared" ref="CC723" si="13730">U723/U746</f>
        <v>0</v>
      </c>
      <c r="CD723" s="132">
        <f t="shared" ref="CD723" si="13731">V723/V746</f>
        <v>0</v>
      </c>
      <c r="CE723" s="133">
        <f t="shared" ref="CE723" si="13732">W723/W746</f>
        <v>0</v>
      </c>
      <c r="CF723" s="130">
        <f t="shared" ref="CF723" si="13733">X723/X746</f>
        <v>0</v>
      </c>
      <c r="CG723" s="131">
        <f t="shared" ref="CG723" si="13734">Y723/Y746</f>
        <v>0</v>
      </c>
      <c r="CH723" s="132">
        <f t="shared" ref="CH723" si="13735">Z723/Z746</f>
        <v>0</v>
      </c>
      <c r="CI723" s="130">
        <f t="shared" ref="CI723" si="13736">AA723/AA746</f>
        <v>0</v>
      </c>
      <c r="CJ723" s="136">
        <f t="shared" ref="CJ723" si="13737">AB723/AB746</f>
        <v>3.5393238622342862E-3</v>
      </c>
      <c r="CK723" s="137">
        <f t="shared" ref="CK723" si="13738">AC723/AC746</f>
        <v>4.2404325241174598E-5</v>
      </c>
    </row>
    <row r="724" spans="1:89" ht="14" thickBot="1">
      <c r="A724" s="147" t="s">
        <v>18</v>
      </c>
      <c r="B724" s="189">
        <v>1082</v>
      </c>
      <c r="C724" s="190">
        <v>0</v>
      </c>
      <c r="D724" s="191">
        <v>317</v>
      </c>
      <c r="E724" s="192">
        <v>2</v>
      </c>
      <c r="F724" s="189">
        <v>232</v>
      </c>
      <c r="G724" s="193">
        <v>1</v>
      </c>
      <c r="H724" s="191">
        <v>658</v>
      </c>
      <c r="I724" s="192">
        <v>85</v>
      </c>
      <c r="J724" s="189">
        <v>36</v>
      </c>
      <c r="K724" s="193">
        <v>22</v>
      </c>
      <c r="L724" s="191">
        <v>31</v>
      </c>
      <c r="M724" s="189">
        <v>241</v>
      </c>
      <c r="N724" s="194">
        <v>291</v>
      </c>
      <c r="O724" s="195">
        <v>278</v>
      </c>
      <c r="P724" s="189">
        <v>132</v>
      </c>
      <c r="Q724" s="193">
        <v>166</v>
      </c>
      <c r="R724" s="191">
        <v>185</v>
      </c>
      <c r="S724" s="192">
        <v>139</v>
      </c>
      <c r="T724" s="189">
        <v>27</v>
      </c>
      <c r="U724" s="193">
        <v>99</v>
      </c>
      <c r="V724" s="191">
        <v>80</v>
      </c>
      <c r="W724" s="192">
        <v>222</v>
      </c>
      <c r="X724" s="189">
        <v>144</v>
      </c>
      <c r="Y724" s="193">
        <v>133</v>
      </c>
      <c r="Z724" s="191">
        <v>554</v>
      </c>
      <c r="AA724" s="189">
        <v>366</v>
      </c>
      <c r="AB724" s="165">
        <f t="shared" si="13710"/>
        <v>3769</v>
      </c>
      <c r="AC724" s="166">
        <f t="shared" si="13711"/>
        <v>1754</v>
      </c>
      <c r="AE724" s="241" t="str">
        <f>$AE$11</f>
        <v>09:00 - 09:59</v>
      </c>
      <c r="AF724" s="242">
        <f>SUMIF($A$9:$A$32,$AE724,B$722:B$745)</f>
        <v>2359</v>
      </c>
      <c r="AG724" s="262">
        <f t="shared" si="13681"/>
        <v>891</v>
      </c>
      <c r="AH724" s="263">
        <f t="shared" si="13681"/>
        <v>904</v>
      </c>
      <c r="AI724" s="264">
        <f t="shared" si="13681"/>
        <v>331</v>
      </c>
      <c r="AJ724" s="265">
        <f t="shared" si="13681"/>
        <v>249</v>
      </c>
      <c r="AK724" s="266">
        <f t="shared" si="13681"/>
        <v>145</v>
      </c>
      <c r="AL724" s="263">
        <f t="shared" si="13681"/>
        <v>1075</v>
      </c>
      <c r="AM724" s="264">
        <f t="shared" si="13681"/>
        <v>1377</v>
      </c>
      <c r="AN724" s="265">
        <f t="shared" si="13681"/>
        <v>102</v>
      </c>
      <c r="AO724" s="266">
        <f t="shared" si="13681"/>
        <v>264</v>
      </c>
      <c r="AP724" s="263">
        <f t="shared" si="13681"/>
        <v>114</v>
      </c>
      <c r="AQ724" s="265">
        <f t="shared" si="13681"/>
        <v>838</v>
      </c>
      <c r="AR724" s="267">
        <f t="shared" si="13681"/>
        <v>872</v>
      </c>
      <c r="AS724" s="268">
        <f t="shared" si="13681"/>
        <v>1387</v>
      </c>
      <c r="AT724" s="265">
        <f t="shared" si="13681"/>
        <v>551</v>
      </c>
      <c r="AU724" s="266">
        <f t="shared" si="13681"/>
        <v>455</v>
      </c>
      <c r="AV724" s="263">
        <f t="shared" si="13681"/>
        <v>1049</v>
      </c>
      <c r="AW724" s="264">
        <f t="shared" si="13682"/>
        <v>831</v>
      </c>
      <c r="AX724" s="265">
        <f t="shared" si="13682"/>
        <v>138</v>
      </c>
      <c r="AY724" s="266">
        <f t="shared" si="13682"/>
        <v>123</v>
      </c>
      <c r="AZ724" s="263">
        <f t="shared" si="13682"/>
        <v>437</v>
      </c>
      <c r="BA724" s="264">
        <f t="shared" si="13682"/>
        <v>1044</v>
      </c>
      <c r="BB724" s="265">
        <f t="shared" si="13682"/>
        <v>566</v>
      </c>
      <c r="BC724" s="266">
        <f t="shared" si="13682"/>
        <v>390</v>
      </c>
      <c r="BD724" s="263">
        <f t="shared" si="13682"/>
        <v>2112</v>
      </c>
      <c r="BE724" s="265">
        <f t="shared" si="13682"/>
        <v>2068</v>
      </c>
      <c r="BF724" s="261">
        <f>SUM(AF724,AH724,AJ724,AL724,AN724,AP724,AR724,AT724,AV724,AX724,AZ724,BB724,BD724)</f>
        <v>10528</v>
      </c>
      <c r="BG724" s="19">
        <f>SUM(AG724,AI724,AK724,AM724,AO724,AQ724,AS724,AU724,AW724,AY724,BA724,BC724,BE724)</f>
        <v>10144</v>
      </c>
      <c r="BI724" s="147" t="s">
        <v>18</v>
      </c>
      <c r="BJ724" s="130">
        <f>B724/B746</f>
        <v>4.4521252520264988E-2</v>
      </c>
      <c r="BK724" s="131">
        <f t="shared" ref="BK724" si="13739">C724/C746</f>
        <v>0</v>
      </c>
      <c r="BL724" s="132">
        <f t="shared" ref="BL724" si="13740">D724/D746</f>
        <v>3.6719564461948337E-2</v>
      </c>
      <c r="BM724" s="133">
        <f t="shared" ref="BM724" si="13741">E724/E746</f>
        <v>3.0034539720678779E-4</v>
      </c>
      <c r="BN724" s="130">
        <f t="shared" ref="BN724" si="13742">F724/F746</f>
        <v>6.8396226415094338E-2</v>
      </c>
      <c r="BO724" s="131">
        <f t="shared" ref="BO724" si="13743">G724/G746</f>
        <v>4.1753653444676412E-4</v>
      </c>
      <c r="BP724" s="132">
        <f t="shared" ref="BP724" si="13744">H724/H746</f>
        <v>3.9302353362800142E-2</v>
      </c>
      <c r="BQ724" s="133">
        <f t="shared" ref="BQ724" si="13745">I724/I746</f>
        <v>3.7074192000697867E-3</v>
      </c>
      <c r="BR724" s="130">
        <f t="shared" ref="BR724" si="13746">J724/J746</f>
        <v>2.185792349726776E-2</v>
      </c>
      <c r="BS724" s="131">
        <f t="shared" ref="BS724" si="13747">K724/K746</f>
        <v>9.3736685129953128E-3</v>
      </c>
      <c r="BT724" s="132">
        <f t="shared" ref="BT724" si="13748">L724/L746</f>
        <v>9.8915124441608174E-3</v>
      </c>
      <c r="BU724" s="130">
        <f t="shared" ref="BU724" si="13749">M724/M746</f>
        <v>3.2973046928444383E-2</v>
      </c>
      <c r="BV724" s="134">
        <f t="shared" ref="BV724" si="13750">N724/N746</f>
        <v>2.2591413710115676E-2</v>
      </c>
      <c r="BW724" s="135">
        <f t="shared" ref="BW724" si="13751">O724/O746</f>
        <v>1.7415272818392533E-2</v>
      </c>
      <c r="BX724" s="130">
        <f t="shared" ref="BX724" si="13752">P724/P746</f>
        <v>1.8159306644655385E-2</v>
      </c>
      <c r="BY724" s="131">
        <f t="shared" ref="BY724" si="13753">Q724/Q746</f>
        <v>2.3619806488332385E-2</v>
      </c>
      <c r="BZ724" s="132">
        <f t="shared" ref="BZ724" si="13754">R724/R746</f>
        <v>1.5208812890496547E-2</v>
      </c>
      <c r="CA724" s="133">
        <f t="shared" ref="CA724" si="13755">S724/S746</f>
        <v>1.1658139729933742E-2</v>
      </c>
      <c r="CB724" s="130">
        <f t="shared" ref="CB724" si="13756">T724/T746</f>
        <v>1.3300492610837438E-2</v>
      </c>
      <c r="CC724" s="131">
        <f t="shared" ref="CC724" si="13757">U724/U746</f>
        <v>5.124223602484472E-2</v>
      </c>
      <c r="CD724" s="132">
        <f t="shared" ref="CD724" si="13758">V724/V746</f>
        <v>7.0928273783136802E-3</v>
      </c>
      <c r="CE724" s="133">
        <f t="shared" ref="CE724" si="13759">W724/W746</f>
        <v>1.9719310712382306E-2</v>
      </c>
      <c r="CF724" s="130">
        <f t="shared" ref="CF724" si="13760">X724/X746</f>
        <v>1.6975126724036307E-2</v>
      </c>
      <c r="CG724" s="131">
        <f t="shared" ref="CG724" si="13761">Y724/Y746</f>
        <v>2.923076923076923E-2</v>
      </c>
      <c r="CH724" s="132">
        <f t="shared" ref="CH724" si="13762">Z724/Z746</f>
        <v>1.8542071089095655E-2</v>
      </c>
      <c r="CI724" s="130">
        <f t="shared" ref="CI724" si="13763">AA724/AA746</f>
        <v>1.2598967297762479E-2</v>
      </c>
      <c r="CJ724" s="136">
        <f t="shared" ref="CJ724" si="13764">AB724/AB746</f>
        <v>2.6573130750519969E-2</v>
      </c>
      <c r="CK724" s="137">
        <f t="shared" ref="CK724" si="13765">AC724/AC746</f>
        <v>1.2396197745503375E-2</v>
      </c>
    </row>
    <row r="725" spans="1:89" ht="15" thickTop="1" thickBot="1">
      <c r="A725" s="138" t="s">
        <v>19</v>
      </c>
      <c r="B725" s="182">
        <v>1328</v>
      </c>
      <c r="C725" s="183">
        <v>306</v>
      </c>
      <c r="D725" s="184">
        <v>498</v>
      </c>
      <c r="E725" s="185">
        <v>196</v>
      </c>
      <c r="F725" s="182">
        <v>297</v>
      </c>
      <c r="G725" s="186">
        <v>65</v>
      </c>
      <c r="H725" s="184">
        <v>691</v>
      </c>
      <c r="I725" s="185">
        <v>696</v>
      </c>
      <c r="J725" s="182">
        <v>46</v>
      </c>
      <c r="K725" s="186">
        <v>62</v>
      </c>
      <c r="L725" s="184">
        <v>143</v>
      </c>
      <c r="M725" s="182">
        <v>377</v>
      </c>
      <c r="N725" s="187">
        <v>577</v>
      </c>
      <c r="O725" s="188">
        <v>773</v>
      </c>
      <c r="P725" s="182">
        <v>326</v>
      </c>
      <c r="Q725" s="186">
        <v>338</v>
      </c>
      <c r="R725" s="184">
        <v>467</v>
      </c>
      <c r="S725" s="185">
        <v>409</v>
      </c>
      <c r="T725" s="182">
        <v>145</v>
      </c>
      <c r="U725" s="186">
        <v>143</v>
      </c>
      <c r="V725" s="184">
        <v>432</v>
      </c>
      <c r="W725" s="185">
        <v>484</v>
      </c>
      <c r="X725" s="182">
        <v>571</v>
      </c>
      <c r="Y725" s="186">
        <v>322</v>
      </c>
      <c r="Z725" s="184">
        <v>1114</v>
      </c>
      <c r="AA725" s="182">
        <v>1196</v>
      </c>
      <c r="AB725" s="165">
        <f>B725+D725+F725+H725+J725+L725+N725+P725+R725+T725+V725+X725+Z725</f>
        <v>6635</v>
      </c>
      <c r="AC725" s="166">
        <f t="shared" si="13711"/>
        <v>5367</v>
      </c>
      <c r="AE725" s="269" t="s">
        <v>13</v>
      </c>
      <c r="AF725" s="14">
        <f t="shared" ref="AF725:BG725" si="13766">SUM(AF722:AF724)</f>
        <v>6294</v>
      </c>
      <c r="AG725" s="1">
        <f t="shared" si="13766"/>
        <v>2378</v>
      </c>
      <c r="AH725" s="14">
        <f t="shared" si="13766"/>
        <v>2222</v>
      </c>
      <c r="AI725" s="1">
        <f t="shared" si="13766"/>
        <v>934</v>
      </c>
      <c r="AJ725" s="14">
        <f t="shared" si="13766"/>
        <v>683</v>
      </c>
      <c r="AK725" s="1">
        <f t="shared" si="13766"/>
        <v>345</v>
      </c>
      <c r="AL725" s="14">
        <f t="shared" si="13766"/>
        <v>2787</v>
      </c>
      <c r="AM725" s="1">
        <f t="shared" si="13766"/>
        <v>3874</v>
      </c>
      <c r="AN725" s="14">
        <f t="shared" si="13766"/>
        <v>267</v>
      </c>
      <c r="AO725" s="1">
        <f t="shared" si="13766"/>
        <v>516</v>
      </c>
      <c r="AP725" s="14">
        <f t="shared" si="13766"/>
        <v>399</v>
      </c>
      <c r="AQ725" s="1">
        <f t="shared" si="13766"/>
        <v>2226</v>
      </c>
      <c r="AR725" s="14">
        <f t="shared" si="13766"/>
        <v>2360</v>
      </c>
      <c r="AS725" s="1">
        <f t="shared" si="13766"/>
        <v>3579</v>
      </c>
      <c r="AT725" s="14">
        <f t="shared" si="13766"/>
        <v>1335</v>
      </c>
      <c r="AU725" s="1">
        <f t="shared" si="13766"/>
        <v>1132</v>
      </c>
      <c r="AV725" s="14">
        <f t="shared" si="13766"/>
        <v>2542</v>
      </c>
      <c r="AW725" s="1">
        <f t="shared" si="13766"/>
        <v>1992</v>
      </c>
      <c r="AX725" s="14">
        <f t="shared" si="13766"/>
        <v>452</v>
      </c>
      <c r="AY725" s="1">
        <f t="shared" si="13766"/>
        <v>417</v>
      </c>
      <c r="AZ725" s="14">
        <f t="shared" si="13766"/>
        <v>1700</v>
      </c>
      <c r="BA725" s="1">
        <f t="shared" si="13766"/>
        <v>2510</v>
      </c>
      <c r="BB725" s="14">
        <f t="shared" si="13766"/>
        <v>1776</v>
      </c>
      <c r="BC725" s="1">
        <f t="shared" si="13766"/>
        <v>1028</v>
      </c>
      <c r="BD725" s="14">
        <f t="shared" si="13766"/>
        <v>5511</v>
      </c>
      <c r="BE725" s="1">
        <f t="shared" si="13766"/>
        <v>5260</v>
      </c>
      <c r="BF725" s="54">
        <f t="shared" si="13766"/>
        <v>28328</v>
      </c>
      <c r="BG725" s="50">
        <f t="shared" si="13766"/>
        <v>26191</v>
      </c>
      <c r="BI725" s="138" t="s">
        <v>19</v>
      </c>
      <c r="BJ725" s="130">
        <f>B725/B746</f>
        <v>5.4643459655186605E-2</v>
      </c>
      <c r="BK725" s="131">
        <f t="shared" ref="BK725" si="13767">C725/C746</f>
        <v>1.6855789357717307E-2</v>
      </c>
      <c r="BL725" s="132">
        <f t="shared" ref="BL725" si="13768">D725/D746</f>
        <v>5.7685624927603381E-2</v>
      </c>
      <c r="BM725" s="133">
        <f t="shared" ref="BM725" si="13769">E725/E746</f>
        <v>2.9433848926265205E-2</v>
      </c>
      <c r="BN725" s="130">
        <f t="shared" ref="BN725" si="13770">F725/F746</f>
        <v>8.7558962264150941E-2</v>
      </c>
      <c r="BO725" s="131">
        <f t="shared" ref="BO725" si="13771">G725/G746</f>
        <v>2.7139874739039668E-2</v>
      </c>
      <c r="BP725" s="132">
        <f t="shared" ref="BP725" si="13772">H725/H746</f>
        <v>4.1273444032970973E-2</v>
      </c>
      <c r="BQ725" s="133">
        <f t="shared" ref="BQ725" si="13773">I725/I746</f>
        <v>3.0357220744100841E-2</v>
      </c>
      <c r="BR725" s="130">
        <f t="shared" ref="BR725" si="13774">J725/J746</f>
        <v>2.7929568913175471E-2</v>
      </c>
      <c r="BS725" s="131">
        <f t="shared" ref="BS725" si="13775">K725/K746</f>
        <v>2.6416702172986792E-2</v>
      </c>
      <c r="BT725" s="132">
        <f t="shared" ref="BT725" si="13776">L725/L746</f>
        <v>4.5628589661774091E-2</v>
      </c>
      <c r="BU725" s="130">
        <f t="shared" ref="BU725" si="13777">M725/M746</f>
        <v>5.1580243535367352E-2</v>
      </c>
      <c r="BV725" s="134">
        <f t="shared" ref="BV725" si="13778">N725/N746</f>
        <v>4.4794658799782623E-2</v>
      </c>
      <c r="BW725" s="135">
        <f t="shared" ref="BW725" si="13779">O725/O746</f>
        <v>4.8424481613731751E-2</v>
      </c>
      <c r="BX725" s="130">
        <f t="shared" ref="BX725" si="13780">P725/P746</f>
        <v>4.484798459210345E-2</v>
      </c>
      <c r="BY725" s="131">
        <f t="shared" ref="BY725" si="13781">Q725/Q746</f>
        <v>4.8093340922026183E-2</v>
      </c>
      <c r="BZ725" s="132">
        <f t="shared" ref="BZ725" si="13782">R725/R746</f>
        <v>3.839197632357777E-2</v>
      </c>
      <c r="CA725" s="133">
        <f t="shared" ref="CA725" si="13783">S725/S746</f>
        <v>3.4303447119013668E-2</v>
      </c>
      <c r="CB725" s="130">
        <f t="shared" ref="CB725" si="13784">T725/T746</f>
        <v>7.1428571428571425E-2</v>
      </c>
      <c r="CC725" s="131">
        <f t="shared" ref="CC725" si="13785">U725/U746</f>
        <v>7.4016563146997935E-2</v>
      </c>
      <c r="CD725" s="132">
        <f t="shared" ref="CD725" si="13786">V725/V746</f>
        <v>3.8301267842893873E-2</v>
      </c>
      <c r="CE725" s="133">
        <f t="shared" ref="CE725" si="13787">W725/W746</f>
        <v>4.2991650381950616E-2</v>
      </c>
      <c r="CF725" s="130">
        <f t="shared" ref="CF725" si="13788">X725/X746</f>
        <v>6.731109277378286E-2</v>
      </c>
      <c r="CG725" s="131">
        <f t="shared" ref="CG725" si="13789">Y725/Y746</f>
        <v>7.0769230769230765E-2</v>
      </c>
      <c r="CH725" s="132">
        <f t="shared" ref="CH725" si="13790">Z725/Z746</f>
        <v>3.7284958832585847E-2</v>
      </c>
      <c r="CI725" s="130">
        <f t="shared" ref="CI725" si="13791">AA725/AA746</f>
        <v>4.1170395869191051E-2</v>
      </c>
      <c r="CJ725" s="136">
        <f t="shared" ref="CJ725" si="13792">AB725/AB746</f>
        <v>4.6779708816582652E-2</v>
      </c>
      <c r="CK725" s="137">
        <f t="shared" ref="CK725" si="13793">AC725/AC746</f>
        <v>3.7930668928230681E-2</v>
      </c>
    </row>
    <row r="726" spans="1:89" ht="14" thickTop="1">
      <c r="A726" s="147" t="s">
        <v>20</v>
      </c>
      <c r="B726" s="189">
        <v>1872</v>
      </c>
      <c r="C726" s="190">
        <v>653</v>
      </c>
      <c r="D726" s="191">
        <v>608</v>
      </c>
      <c r="E726" s="192">
        <v>241</v>
      </c>
      <c r="F726" s="189">
        <v>196</v>
      </c>
      <c r="G726" s="193">
        <v>70</v>
      </c>
      <c r="H726" s="191">
        <v>804</v>
      </c>
      <c r="I726" s="192">
        <v>1166</v>
      </c>
      <c r="J726" s="189">
        <v>80</v>
      </c>
      <c r="K726" s="193">
        <v>109</v>
      </c>
      <c r="L726" s="191">
        <v>143</v>
      </c>
      <c r="M726" s="189">
        <v>626</v>
      </c>
      <c r="N726" s="194">
        <v>712</v>
      </c>
      <c r="O726" s="195">
        <v>892</v>
      </c>
      <c r="P726" s="189">
        <v>387</v>
      </c>
      <c r="Q726" s="193">
        <v>327</v>
      </c>
      <c r="R726" s="191">
        <v>653</v>
      </c>
      <c r="S726" s="192">
        <v>533</v>
      </c>
      <c r="T726" s="189">
        <v>175</v>
      </c>
      <c r="U726" s="193">
        <v>137</v>
      </c>
      <c r="V726" s="191">
        <v>672</v>
      </c>
      <c r="W726" s="192">
        <v>655</v>
      </c>
      <c r="X726" s="189">
        <v>600</v>
      </c>
      <c r="Y726" s="193">
        <v>338</v>
      </c>
      <c r="Z726" s="191">
        <v>1565</v>
      </c>
      <c r="AA726" s="189">
        <v>1691</v>
      </c>
      <c r="AB726" s="165">
        <f t="shared" ref="AB726:AB742" si="13794">B726+D726+F726+H726+J726+L726+N726+P726+R726+T726+V726+X726+Z726</f>
        <v>8467</v>
      </c>
      <c r="AC726" s="166">
        <f t="shared" si="13711"/>
        <v>7438</v>
      </c>
      <c r="BI726" s="147" t="s">
        <v>20</v>
      </c>
      <c r="BJ726" s="130">
        <f>B726/B746</f>
        <v>7.7027527465744969E-2</v>
      </c>
      <c r="BK726" s="131">
        <f t="shared" ref="BK726" si="13795">C726/C746</f>
        <v>3.5970034152252944E-2</v>
      </c>
      <c r="BL726" s="132">
        <f t="shared" ref="BL726" si="13796">D726/D746</f>
        <v>7.0427429630487662E-2</v>
      </c>
      <c r="BM726" s="133">
        <f t="shared" ref="BM726" si="13797">E726/E746</f>
        <v>3.6191620363417928E-2</v>
      </c>
      <c r="BN726" s="130">
        <f t="shared" ref="BN726" si="13798">F726/F746</f>
        <v>5.7783018867924529E-2</v>
      </c>
      <c r="BO726" s="131">
        <f t="shared" ref="BO726" si="13799">G726/G746</f>
        <v>2.9227557411273485E-2</v>
      </c>
      <c r="BP726" s="132">
        <f t="shared" ref="BP726" si="13800">H726/H746</f>
        <v>4.8022936327798353E-2</v>
      </c>
      <c r="BQ726" s="133">
        <f t="shared" ref="BQ726" si="13801">I726/I746</f>
        <v>5.085706808566319E-2</v>
      </c>
      <c r="BR726" s="130">
        <f t="shared" ref="BR726" si="13802">J726/J746</f>
        <v>4.8573163327261686E-2</v>
      </c>
      <c r="BS726" s="131">
        <f t="shared" ref="BS726" si="13803">K726/K746</f>
        <v>4.6442266723476781E-2</v>
      </c>
      <c r="BT726" s="132">
        <f t="shared" ref="BT726" si="13804">L726/L746</f>
        <v>4.5628589661774091E-2</v>
      </c>
      <c r="BU726" s="130">
        <f t="shared" ref="BU726" si="13805">M726/M746</f>
        <v>8.5647831440689562E-2</v>
      </c>
      <c r="BV726" s="134">
        <f t="shared" ref="BV726" si="13806">N726/N746</f>
        <v>5.5275211551898143E-2</v>
      </c>
      <c r="BW726" s="135">
        <f t="shared" ref="BW726" si="13807">O726/O746</f>
        <v>5.5879220697863809E-2</v>
      </c>
      <c r="BX726" s="130">
        <f t="shared" ref="BX726" si="13808">P726/P746</f>
        <v>5.3239785390012381E-2</v>
      </c>
      <c r="BY726" s="131">
        <f t="shared" ref="BY726" si="13809">Q726/Q746</f>
        <v>4.6528173022196924E-2</v>
      </c>
      <c r="BZ726" s="132">
        <f t="shared" ref="BZ726" si="13810">R726/R746</f>
        <v>5.3682999013482405E-2</v>
      </c>
      <c r="CA726" s="133">
        <f t="shared" ref="CA726" si="13811">S726/S746</f>
        <v>4.4703514216220749E-2</v>
      </c>
      <c r="CB726" s="130">
        <f t="shared" ref="CB726" si="13812">T726/T746</f>
        <v>8.6206896551724144E-2</v>
      </c>
      <c r="CC726" s="131">
        <f t="shared" ref="CC726" si="13813">U726/U746</f>
        <v>7.0910973084886128E-2</v>
      </c>
      <c r="CD726" s="132">
        <f t="shared" ref="CD726" si="13814">V726/V746</f>
        <v>5.9579749977834912E-2</v>
      </c>
      <c r="CE726" s="133">
        <f t="shared" ref="CE726" si="13815">W726/W746</f>
        <v>5.8180849173920766E-2</v>
      </c>
      <c r="CF726" s="130">
        <f t="shared" ref="CF726" si="13816">X726/X746</f>
        <v>7.0729694683484612E-2</v>
      </c>
      <c r="CG726" s="131">
        <f t="shared" ref="CG726" si="13817">Y726/Y746</f>
        <v>7.4285714285714288E-2</v>
      </c>
      <c r="CH726" s="132">
        <f t="shared" ref="CH726" si="13818">Z726/Z746</f>
        <v>5.2379677354575271E-2</v>
      </c>
      <c r="CI726" s="130">
        <f t="shared" ref="CI726" si="13819">AA726/AA746</f>
        <v>5.820998278829604E-2</v>
      </c>
      <c r="CJ726" s="136">
        <f t="shared" ref="CJ726" si="13820">AB726/AB746</f>
        <v>5.9696125779955582E-2</v>
      </c>
      <c r="CK726" s="137">
        <f t="shared" ref="CK726" si="13821">AC726/AC746</f>
        <v>5.2567228523976113E-2</v>
      </c>
    </row>
    <row r="727" spans="1:89" ht="14" thickBot="1">
      <c r="A727" s="138" t="s">
        <v>21</v>
      </c>
      <c r="B727" s="182">
        <v>2063</v>
      </c>
      <c r="C727" s="183">
        <v>834</v>
      </c>
      <c r="D727" s="184">
        <v>710</v>
      </c>
      <c r="E727" s="185">
        <v>362</v>
      </c>
      <c r="F727" s="182">
        <v>238</v>
      </c>
      <c r="G727" s="186">
        <v>130</v>
      </c>
      <c r="H727" s="184">
        <v>908</v>
      </c>
      <c r="I727" s="185">
        <v>1331</v>
      </c>
      <c r="J727" s="182">
        <v>85</v>
      </c>
      <c r="K727" s="186">
        <v>143</v>
      </c>
      <c r="L727" s="184">
        <v>142</v>
      </c>
      <c r="M727" s="182">
        <v>762</v>
      </c>
      <c r="N727" s="187">
        <v>776</v>
      </c>
      <c r="O727" s="188">
        <v>1300</v>
      </c>
      <c r="P727" s="182">
        <v>397</v>
      </c>
      <c r="Q727" s="186">
        <v>350</v>
      </c>
      <c r="R727" s="184">
        <v>840</v>
      </c>
      <c r="S727" s="185">
        <v>628</v>
      </c>
      <c r="T727" s="182">
        <v>139</v>
      </c>
      <c r="U727" s="186">
        <v>157</v>
      </c>
      <c r="V727" s="184">
        <v>591</v>
      </c>
      <c r="W727" s="185">
        <v>811</v>
      </c>
      <c r="X727" s="182">
        <v>610</v>
      </c>
      <c r="Y727" s="186">
        <v>300</v>
      </c>
      <c r="Z727" s="184">
        <v>1834</v>
      </c>
      <c r="AA727" s="182">
        <v>1501</v>
      </c>
      <c r="AB727" s="165">
        <f t="shared" si="13794"/>
        <v>9333</v>
      </c>
      <c r="AC727" s="166">
        <f t="shared" si="13711"/>
        <v>8609</v>
      </c>
      <c r="AE727" t="s">
        <v>88</v>
      </c>
      <c r="BI727" s="138" t="s">
        <v>21</v>
      </c>
      <c r="BJ727" s="130">
        <f>B727/B746</f>
        <v>8.4886639509525574E-2</v>
      </c>
      <c r="BK727" s="131">
        <f t="shared" ref="BK727" si="13822">C727/C746</f>
        <v>4.5940288641621682E-2</v>
      </c>
      <c r="BL727" s="132">
        <f t="shared" ref="BL727" si="13823">D727/D746</f>
        <v>8.224255762770763E-2</v>
      </c>
      <c r="BM727" s="133">
        <f t="shared" ref="BM727" si="13824">E727/E746</f>
        <v>5.4362516894428593E-2</v>
      </c>
      <c r="BN727" s="130">
        <f t="shared" ref="BN727" si="13825">F727/F746</f>
        <v>7.0165094339622647E-2</v>
      </c>
      <c r="BO727" s="131">
        <f t="shared" ref="BO727" si="13826">G727/G746</f>
        <v>5.4279749478079335E-2</v>
      </c>
      <c r="BP727" s="132">
        <f t="shared" ref="BP727" si="13827">H727/H746</f>
        <v>5.4234858439851867E-2</v>
      </c>
      <c r="BQ727" s="133">
        <f t="shared" ref="BQ727" si="13828">I727/I746</f>
        <v>5.805382300344572E-2</v>
      </c>
      <c r="BR727" s="130">
        <f t="shared" ref="BR727" si="13829">J727/J746</f>
        <v>5.1608986035215541E-2</v>
      </c>
      <c r="BS727" s="131">
        <f t="shared" ref="BS727" si="13830">K727/K746</f>
        <v>6.0928845334469538E-2</v>
      </c>
      <c r="BT727" s="132">
        <f t="shared" ref="BT727" si="13831">L727/L746</f>
        <v>4.530950861518826E-2</v>
      </c>
      <c r="BU727" s="130">
        <f t="shared" ref="BU727" si="13832">M727/M746</f>
        <v>0.10425502804761254</v>
      </c>
      <c r="BV727" s="134">
        <f t="shared" ref="BV727" si="13833">N727/N746</f>
        <v>6.0243769893641795E-2</v>
      </c>
      <c r="BW727" s="135">
        <f t="shared" ref="BW727" si="13834">O727/O746</f>
        <v>8.1438326129173719E-2</v>
      </c>
      <c r="BX727" s="130">
        <f t="shared" ref="BX727" si="13835">P727/P746</f>
        <v>5.461549043884991E-2</v>
      </c>
      <c r="BY727" s="131">
        <f t="shared" ref="BY727" si="13836">Q727/Q746</f>
        <v>4.9800796812749001E-2</v>
      </c>
      <c r="BZ727" s="132">
        <f t="shared" ref="BZ727" si="13837">R727/R746</f>
        <v>6.9056231502795135E-2</v>
      </c>
      <c r="CA727" s="133">
        <f t="shared" ref="CA727" si="13838">S727/S746</f>
        <v>5.2671307556822949E-2</v>
      </c>
      <c r="CB727" s="130">
        <f t="shared" ref="CB727" si="13839">T727/T746</f>
        <v>6.8472906403940881E-2</v>
      </c>
      <c r="CC727" s="131">
        <f t="shared" ref="CC727" si="13840">U727/U746</f>
        <v>8.1262939958592129E-2</v>
      </c>
      <c r="CD727" s="132">
        <f t="shared" ref="CD727" si="13841">V727/V746</f>
        <v>5.2398262257292313E-2</v>
      </c>
      <c r="CE727" s="133">
        <f t="shared" ref="CE727" si="13842">W727/W746</f>
        <v>7.2037662106946176E-2</v>
      </c>
      <c r="CF727" s="130">
        <f t="shared" ref="CF727" si="13843">X727/X746</f>
        <v>7.1908522928209359E-2</v>
      </c>
      <c r="CG727" s="131">
        <f t="shared" ref="CG727" si="13844">Y727/Y746</f>
        <v>6.5934065934065936E-2</v>
      </c>
      <c r="CH727" s="132">
        <f t="shared" ref="CH727" si="13845">Z727/Z746</f>
        <v>6.1382957359930386E-2</v>
      </c>
      <c r="CI727" s="130">
        <f t="shared" ref="CI727" si="13846">AA727/AA746</f>
        <v>5.1669535283993116E-2</v>
      </c>
      <c r="CJ727" s="136">
        <f t="shared" ref="CJ727" si="13847">AB727/AB746</f>
        <v>6.5801811964606757E-2</v>
      </c>
      <c r="CK727" s="137">
        <f t="shared" ref="CK727" si="13848">AC727/AC746</f>
        <v>6.0843139333545355E-2</v>
      </c>
    </row>
    <row r="728" spans="1:89" ht="15" thickTop="1" thickBot="1">
      <c r="A728" s="147" t="s">
        <v>22</v>
      </c>
      <c r="B728" s="189">
        <v>2359</v>
      </c>
      <c r="C728" s="190">
        <v>891</v>
      </c>
      <c r="D728" s="191">
        <v>904</v>
      </c>
      <c r="E728" s="192">
        <v>331</v>
      </c>
      <c r="F728" s="189">
        <v>249</v>
      </c>
      <c r="G728" s="193">
        <v>145</v>
      </c>
      <c r="H728" s="191">
        <v>1075</v>
      </c>
      <c r="I728" s="192">
        <v>1377</v>
      </c>
      <c r="J728" s="189">
        <v>102</v>
      </c>
      <c r="K728" s="193">
        <v>264</v>
      </c>
      <c r="L728" s="191">
        <v>114</v>
      </c>
      <c r="M728" s="189">
        <v>838</v>
      </c>
      <c r="N728" s="194">
        <v>872</v>
      </c>
      <c r="O728" s="195">
        <v>1387</v>
      </c>
      <c r="P728" s="189">
        <v>551</v>
      </c>
      <c r="Q728" s="193">
        <v>455</v>
      </c>
      <c r="R728" s="191">
        <v>1049</v>
      </c>
      <c r="S728" s="192">
        <v>831</v>
      </c>
      <c r="T728" s="189">
        <v>138</v>
      </c>
      <c r="U728" s="193">
        <v>123</v>
      </c>
      <c r="V728" s="191">
        <v>437</v>
      </c>
      <c r="W728" s="192">
        <v>1044</v>
      </c>
      <c r="X728" s="189">
        <v>566</v>
      </c>
      <c r="Y728" s="193">
        <v>390</v>
      </c>
      <c r="Z728" s="191">
        <v>2112</v>
      </c>
      <c r="AA728" s="189">
        <v>2068</v>
      </c>
      <c r="AB728" s="165">
        <f t="shared" si="13794"/>
        <v>10528</v>
      </c>
      <c r="AC728" s="166">
        <f t="shared" si="13711"/>
        <v>10144</v>
      </c>
      <c r="AE728" s="314" t="s">
        <v>0</v>
      </c>
      <c r="AF728" s="308" t="s">
        <v>1</v>
      </c>
      <c r="AG728" s="309"/>
      <c r="AH728" s="308" t="s">
        <v>2</v>
      </c>
      <c r="AI728" s="309"/>
      <c r="AJ728" s="308" t="s">
        <v>3</v>
      </c>
      <c r="AK728" s="309"/>
      <c r="AL728" s="308" t="s">
        <v>4</v>
      </c>
      <c r="AM728" s="309"/>
      <c r="AN728" s="308" t="s">
        <v>5</v>
      </c>
      <c r="AO728" s="309"/>
      <c r="AP728" s="308" t="s">
        <v>6</v>
      </c>
      <c r="AQ728" s="309"/>
      <c r="AR728" s="308" t="s">
        <v>7</v>
      </c>
      <c r="AS728" s="309"/>
      <c r="AT728" s="308" t="s">
        <v>8</v>
      </c>
      <c r="AU728" s="309"/>
      <c r="AV728" s="308" t="s">
        <v>9</v>
      </c>
      <c r="AW728" s="309"/>
      <c r="AX728" s="308" t="s">
        <v>10</v>
      </c>
      <c r="AY728" s="309"/>
      <c r="AZ728" s="308" t="s">
        <v>11</v>
      </c>
      <c r="BA728" s="309"/>
      <c r="BB728" s="308" t="s">
        <v>12</v>
      </c>
      <c r="BC728" s="309"/>
      <c r="BD728" s="310" t="s">
        <v>40</v>
      </c>
      <c r="BE728" s="311"/>
      <c r="BF728" s="312" t="s">
        <v>41</v>
      </c>
      <c r="BG728" s="313"/>
      <c r="BI728" s="147" t="s">
        <v>22</v>
      </c>
      <c r="BJ728" s="130">
        <f>B728/B746</f>
        <v>9.7066205818211737E-2</v>
      </c>
      <c r="BK728" s="131">
        <f t="shared" ref="BK728" si="13849">C728/C746</f>
        <v>4.9080092541588634E-2</v>
      </c>
      <c r="BL728" s="132">
        <f t="shared" ref="BL728" si="13850">D728/D746</f>
        <v>0.10471446774006718</v>
      </c>
      <c r="BM728" s="133">
        <f t="shared" ref="BM728" si="13851">E728/E746</f>
        <v>4.9707163237723381E-2</v>
      </c>
      <c r="BN728" s="130">
        <f t="shared" ref="BN728" si="13852">F728/F746</f>
        <v>7.3408018867924529E-2</v>
      </c>
      <c r="BO728" s="131">
        <f t="shared" ref="BO728" si="13853">G728/G746</f>
        <v>6.0542797494780795E-2</v>
      </c>
      <c r="BP728" s="132">
        <f t="shared" ref="BP728" si="13854">H728/H746</f>
        <v>6.4209771831322426E-2</v>
      </c>
      <c r="BQ728" s="133">
        <f t="shared" ref="BQ728" si="13855">I728/I746</f>
        <v>6.0060191041130542E-2</v>
      </c>
      <c r="BR728" s="130">
        <f t="shared" ref="BR728" si="13856">J728/J746</f>
        <v>6.1930783242258654E-2</v>
      </c>
      <c r="BS728" s="131">
        <f t="shared" ref="BS728" si="13857">K728/K746</f>
        <v>0.11248402215594376</v>
      </c>
      <c r="BT728" s="132">
        <f t="shared" ref="BT728" si="13858">L728/L746</f>
        <v>3.6375239310784936E-2</v>
      </c>
      <c r="BU728" s="130">
        <f t="shared" ref="BU728" si="13859">M728/M746</f>
        <v>0.11465316732795185</v>
      </c>
      <c r="BV728" s="134">
        <f t="shared" ref="BV728" si="13860">N728/N746</f>
        <v>6.7696607406257284E-2</v>
      </c>
      <c r="BW728" s="135">
        <f t="shared" ref="BW728" si="13861">O728/O746</f>
        <v>8.6888429493203037E-2</v>
      </c>
      <c r="BX728" s="130">
        <f t="shared" ref="BX728" si="13862">P728/P746</f>
        <v>7.5801348190947859E-2</v>
      </c>
      <c r="BY728" s="131">
        <f t="shared" ref="BY728" si="13863">Q728/Q746</f>
        <v>6.4741035856573703E-2</v>
      </c>
      <c r="BZ728" s="132">
        <f t="shared" ref="BZ728" si="13864">R728/R746</f>
        <v>8.623807957908583E-2</v>
      </c>
      <c r="CA728" s="133">
        <f t="shared" ref="CA728" si="13865">S728/S746</f>
        <v>6.9697223853057114E-2</v>
      </c>
      <c r="CB728" s="130">
        <f t="shared" ref="CB728" si="13866">T728/T746</f>
        <v>6.7980295566502466E-2</v>
      </c>
      <c r="CC728" s="131">
        <f t="shared" ref="CC728" si="13867">U728/U746</f>
        <v>6.3664596273291921E-2</v>
      </c>
      <c r="CD728" s="132">
        <f t="shared" ref="CD728" si="13868">V728/V746</f>
        <v>3.8744569554038481E-2</v>
      </c>
      <c r="CE728" s="133">
        <f t="shared" ref="CE728" si="13869">W728/W746</f>
        <v>9.2734055782554628E-2</v>
      </c>
      <c r="CF728" s="130">
        <f t="shared" ref="CF728" si="13870">X728/X746</f>
        <v>6.6721678651420493E-2</v>
      </c>
      <c r="CG728" s="131">
        <f t="shared" ref="CG728" si="13871">Y728/Y746</f>
        <v>8.5714285714285715E-2</v>
      </c>
      <c r="CH728" s="132">
        <f t="shared" ref="CH728" si="13872">Z728/Z746</f>
        <v>7.0687462346877297E-2</v>
      </c>
      <c r="CI728" s="130">
        <f t="shared" ref="CI728" si="13873">AA728/AA746</f>
        <v>7.1187607573149736E-2</v>
      </c>
      <c r="CJ728" s="136">
        <f t="shared" ref="CJ728" si="13874">AB728/AB746</f>
        <v>7.4227094863750134E-2</v>
      </c>
      <c r="CK728" s="137">
        <f t="shared" ref="CK728" si="13875">AC728/AC746</f>
        <v>7.1691579207745854E-2</v>
      </c>
    </row>
    <row r="729" spans="1:89" ht="15" thickTop="1" thickBot="1">
      <c r="A729" s="138" t="s">
        <v>23</v>
      </c>
      <c r="B729" s="182">
        <v>2061</v>
      </c>
      <c r="C729" s="183">
        <v>1276</v>
      </c>
      <c r="D729" s="184">
        <v>784</v>
      </c>
      <c r="E729" s="185">
        <v>397</v>
      </c>
      <c r="F729" s="182">
        <v>282</v>
      </c>
      <c r="G729" s="186">
        <v>192</v>
      </c>
      <c r="H729" s="184">
        <v>1322</v>
      </c>
      <c r="I729" s="185">
        <v>1505</v>
      </c>
      <c r="J729" s="182">
        <v>88</v>
      </c>
      <c r="K729" s="186">
        <v>399</v>
      </c>
      <c r="L729" s="184">
        <v>134</v>
      </c>
      <c r="M729" s="182">
        <v>680</v>
      </c>
      <c r="N729" s="187">
        <v>891</v>
      </c>
      <c r="O729" s="188">
        <v>1380</v>
      </c>
      <c r="P729" s="182">
        <v>604</v>
      </c>
      <c r="Q729" s="186">
        <v>447</v>
      </c>
      <c r="R729" s="184">
        <v>1073</v>
      </c>
      <c r="S729" s="185">
        <v>833</v>
      </c>
      <c r="T729" s="182">
        <v>120</v>
      </c>
      <c r="U729" s="186">
        <v>136</v>
      </c>
      <c r="V729" s="184">
        <v>483</v>
      </c>
      <c r="W729" s="185">
        <v>1256</v>
      </c>
      <c r="X729" s="182">
        <v>528</v>
      </c>
      <c r="Y729" s="186">
        <v>282</v>
      </c>
      <c r="Z729" s="184">
        <v>2205</v>
      </c>
      <c r="AA729" s="182">
        <v>2102</v>
      </c>
      <c r="AB729" s="165">
        <f t="shared" si="13794"/>
        <v>10575</v>
      </c>
      <c r="AC729" s="166">
        <f t="shared" si="13711"/>
        <v>10885</v>
      </c>
      <c r="AE729" s="315"/>
      <c r="AF729" s="230" t="s">
        <v>14</v>
      </c>
      <c r="AG729" s="231" t="s">
        <v>15</v>
      </c>
      <c r="AH729" s="232" t="s">
        <v>14</v>
      </c>
      <c r="AI729" s="233" t="s">
        <v>15</v>
      </c>
      <c r="AJ729" s="230" t="s">
        <v>14</v>
      </c>
      <c r="AK729" s="231" t="s">
        <v>15</v>
      </c>
      <c r="AL729" s="232" t="s">
        <v>14</v>
      </c>
      <c r="AM729" s="233" t="s">
        <v>15</v>
      </c>
      <c r="AN729" s="230" t="s">
        <v>14</v>
      </c>
      <c r="AO729" s="231" t="s">
        <v>15</v>
      </c>
      <c r="AP729" s="232" t="s">
        <v>14</v>
      </c>
      <c r="AQ729" s="230" t="s">
        <v>15</v>
      </c>
      <c r="AR729" s="234" t="s">
        <v>14</v>
      </c>
      <c r="AS729" s="235" t="s">
        <v>15</v>
      </c>
      <c r="AT729" s="230" t="s">
        <v>14</v>
      </c>
      <c r="AU729" s="231" t="s">
        <v>15</v>
      </c>
      <c r="AV729" s="232" t="s">
        <v>14</v>
      </c>
      <c r="AW729" s="233" t="s">
        <v>15</v>
      </c>
      <c r="AX729" s="230" t="s">
        <v>14</v>
      </c>
      <c r="AY729" s="231" t="s">
        <v>15</v>
      </c>
      <c r="AZ729" s="232" t="s">
        <v>14</v>
      </c>
      <c r="BA729" s="233" t="s">
        <v>15</v>
      </c>
      <c r="BB729" s="230" t="s">
        <v>14</v>
      </c>
      <c r="BC729" s="231" t="s">
        <v>15</v>
      </c>
      <c r="BD729" s="236" t="s">
        <v>14</v>
      </c>
      <c r="BE729" s="237" t="s">
        <v>15</v>
      </c>
      <c r="BF729" s="238" t="s">
        <v>14</v>
      </c>
      <c r="BG729" s="239" t="s">
        <v>15</v>
      </c>
      <c r="BI729" s="138" t="s">
        <v>23</v>
      </c>
      <c r="BJ729" s="130">
        <f>B729/B746</f>
        <v>8.4804345142574997E-2</v>
      </c>
      <c r="BK729" s="131">
        <f t="shared" ref="BK729" si="13876">C729/C746</f>
        <v>7.0287539936102233E-2</v>
      </c>
      <c r="BL729" s="132">
        <f t="shared" ref="BL729" si="13877">D729/D746</f>
        <v>9.081431715510252E-2</v>
      </c>
      <c r="BM729" s="133">
        <f t="shared" ref="BM729" si="13878">E729/E746</f>
        <v>5.9618561345547383E-2</v>
      </c>
      <c r="BN729" s="130">
        <f t="shared" ref="BN729" si="13879">F729/F746</f>
        <v>8.3136792452830191E-2</v>
      </c>
      <c r="BO729" s="131">
        <f t="shared" ref="BO729" si="13880">G729/G746</f>
        <v>8.0167014613778703E-2</v>
      </c>
      <c r="BP729" s="132">
        <f t="shared" ref="BP729" si="13881">H729/H746</f>
        <v>7.8963086847449529E-2</v>
      </c>
      <c r="BQ729" s="133">
        <f t="shared" ref="BQ729" si="13882">I729/I746</f>
        <v>6.5643128189470934E-2</v>
      </c>
      <c r="BR729" s="130">
        <f t="shared" ref="BR729" si="13883">J729/J746</f>
        <v>5.3430479659987859E-2</v>
      </c>
      <c r="BS729" s="131">
        <f t="shared" ref="BS729" si="13884">K729/K746</f>
        <v>0.17000426075841499</v>
      </c>
      <c r="BT729" s="132">
        <f t="shared" ref="BT729" si="13885">L729/L746</f>
        <v>4.2756860242501596E-2</v>
      </c>
      <c r="BU729" s="130">
        <f t="shared" ref="BU729" si="13886">M729/M746</f>
        <v>9.3035983034614855E-2</v>
      </c>
      <c r="BV729" s="134">
        <f t="shared" ref="BV729" si="13887">N729/N746</f>
        <v>6.9171648163962429E-2</v>
      </c>
      <c r="BW729" s="135">
        <f t="shared" ref="BW729" si="13888">O729/O746</f>
        <v>8.6449915429430563E-2</v>
      </c>
      <c r="BX729" s="130">
        <f t="shared" ref="BX729" si="13889">P729/P746</f>
        <v>8.309258494978676E-2</v>
      </c>
      <c r="BY729" s="131">
        <f t="shared" ref="BY729" si="13890">Q729/Q746</f>
        <v>6.3602731929425158E-2</v>
      </c>
      <c r="BZ729" s="132">
        <f t="shared" ref="BZ729" si="13891">R729/R746</f>
        <v>8.8211114764879972E-2</v>
      </c>
      <c r="CA729" s="133">
        <f t="shared" ref="CA729" si="13892">S729/S746</f>
        <v>6.9864966870754011E-2</v>
      </c>
      <c r="CB729" s="130">
        <f t="shared" ref="CB729" si="13893">T729/T746</f>
        <v>5.9113300492610835E-2</v>
      </c>
      <c r="CC729" s="131">
        <f t="shared" ref="CC729" si="13894">U729/U746</f>
        <v>7.0393374741200831E-2</v>
      </c>
      <c r="CD729" s="132">
        <f t="shared" ref="CD729" si="13895">V729/V746</f>
        <v>4.2822945296568847E-2</v>
      </c>
      <c r="CE729" s="133">
        <f t="shared" ref="CE729" si="13896">W729/W746</f>
        <v>0.11156510925564044</v>
      </c>
      <c r="CF729" s="130">
        <f t="shared" ref="CF729" si="13897">X729/X746</f>
        <v>6.2242131321466464E-2</v>
      </c>
      <c r="CG729" s="131">
        <f t="shared" ref="CG729" si="13898">Y729/Y746</f>
        <v>6.1978021978021977E-2</v>
      </c>
      <c r="CH729" s="132">
        <f t="shared" ref="CH729" si="13899">Z729/Z746</f>
        <v>7.3800120489992641E-2</v>
      </c>
      <c r="CI729" s="130">
        <f t="shared" ref="CI729" si="13900">AA729/AA746</f>
        <v>7.2358003442340793E-2</v>
      </c>
      <c r="CJ729" s="136">
        <f t="shared" ref="CJ729" si="13901">AB729/AB746</f>
        <v>7.4558465822963299E-2</v>
      </c>
      <c r="CK729" s="137">
        <f t="shared" ref="CK729" si="13902">AC729/AC746</f>
        <v>7.6928513375030913E-2</v>
      </c>
    </row>
    <row r="730" spans="1:89" ht="14" thickTop="1">
      <c r="A730" s="147" t="s">
        <v>24</v>
      </c>
      <c r="B730" s="196">
        <v>1753</v>
      </c>
      <c r="C730" s="190">
        <v>1346</v>
      </c>
      <c r="D730" s="191">
        <v>612</v>
      </c>
      <c r="E730" s="192">
        <v>399</v>
      </c>
      <c r="F730" s="189">
        <v>244</v>
      </c>
      <c r="G730" s="193">
        <v>127</v>
      </c>
      <c r="H730" s="191">
        <v>1172</v>
      </c>
      <c r="I730" s="192">
        <v>1548</v>
      </c>
      <c r="J730" s="189">
        <v>86</v>
      </c>
      <c r="K730" s="193">
        <v>220</v>
      </c>
      <c r="L730" s="191">
        <v>143</v>
      </c>
      <c r="M730" s="189">
        <v>545</v>
      </c>
      <c r="N730" s="194">
        <v>866</v>
      </c>
      <c r="O730" s="197">
        <v>1244</v>
      </c>
      <c r="P730" s="189">
        <v>580</v>
      </c>
      <c r="Q730" s="193">
        <v>350</v>
      </c>
      <c r="R730" s="191">
        <v>986</v>
      </c>
      <c r="S730" s="192">
        <v>672</v>
      </c>
      <c r="T730" s="189">
        <v>115</v>
      </c>
      <c r="U730" s="193">
        <v>135</v>
      </c>
      <c r="V730" s="191">
        <v>465</v>
      </c>
      <c r="W730" s="198">
        <v>1009</v>
      </c>
      <c r="X730" s="189">
        <v>462</v>
      </c>
      <c r="Y730" s="193">
        <v>275</v>
      </c>
      <c r="Z730" s="191">
        <v>1984</v>
      </c>
      <c r="AA730" s="189">
        <v>2054</v>
      </c>
      <c r="AB730" s="165">
        <f t="shared" si="13794"/>
        <v>9468</v>
      </c>
      <c r="AC730" s="166">
        <f t="shared" si="13711"/>
        <v>9924</v>
      </c>
      <c r="AE730" s="241" t="str">
        <f>$AE$17</f>
        <v>17:00 - 17:59</v>
      </c>
      <c r="AF730" s="242">
        <f t="shared" ref="AF730:AU732" si="13903">SUMIF($A$9:$A$32,$AE730,B$722:B$745)</f>
        <v>1504</v>
      </c>
      <c r="AG730" s="243">
        <f t="shared" si="13903"/>
        <v>1450</v>
      </c>
      <c r="AH730" s="244">
        <f t="shared" si="13903"/>
        <v>502</v>
      </c>
      <c r="AI730" s="245">
        <f t="shared" si="13903"/>
        <v>623</v>
      </c>
      <c r="AJ730" s="242">
        <f t="shared" si="13903"/>
        <v>213</v>
      </c>
      <c r="AK730" s="246">
        <f t="shared" si="13903"/>
        <v>206</v>
      </c>
      <c r="AL730" s="244">
        <f t="shared" si="13903"/>
        <v>1218</v>
      </c>
      <c r="AM730" s="245">
        <f t="shared" si="13903"/>
        <v>1658</v>
      </c>
      <c r="AN730" s="242">
        <f t="shared" si="13903"/>
        <v>143</v>
      </c>
      <c r="AO730" s="246">
        <f t="shared" si="13903"/>
        <v>111</v>
      </c>
      <c r="AP730" s="244">
        <f t="shared" si="13903"/>
        <v>352</v>
      </c>
      <c r="AQ730" s="242">
        <f t="shared" si="13903"/>
        <v>386</v>
      </c>
      <c r="AR730" s="247">
        <f t="shared" si="13903"/>
        <v>980</v>
      </c>
      <c r="AS730" s="248">
        <f t="shared" si="13903"/>
        <v>1011</v>
      </c>
      <c r="AT730" s="242">
        <f t="shared" si="13903"/>
        <v>475</v>
      </c>
      <c r="AU730" s="246">
        <f t="shared" si="13903"/>
        <v>631</v>
      </c>
      <c r="AV730" s="244">
        <f t="shared" ref="AP730:BE732" si="13904">SUMIF($A$9:$A$32,$AE730,R$722:R$745)</f>
        <v>743</v>
      </c>
      <c r="AW730" s="245">
        <f t="shared" si="13904"/>
        <v>884</v>
      </c>
      <c r="AX730" s="242">
        <f t="shared" si="13904"/>
        <v>134</v>
      </c>
      <c r="AY730" s="246">
        <f t="shared" si="13904"/>
        <v>151</v>
      </c>
      <c r="AZ730" s="244">
        <f t="shared" si="13904"/>
        <v>1095</v>
      </c>
      <c r="BA730" s="245">
        <f t="shared" si="13904"/>
        <v>665</v>
      </c>
      <c r="BB730" s="242">
        <f t="shared" si="13904"/>
        <v>578</v>
      </c>
      <c r="BC730" s="246">
        <f t="shared" si="13904"/>
        <v>280</v>
      </c>
      <c r="BD730" s="23">
        <f t="shared" si="13904"/>
        <v>2279</v>
      </c>
      <c r="BE730" s="249">
        <f t="shared" si="13904"/>
        <v>2164</v>
      </c>
      <c r="BF730" s="250">
        <f>AF730+AH730+AJ730+AL730+AN730+AP730+AR730+AT730+AV730+AX730+AZ730+BB730+BD730</f>
        <v>10216</v>
      </c>
      <c r="BG730" s="251">
        <f>AG730+AI730+AK730+AM730+AO730+AQ730+AS730+AU730+AW730+AY730+BA730+BC730+BE730</f>
        <v>10220</v>
      </c>
      <c r="BI730" s="147" t="s">
        <v>24</v>
      </c>
      <c r="BJ730" s="130">
        <f>B730/B746</f>
        <v>7.2131012632185326E-2</v>
      </c>
      <c r="BK730" s="131">
        <f t="shared" ref="BK730" si="13905">C730/C746</f>
        <v>7.4143439462377433E-2</v>
      </c>
      <c r="BL730" s="132">
        <f t="shared" ref="BL730" si="13906">D730/D746</f>
        <v>7.0890767983319822E-2</v>
      </c>
      <c r="BM730" s="133">
        <f t="shared" ref="BM730" si="13907">E730/E746</f>
        <v>5.9918906742754165E-2</v>
      </c>
      <c r="BN730" s="130">
        <f t="shared" ref="BN730" si="13908">F730/F746</f>
        <v>7.1933962264150941E-2</v>
      </c>
      <c r="BO730" s="131">
        <f t="shared" ref="BO730" si="13909">G730/G746</f>
        <v>5.3027139874739039E-2</v>
      </c>
      <c r="BP730" s="132">
        <f t="shared" ref="BP730" si="13910">H730/H746</f>
        <v>7.0003583801218489E-2</v>
      </c>
      <c r="BQ730" s="133">
        <f t="shared" ref="BQ730" si="13911">I730/I746</f>
        <v>6.7518646137741528E-2</v>
      </c>
      <c r="BR730" s="130">
        <f t="shared" ref="BR730" si="13912">J730/J746</f>
        <v>5.2216150576806314E-2</v>
      </c>
      <c r="BS730" s="131">
        <f t="shared" ref="BS730" si="13913">K730/K746</f>
        <v>9.3736685129953132E-2</v>
      </c>
      <c r="BT730" s="132">
        <f t="shared" ref="BT730" si="13914">L730/L746</f>
        <v>4.5628589661774091E-2</v>
      </c>
      <c r="BU730" s="130">
        <f t="shared" ref="BU730" si="13915">M730/M746</f>
        <v>7.4565604049801615E-2</v>
      </c>
      <c r="BV730" s="134">
        <f t="shared" ref="BV730" si="13916">N730/N746</f>
        <v>6.7230805061718815E-2</v>
      </c>
      <c r="BW730" s="135">
        <f t="shared" ref="BW730" si="13917">O730/O746</f>
        <v>7.7930213618993924E-2</v>
      </c>
      <c r="BX730" s="130">
        <f t="shared" ref="BX730" si="13918">P730/P746</f>
        <v>7.979089283257669E-2</v>
      </c>
      <c r="BY730" s="131">
        <f t="shared" ref="BY730" si="13919">Q730/Q746</f>
        <v>4.9800796812749001E-2</v>
      </c>
      <c r="BZ730" s="132">
        <f t="shared" ref="BZ730" si="13920">R730/R746</f>
        <v>8.105886221637619E-2</v>
      </c>
      <c r="CA730" s="133">
        <f t="shared" ref="CA730" si="13921">S730/S746</f>
        <v>5.6361653946154493E-2</v>
      </c>
      <c r="CB730" s="130">
        <f t="shared" ref="CB730" si="13922">T730/T746</f>
        <v>5.6650246305418719E-2</v>
      </c>
      <c r="CC730" s="131">
        <f t="shared" ref="CC730" si="13923">U730/U746</f>
        <v>6.9875776397515521E-2</v>
      </c>
      <c r="CD730" s="132">
        <f t="shared" ref="CD730" si="13924">V730/V746</f>
        <v>4.1227059136448266E-2</v>
      </c>
      <c r="CE730" s="133">
        <f t="shared" ref="CE730" si="13925">W730/W746</f>
        <v>8.9625155445016882E-2</v>
      </c>
      <c r="CF730" s="130">
        <f t="shared" ref="CF730" si="13926">X730/X746</f>
        <v>5.4461864906283151E-2</v>
      </c>
      <c r="CG730" s="131">
        <f t="shared" ref="CG730" si="13927">Y730/Y746</f>
        <v>6.043956043956044E-2</v>
      </c>
      <c r="CH730" s="132">
        <f t="shared" ref="CH730" si="13928">Z730/Z746</f>
        <v>6.6403373719793823E-2</v>
      </c>
      <c r="CI730" s="130">
        <f t="shared" ref="CI730" si="13929">AA730/AA746</f>
        <v>7.0705679862306373E-2</v>
      </c>
      <c r="CJ730" s="136">
        <f t="shared" ref="CJ730" si="13930">AB730/AB746</f>
        <v>6.6753622166602036E-2</v>
      </c>
      <c r="CK730" s="137">
        <f t="shared" ref="CK730" si="13931">AC730/AC746</f>
        <v>7.0136753948902786E-2</v>
      </c>
    </row>
    <row r="731" spans="1:89">
      <c r="A731" s="138" t="s">
        <v>25</v>
      </c>
      <c r="B731" s="199">
        <v>1709</v>
      </c>
      <c r="C731" s="183">
        <v>1256</v>
      </c>
      <c r="D731" s="184">
        <v>578</v>
      </c>
      <c r="E731" s="185">
        <v>414</v>
      </c>
      <c r="F731" s="182">
        <v>220</v>
      </c>
      <c r="G731" s="186">
        <v>136</v>
      </c>
      <c r="H731" s="184">
        <v>1199</v>
      </c>
      <c r="I731" s="185">
        <v>1352</v>
      </c>
      <c r="J731" s="182">
        <v>114</v>
      </c>
      <c r="K731" s="183">
        <v>137</v>
      </c>
      <c r="L731" s="184">
        <v>194</v>
      </c>
      <c r="M731" s="182">
        <v>458</v>
      </c>
      <c r="N731" s="187">
        <v>819</v>
      </c>
      <c r="O731" s="200">
        <v>1041</v>
      </c>
      <c r="P731" s="182">
        <v>624</v>
      </c>
      <c r="Q731" s="183">
        <v>500</v>
      </c>
      <c r="R731" s="184">
        <v>874</v>
      </c>
      <c r="S731" s="185">
        <v>797</v>
      </c>
      <c r="T731" s="191">
        <v>127</v>
      </c>
      <c r="U731" s="182">
        <v>132</v>
      </c>
      <c r="V731" s="184">
        <v>564</v>
      </c>
      <c r="W731" s="201">
        <v>790</v>
      </c>
      <c r="X731" s="182">
        <v>538</v>
      </c>
      <c r="Y731" s="186">
        <v>280</v>
      </c>
      <c r="Z731" s="184">
        <v>2089</v>
      </c>
      <c r="AA731" s="182">
        <v>2056</v>
      </c>
      <c r="AB731" s="165">
        <f t="shared" si="13794"/>
        <v>9649</v>
      </c>
      <c r="AC731" s="166">
        <f t="shared" si="13711"/>
        <v>9349</v>
      </c>
      <c r="AE731" s="253" t="str">
        <f>$AE$18</f>
        <v>18:00 - 18:59</v>
      </c>
      <c r="AF731" s="242">
        <f t="shared" si="13903"/>
        <v>1472</v>
      </c>
      <c r="AG731" s="254">
        <f t="shared" si="13903"/>
        <v>1601</v>
      </c>
      <c r="AH731" s="255">
        <f t="shared" si="13903"/>
        <v>417</v>
      </c>
      <c r="AI731" s="256">
        <f t="shared" si="13903"/>
        <v>631</v>
      </c>
      <c r="AJ731" s="257">
        <f t="shared" si="13903"/>
        <v>168</v>
      </c>
      <c r="AK731" s="258">
        <f t="shared" si="13903"/>
        <v>263</v>
      </c>
      <c r="AL731" s="255">
        <f t="shared" si="13903"/>
        <v>1112</v>
      </c>
      <c r="AM731" s="256">
        <f t="shared" si="13903"/>
        <v>2023</v>
      </c>
      <c r="AN731" s="257">
        <f t="shared" si="13903"/>
        <v>167</v>
      </c>
      <c r="AO731" s="258">
        <f t="shared" si="13903"/>
        <v>123</v>
      </c>
      <c r="AP731" s="255">
        <f t="shared" si="13904"/>
        <v>283</v>
      </c>
      <c r="AQ731" s="257">
        <f t="shared" si="13904"/>
        <v>306</v>
      </c>
      <c r="AR731" s="259">
        <f t="shared" si="13904"/>
        <v>1062</v>
      </c>
      <c r="AS731" s="260">
        <f t="shared" si="13904"/>
        <v>1004</v>
      </c>
      <c r="AT731" s="257">
        <f t="shared" si="13904"/>
        <v>483</v>
      </c>
      <c r="AU731" s="258">
        <f t="shared" si="13904"/>
        <v>587</v>
      </c>
      <c r="AV731" s="255">
        <f t="shared" si="13904"/>
        <v>721</v>
      </c>
      <c r="AW731" s="256">
        <f t="shared" si="13904"/>
        <v>1140</v>
      </c>
      <c r="AX731" s="257">
        <f t="shared" si="13904"/>
        <v>135</v>
      </c>
      <c r="AY731" s="258">
        <f t="shared" si="13904"/>
        <v>117</v>
      </c>
      <c r="AZ731" s="255">
        <f t="shared" si="13904"/>
        <v>1214</v>
      </c>
      <c r="BA731" s="256">
        <f t="shared" si="13904"/>
        <v>584</v>
      </c>
      <c r="BB731" s="257">
        <f t="shared" si="13904"/>
        <v>586</v>
      </c>
      <c r="BC731" s="258">
        <f t="shared" si="13904"/>
        <v>360</v>
      </c>
      <c r="BD731" s="255">
        <f t="shared" si="13904"/>
        <v>2135</v>
      </c>
      <c r="BE731" s="257">
        <f t="shared" si="13904"/>
        <v>2174</v>
      </c>
      <c r="BF731" s="261">
        <f>SUM(AF731,AH731,AJ731,AL731,AN731,AP731,AR731,AT731,AV731,AX731,AZ731,BB731,BD731)</f>
        <v>9955</v>
      </c>
      <c r="BG731" s="19">
        <f>SUM(AG731,AI731,AK731,AM731,AO731,AQ731,AS731,AU731,AW731,AY731,BA731,BC731,BE731)</f>
        <v>10913</v>
      </c>
      <c r="BI731" s="138" t="s">
        <v>25</v>
      </c>
      <c r="BJ731" s="130">
        <f>B731/B746</f>
        <v>7.032053655927252E-2</v>
      </c>
      <c r="BK731" s="131">
        <f t="shared" ref="BK731" si="13932">C731/C746</f>
        <v>6.9185854357166468E-2</v>
      </c>
      <c r="BL731" s="132">
        <f t="shared" ref="BL731" si="13933">D731/D746</f>
        <v>6.695239198424649E-2</v>
      </c>
      <c r="BM731" s="133">
        <f t="shared" ref="BM731" si="13934">E731/E746</f>
        <v>6.2171497221805073E-2</v>
      </c>
      <c r="BN731" s="130">
        <f t="shared" ref="BN731" si="13935">F731/F746</f>
        <v>6.4858490566037735E-2</v>
      </c>
      <c r="BO731" s="131">
        <f t="shared" ref="BO731" si="13936">G731/G746</f>
        <v>5.6784968684759914E-2</v>
      </c>
      <c r="BP731" s="132">
        <f t="shared" ref="BP731" si="13937">H731/H746</f>
        <v>7.1616294349540074E-2</v>
      </c>
      <c r="BQ731" s="133">
        <f t="shared" ref="BQ731" si="13938">I731/I746</f>
        <v>5.8969773629345315E-2</v>
      </c>
      <c r="BR731" s="130">
        <f t="shared" ref="BR731" si="13939">J731/J746</f>
        <v>6.9216757741347903E-2</v>
      </c>
      <c r="BS731" s="131">
        <f t="shared" ref="BS731" si="13940">K731/K746</f>
        <v>5.8372390285470817E-2</v>
      </c>
      <c r="BT731" s="132">
        <f t="shared" ref="BT731" si="13941">L731/L746</f>
        <v>6.1901723037651561E-2</v>
      </c>
      <c r="BU731" s="130">
        <f t="shared" ref="BU731" si="13942">M731/M746</f>
        <v>6.2662470926255306E-2</v>
      </c>
      <c r="BV731" s="134">
        <f t="shared" ref="BV731" si="13943">N731/N746</f>
        <v>6.3582020029500821E-2</v>
      </c>
      <c r="BW731" s="135">
        <f t="shared" ref="BW731" si="13944">O731/O746</f>
        <v>6.5213305769592181E-2</v>
      </c>
      <c r="BX731" s="130">
        <f t="shared" ref="BX731" si="13945">P731/P746</f>
        <v>8.5843995047461819E-2</v>
      </c>
      <c r="BY731" s="131">
        <f t="shared" ref="BY731" si="13946">Q731/Q746</f>
        <v>7.1143995446784292E-2</v>
      </c>
      <c r="BZ731" s="132">
        <f t="shared" ref="BZ731" si="13947">R731/R746</f>
        <v>7.1851364682670171E-2</v>
      </c>
      <c r="CA731" s="133">
        <f t="shared" ref="CA731" si="13948">S731/S746</f>
        <v>6.6845592552210009E-2</v>
      </c>
      <c r="CB731" s="130">
        <f t="shared" ref="CB731" si="13949">T731/T746</f>
        <v>6.2561576354679807E-2</v>
      </c>
      <c r="CC731" s="131">
        <f t="shared" ref="CC731" si="13950">U731/U746</f>
        <v>6.8322981366459631E-2</v>
      </c>
      <c r="CD731" s="132">
        <f t="shared" ref="CD731" si="13951">V731/V746</f>
        <v>5.0004433017111445E-2</v>
      </c>
      <c r="CE731" s="133">
        <f t="shared" ref="CE731" si="13952">W731/W746</f>
        <v>7.0172321904423518E-2</v>
      </c>
      <c r="CF731" s="130">
        <f t="shared" ref="CF731" si="13953">X731/X746</f>
        <v>6.3420959566191204E-2</v>
      </c>
      <c r="CG731" s="131">
        <f t="shared" ref="CG731" si="13954">Y731/Y746</f>
        <v>6.1538461538461542E-2</v>
      </c>
      <c r="CH731" s="132">
        <f t="shared" ref="CH731" si="13955">Z731/Z746</f>
        <v>6.9917665171698243E-2</v>
      </c>
      <c r="CI731" s="130">
        <f t="shared" ref="CI731" si="13956">AA731/AA746</f>
        <v>7.0774526678141131E-2</v>
      </c>
      <c r="CJ731" s="136">
        <f t="shared" ref="CJ731" si="13957">AB731/AB746</f>
        <v>6.8029752881869784E-2</v>
      </c>
      <c r="CK731" s="137">
        <f t="shared" ref="CK731" si="13958">AC731/AC746</f>
        <v>6.6073006113290228E-2</v>
      </c>
    </row>
    <row r="732" spans="1:89" ht="14" thickBot="1">
      <c r="A732" s="147" t="s">
        <v>26</v>
      </c>
      <c r="B732" s="196">
        <v>1406</v>
      </c>
      <c r="C732" s="190">
        <v>1295</v>
      </c>
      <c r="D732" s="191">
        <v>545</v>
      </c>
      <c r="E732" s="192">
        <v>417</v>
      </c>
      <c r="F732" s="189">
        <v>237</v>
      </c>
      <c r="G732" s="193">
        <v>163</v>
      </c>
      <c r="H732" s="191">
        <v>1311</v>
      </c>
      <c r="I732" s="192">
        <v>1530</v>
      </c>
      <c r="J732" s="189">
        <v>99</v>
      </c>
      <c r="K732" s="190">
        <v>151</v>
      </c>
      <c r="L732" s="191">
        <v>206</v>
      </c>
      <c r="M732" s="189">
        <v>478</v>
      </c>
      <c r="N732" s="194">
        <v>893</v>
      </c>
      <c r="O732" s="197">
        <v>997</v>
      </c>
      <c r="P732" s="189">
        <v>467</v>
      </c>
      <c r="Q732" s="190">
        <v>374</v>
      </c>
      <c r="R732" s="191">
        <v>899</v>
      </c>
      <c r="S732" s="192">
        <v>771</v>
      </c>
      <c r="T732" s="189">
        <v>115</v>
      </c>
      <c r="U732" s="193">
        <v>115</v>
      </c>
      <c r="V732" s="191">
        <v>665</v>
      </c>
      <c r="W732" s="198">
        <v>751</v>
      </c>
      <c r="X732" s="189">
        <v>485</v>
      </c>
      <c r="Y732" s="193">
        <v>274</v>
      </c>
      <c r="Z732" s="191">
        <v>2011</v>
      </c>
      <c r="AA732" s="189">
        <v>1960</v>
      </c>
      <c r="AB732" s="165">
        <f t="shared" si="13794"/>
        <v>9339</v>
      </c>
      <c r="AC732" s="166">
        <f t="shared" si="13711"/>
        <v>9276</v>
      </c>
      <c r="AE732" s="241" t="str">
        <f>$AE$19</f>
        <v>19:00 - 19:59</v>
      </c>
      <c r="AF732" s="242">
        <f t="shared" si="13903"/>
        <v>1120</v>
      </c>
      <c r="AG732" s="262">
        <f t="shared" si="13903"/>
        <v>1137</v>
      </c>
      <c r="AH732" s="263">
        <f t="shared" si="13903"/>
        <v>393</v>
      </c>
      <c r="AI732" s="264">
        <f t="shared" si="13903"/>
        <v>471</v>
      </c>
      <c r="AJ732" s="265">
        <f t="shared" si="13903"/>
        <v>122</v>
      </c>
      <c r="AK732" s="266">
        <f t="shared" si="13903"/>
        <v>203</v>
      </c>
      <c r="AL732" s="263">
        <f t="shared" si="13903"/>
        <v>888</v>
      </c>
      <c r="AM732" s="264">
        <f t="shared" si="13903"/>
        <v>1654</v>
      </c>
      <c r="AN732" s="265">
        <f t="shared" si="13903"/>
        <v>207</v>
      </c>
      <c r="AO732" s="266">
        <f t="shared" si="13903"/>
        <v>97</v>
      </c>
      <c r="AP732" s="263">
        <f t="shared" si="13904"/>
        <v>254</v>
      </c>
      <c r="AQ732" s="265">
        <f t="shared" si="13904"/>
        <v>255</v>
      </c>
      <c r="AR732" s="267">
        <f t="shared" si="13904"/>
        <v>878</v>
      </c>
      <c r="AS732" s="268">
        <f t="shared" si="13904"/>
        <v>1011</v>
      </c>
      <c r="AT732" s="265">
        <f t="shared" si="13904"/>
        <v>356</v>
      </c>
      <c r="AU732" s="266">
        <f t="shared" si="13904"/>
        <v>639</v>
      </c>
      <c r="AV732" s="263">
        <f t="shared" si="13904"/>
        <v>588</v>
      </c>
      <c r="AW732" s="264">
        <f t="shared" si="13904"/>
        <v>990</v>
      </c>
      <c r="AX732" s="265">
        <f t="shared" si="13904"/>
        <v>112</v>
      </c>
      <c r="AY732" s="266">
        <f t="shared" si="13904"/>
        <v>144</v>
      </c>
      <c r="AZ732" s="263">
        <f t="shared" si="13904"/>
        <v>1129</v>
      </c>
      <c r="BA732" s="264">
        <f t="shared" si="13904"/>
        <v>587</v>
      </c>
      <c r="BB732" s="265">
        <f t="shared" si="13904"/>
        <v>562</v>
      </c>
      <c r="BC732" s="266">
        <f t="shared" si="13904"/>
        <v>319</v>
      </c>
      <c r="BD732" s="263">
        <f t="shared" si="13904"/>
        <v>1761</v>
      </c>
      <c r="BE732" s="265">
        <f t="shared" si="13904"/>
        <v>2077</v>
      </c>
      <c r="BF732" s="261">
        <f>SUM(AF732,AH732,AJ732,AL732,AN732,AP732,AR732,AT732,AV732,AX732,AZ732,BB732,BD732)</f>
        <v>8370</v>
      </c>
      <c r="BG732" s="19">
        <f>SUM(AG732,AI732,AK732,AM732,AO732,AQ732,AS732,AU732,AW732,AY732,BA732,BC732,BE732)</f>
        <v>9584</v>
      </c>
      <c r="BI732" s="147" t="s">
        <v>26</v>
      </c>
      <c r="BJ732" s="130">
        <f>B732/B746</f>
        <v>5.7852939966259308E-2</v>
      </c>
      <c r="BK732" s="131">
        <f t="shared" ref="BK732" si="13959">C732/C746</f>
        <v>7.133414123609122E-2</v>
      </c>
      <c r="BL732" s="132">
        <f t="shared" ref="BL732" si="13960">D732/D746</f>
        <v>6.3129850573381205E-2</v>
      </c>
      <c r="BM732" s="133">
        <f t="shared" ref="BM732" si="13961">E732/E746</f>
        <v>6.2622015317615257E-2</v>
      </c>
      <c r="BN732" s="130">
        <f t="shared" ref="BN732" si="13962">F732/F746</f>
        <v>6.9870283018867926E-2</v>
      </c>
      <c r="BO732" s="131">
        <f t="shared" ref="BO732" si="13963">G732/G746</f>
        <v>6.8058455114822544E-2</v>
      </c>
      <c r="BP732" s="132">
        <f t="shared" ref="BP732" si="13964">H732/H746</f>
        <v>7.8306056624059248E-2</v>
      </c>
      <c r="BQ732" s="133">
        <f t="shared" ref="BQ732" si="13965">I732/I746</f>
        <v>6.6733545601256161E-2</v>
      </c>
      <c r="BR732" s="130">
        <f t="shared" ref="BR732" si="13966">J732/J746</f>
        <v>6.0109289617486336E-2</v>
      </c>
      <c r="BS732" s="131">
        <f t="shared" ref="BS732" si="13967">K732/K746</f>
        <v>6.4337452066467835E-2</v>
      </c>
      <c r="BT732" s="132">
        <f t="shared" ref="BT732" si="13968">L732/L746</f>
        <v>6.5730695596681557E-2</v>
      </c>
      <c r="BU732" s="130">
        <f t="shared" ref="BU732" si="13969">M732/M746</f>
        <v>6.5398823368449863E-2</v>
      </c>
      <c r="BV732" s="134">
        <f t="shared" ref="BV732" si="13970">N732/N746</f>
        <v>6.9326915612141909E-2</v>
      </c>
      <c r="BW732" s="135">
        <f t="shared" ref="BW732" si="13971">O732/O746</f>
        <v>6.2456931654450917E-2</v>
      </c>
      <c r="BX732" s="130">
        <f t="shared" ref="BX732" si="13972">P732/P746</f>
        <v>6.4245425780712614E-2</v>
      </c>
      <c r="BY732" s="131">
        <f t="shared" ref="BY732" si="13973">Q732/Q746</f>
        <v>5.3215708594194652E-2</v>
      </c>
      <c r="BZ732" s="132">
        <f t="shared" ref="BZ732" si="13974">R732/R746</f>
        <v>7.3906609667872408E-2</v>
      </c>
      <c r="CA732" s="133">
        <f t="shared" ref="CA732" si="13975">S732/S746</f>
        <v>6.4664933322150467E-2</v>
      </c>
      <c r="CB732" s="130">
        <f t="shared" ref="CB732" si="13976">T732/T746</f>
        <v>5.6650246305418719E-2</v>
      </c>
      <c r="CC732" s="131">
        <f t="shared" ref="CC732" si="13977">U732/U746</f>
        <v>5.9523809523809521E-2</v>
      </c>
      <c r="CD732" s="132">
        <f t="shared" ref="CD732" si="13978">V732/V746</f>
        <v>5.8959127582232471E-2</v>
      </c>
      <c r="CE732" s="133">
        <f t="shared" ref="CE732" si="13979">W732/W746</f>
        <v>6.6708118671167174E-2</v>
      </c>
      <c r="CF732" s="130">
        <f t="shared" ref="CF732" si="13980">X732/X746</f>
        <v>5.7173169869150067E-2</v>
      </c>
      <c r="CG732" s="131">
        <f t="shared" ref="CG732" si="13981">Y732/Y746</f>
        <v>6.0219780219780222E-2</v>
      </c>
      <c r="CH732" s="132">
        <f t="shared" ref="CH732" si="13982">Z732/Z746</f>
        <v>6.7307048664569255E-2</v>
      </c>
      <c r="CI732" s="130">
        <f t="shared" ref="CI732" si="13983">AA732/AA746</f>
        <v>6.746987951807229E-2</v>
      </c>
      <c r="CJ732" s="136">
        <f t="shared" ref="CJ732" si="13984">AB732/AB746</f>
        <v>6.5844114640251E-2</v>
      </c>
      <c r="CK732" s="137">
        <f t="shared" ref="CK732" si="13985">AC732/AC746</f>
        <v>6.5557086822855937E-2</v>
      </c>
    </row>
    <row r="733" spans="1:89" ht="15" thickTop="1" thickBot="1">
      <c r="A733" s="138" t="s">
        <v>27</v>
      </c>
      <c r="B733" s="199">
        <v>1460</v>
      </c>
      <c r="C733" s="183">
        <v>1459</v>
      </c>
      <c r="D733" s="184">
        <v>579</v>
      </c>
      <c r="E733" s="185">
        <v>378</v>
      </c>
      <c r="F733" s="182">
        <v>229</v>
      </c>
      <c r="G733" s="186">
        <v>164</v>
      </c>
      <c r="H733" s="184">
        <v>1442</v>
      </c>
      <c r="I733" s="185">
        <v>1613</v>
      </c>
      <c r="J733" s="182">
        <v>134</v>
      </c>
      <c r="K733" s="183">
        <v>138</v>
      </c>
      <c r="L733" s="184">
        <v>305</v>
      </c>
      <c r="M733" s="182">
        <v>393</v>
      </c>
      <c r="N733" s="187">
        <v>904</v>
      </c>
      <c r="O733" s="200">
        <v>959</v>
      </c>
      <c r="P733" s="182">
        <v>565</v>
      </c>
      <c r="Q733" s="183">
        <v>452</v>
      </c>
      <c r="R733" s="184">
        <v>986</v>
      </c>
      <c r="S733" s="185">
        <v>835</v>
      </c>
      <c r="T733" s="182">
        <v>150</v>
      </c>
      <c r="U733" s="186">
        <v>82</v>
      </c>
      <c r="V733" s="184">
        <v>748</v>
      </c>
      <c r="W733" s="201">
        <v>700</v>
      </c>
      <c r="X733" s="182">
        <v>676</v>
      </c>
      <c r="Y733" s="186">
        <v>238</v>
      </c>
      <c r="Z733" s="184">
        <v>2216</v>
      </c>
      <c r="AA733" s="182">
        <v>2340</v>
      </c>
      <c r="AB733" s="165">
        <f t="shared" si="13794"/>
        <v>10394</v>
      </c>
      <c r="AC733" s="166">
        <f t="shared" si="13711"/>
        <v>9751</v>
      </c>
      <c r="AE733" s="269" t="s">
        <v>13</v>
      </c>
      <c r="AF733" s="14">
        <f t="shared" ref="AF733:BG733" si="13986">SUM(AF730:AF732)</f>
        <v>4096</v>
      </c>
      <c r="AG733" s="1">
        <f t="shared" si="13986"/>
        <v>4188</v>
      </c>
      <c r="AH733" s="14">
        <f t="shared" si="13986"/>
        <v>1312</v>
      </c>
      <c r="AI733" s="1">
        <f t="shared" si="13986"/>
        <v>1725</v>
      </c>
      <c r="AJ733" s="14">
        <f t="shared" si="13986"/>
        <v>503</v>
      </c>
      <c r="AK733" s="1">
        <f t="shared" si="13986"/>
        <v>672</v>
      </c>
      <c r="AL733" s="14">
        <f t="shared" si="13986"/>
        <v>3218</v>
      </c>
      <c r="AM733" s="1">
        <f t="shared" si="13986"/>
        <v>5335</v>
      </c>
      <c r="AN733" s="14">
        <f t="shared" si="13986"/>
        <v>517</v>
      </c>
      <c r="AO733" s="1">
        <f t="shared" si="13986"/>
        <v>331</v>
      </c>
      <c r="AP733" s="14">
        <f t="shared" si="13986"/>
        <v>889</v>
      </c>
      <c r="AQ733" s="1">
        <f t="shared" si="13986"/>
        <v>947</v>
      </c>
      <c r="AR733" s="14">
        <f t="shared" si="13986"/>
        <v>2920</v>
      </c>
      <c r="AS733" s="1">
        <f t="shared" si="13986"/>
        <v>3026</v>
      </c>
      <c r="AT733" s="14">
        <f t="shared" si="13986"/>
        <v>1314</v>
      </c>
      <c r="AU733" s="1">
        <f t="shared" si="13986"/>
        <v>1857</v>
      </c>
      <c r="AV733" s="14">
        <f t="shared" si="13986"/>
        <v>2052</v>
      </c>
      <c r="AW733" s="1">
        <f t="shared" si="13986"/>
        <v>3014</v>
      </c>
      <c r="AX733" s="14">
        <f t="shared" si="13986"/>
        <v>381</v>
      </c>
      <c r="AY733" s="1">
        <f t="shared" si="13986"/>
        <v>412</v>
      </c>
      <c r="AZ733" s="14">
        <f t="shared" si="13986"/>
        <v>3438</v>
      </c>
      <c r="BA733" s="1">
        <f t="shared" si="13986"/>
        <v>1836</v>
      </c>
      <c r="BB733" s="14">
        <f t="shared" si="13986"/>
        <v>1726</v>
      </c>
      <c r="BC733" s="1">
        <f t="shared" si="13986"/>
        <v>959</v>
      </c>
      <c r="BD733" s="14">
        <f t="shared" si="13986"/>
        <v>6175</v>
      </c>
      <c r="BE733" s="1">
        <f t="shared" si="13986"/>
        <v>6415</v>
      </c>
      <c r="BF733" s="54">
        <f t="shared" si="13986"/>
        <v>28541</v>
      </c>
      <c r="BG733" s="50">
        <f t="shared" si="13986"/>
        <v>30717</v>
      </c>
      <c r="BI733" s="138" t="s">
        <v>27</v>
      </c>
      <c r="BJ733" s="130">
        <f>B733/B746</f>
        <v>6.007488787392503E-2</v>
      </c>
      <c r="BK733" s="131">
        <f t="shared" ref="BK733" si="13987">C733/C746</f>
        <v>8.0367962983364544E-2</v>
      </c>
      <c r="BL733" s="132">
        <f t="shared" ref="BL733" si="13988">D733/D746</f>
        <v>6.7068226572454537E-2</v>
      </c>
      <c r="BM733" s="133">
        <f t="shared" ref="BM733" si="13989">E733/E746</f>
        <v>5.6765280072082897E-2</v>
      </c>
      <c r="BN733" s="130">
        <f t="shared" ref="BN733" si="13990">F733/F746</f>
        <v>6.7511792452830191E-2</v>
      </c>
      <c r="BO733" s="131">
        <f t="shared" ref="BO733" si="13991">G733/G746</f>
        <v>6.8475991649269305E-2</v>
      </c>
      <c r="BP733" s="132">
        <f t="shared" ref="BP733" si="13992">H733/H746</f>
        <v>8.6130689284434361E-2</v>
      </c>
      <c r="BQ733" s="133">
        <f t="shared" ref="BQ733" si="13993">I733/I746</f>
        <v>7.0353731408383136E-2</v>
      </c>
      <c r="BR733" s="130">
        <f t="shared" ref="BR733" si="13994">J733/J746</f>
        <v>8.1360048573163327E-2</v>
      </c>
      <c r="BS733" s="131">
        <f t="shared" ref="BS733" si="13995">K733/K746</f>
        <v>5.8798466126970601E-2</v>
      </c>
      <c r="BT733" s="132">
        <f t="shared" ref="BT733" si="13996">L733/L746</f>
        <v>9.7319719208679004E-2</v>
      </c>
      <c r="BU733" s="130">
        <f t="shared" ref="BU733" si="13997">M733/M746</f>
        <v>5.3769325489122999E-2</v>
      </c>
      <c r="BV733" s="134">
        <f t="shared" ref="BV733" si="13998">N733/N746</f>
        <v>7.0180886577129106E-2</v>
      </c>
      <c r="BW733" s="135">
        <f t="shared" ref="BW733" si="13999">O733/O746</f>
        <v>6.007642673682892E-2</v>
      </c>
      <c r="BX733" s="130">
        <f t="shared" ref="BX733" si="14000">P733/P746</f>
        <v>7.7727335259320407E-2</v>
      </c>
      <c r="BY733" s="131">
        <f t="shared" ref="BY733" si="14001">Q733/Q746</f>
        <v>6.4314171883893004E-2</v>
      </c>
      <c r="BZ733" s="132">
        <f t="shared" ref="BZ733" si="14002">R733/R746</f>
        <v>8.105886221637619E-2</v>
      </c>
      <c r="CA733" s="133">
        <f t="shared" ref="CA733" si="14003">S733/S746</f>
        <v>7.0032709888450895E-2</v>
      </c>
      <c r="CB733" s="130">
        <f t="shared" ref="CB733" si="14004">T733/T746</f>
        <v>7.3891625615763554E-2</v>
      </c>
      <c r="CC733" s="131">
        <f t="shared" ref="CC733" si="14005">U733/U746</f>
        <v>4.2443064182194616E-2</v>
      </c>
      <c r="CD733" s="132">
        <f t="shared" ref="CD733" si="14006">V733/V746</f>
        <v>6.6317935987232915E-2</v>
      </c>
      <c r="CE733" s="133">
        <f t="shared" ref="CE733" si="14007">W733/W746</f>
        <v>6.2178006750755022E-2</v>
      </c>
      <c r="CF733" s="130">
        <f t="shared" ref="CF733" si="14008">X733/X746</f>
        <v>7.9688789343392671E-2</v>
      </c>
      <c r="CG733" s="131">
        <f t="shared" ref="CG733" si="14009">Y733/Y746</f>
        <v>5.2307692307692305E-2</v>
      </c>
      <c r="CH733" s="132">
        <f t="shared" ref="CH733" si="14010">Z733/Z746</f>
        <v>7.4168284356382619E-2</v>
      </c>
      <c r="CI733" s="130">
        <f t="shared" ref="CI733" si="14011">AA733/AA746</f>
        <v>8.0550774526678137E-2</v>
      </c>
      <c r="CJ733" s="136">
        <f t="shared" ref="CJ733" si="14012">AB733/AB746</f>
        <v>7.3282335107695565E-2</v>
      </c>
      <c r="CK733" s="137">
        <f t="shared" ref="CK733" si="14013">AC733/AC746</f>
        <v>6.8914095904448927E-2</v>
      </c>
    </row>
    <row r="734" spans="1:89" ht="14" thickTop="1">
      <c r="A734" s="147" t="s">
        <v>28</v>
      </c>
      <c r="B734" s="196">
        <v>1420</v>
      </c>
      <c r="C734" s="190">
        <v>1526</v>
      </c>
      <c r="D734" s="191">
        <v>565</v>
      </c>
      <c r="E734" s="192">
        <v>557</v>
      </c>
      <c r="F734" s="189">
        <v>234</v>
      </c>
      <c r="G734" s="193">
        <v>176</v>
      </c>
      <c r="H734" s="191">
        <v>1402</v>
      </c>
      <c r="I734" s="192">
        <v>1772</v>
      </c>
      <c r="J734" s="189">
        <v>106</v>
      </c>
      <c r="K734" s="190">
        <v>132</v>
      </c>
      <c r="L734" s="191">
        <v>397</v>
      </c>
      <c r="M734" s="189">
        <v>467</v>
      </c>
      <c r="N734" s="194">
        <v>984</v>
      </c>
      <c r="O734" s="197">
        <v>1095</v>
      </c>
      <c r="P734" s="189">
        <v>574</v>
      </c>
      <c r="Q734" s="190">
        <v>589</v>
      </c>
      <c r="R734" s="191">
        <v>886</v>
      </c>
      <c r="S734" s="192">
        <v>1029</v>
      </c>
      <c r="T734" s="189">
        <v>196</v>
      </c>
      <c r="U734" s="193">
        <v>106</v>
      </c>
      <c r="V734" s="191">
        <v>984</v>
      </c>
      <c r="W734" s="198">
        <v>776</v>
      </c>
      <c r="X734" s="189">
        <v>714</v>
      </c>
      <c r="Y734" s="193">
        <v>270</v>
      </c>
      <c r="Z734" s="191">
        <v>2536</v>
      </c>
      <c r="AA734" s="189">
        <v>2327</v>
      </c>
      <c r="AB734" s="165">
        <f t="shared" si="13794"/>
        <v>10998</v>
      </c>
      <c r="AC734" s="166">
        <f t="shared" si="13711"/>
        <v>10822</v>
      </c>
      <c r="BI734" s="147" t="s">
        <v>28</v>
      </c>
      <c r="BJ734" s="130">
        <f>B734/B746</f>
        <v>5.8429000534913386E-2</v>
      </c>
      <c r="BK734" s="131">
        <f t="shared" ref="BK734" si="14014">C734/C746</f>
        <v>8.4058609672799378E-2</v>
      </c>
      <c r="BL734" s="132">
        <f t="shared" ref="BL734" si="14015">D734/D746</f>
        <v>6.5446542337541991E-2</v>
      </c>
      <c r="BM734" s="133">
        <f t="shared" ref="BM734" si="14016">E734/E746</f>
        <v>8.3646193122090401E-2</v>
      </c>
      <c r="BN734" s="130">
        <f t="shared" ref="BN734" si="14017">F734/F746</f>
        <v>6.8985849056603779E-2</v>
      </c>
      <c r="BO734" s="131">
        <f t="shared" ref="BO734" si="14018">G734/G746</f>
        <v>7.3486430062630476E-2</v>
      </c>
      <c r="BP734" s="132">
        <f t="shared" ref="BP734" si="14019">H734/H746</f>
        <v>8.3741488472106079E-2</v>
      </c>
      <c r="BQ734" s="133">
        <f t="shared" ref="BQ734" si="14020">I734/I746</f>
        <v>7.7288786147337196E-2</v>
      </c>
      <c r="BR734" s="130">
        <f t="shared" ref="BR734" si="14021">J734/J746</f>
        <v>6.4359441408621737E-2</v>
      </c>
      <c r="BS734" s="131">
        <f t="shared" ref="BS734" si="14022">K734/K746</f>
        <v>5.624201107797188E-2</v>
      </c>
      <c r="BT734" s="132">
        <f t="shared" ref="BT734" si="14023">L734/L746</f>
        <v>0.12667517549457563</v>
      </c>
      <c r="BU734" s="130">
        <f t="shared" ref="BU734" si="14024">M734/M746</f>
        <v>6.3893829525242848E-2</v>
      </c>
      <c r="BV734" s="134">
        <f t="shared" ref="BV734" si="14025">N734/N746</f>
        <v>7.6391584504308677E-2</v>
      </c>
      <c r="BW734" s="135">
        <f t="shared" ref="BW734" si="14026">O734/O746</f>
        <v>6.8596128547265545E-2</v>
      </c>
      <c r="BX734" s="130">
        <f t="shared" ref="BX734" si="14027">P734/P746</f>
        <v>7.896546980327418E-2</v>
      </c>
      <c r="BY734" s="131">
        <f t="shared" ref="BY734" si="14028">Q734/Q746</f>
        <v>8.3807626636311902E-2</v>
      </c>
      <c r="BZ734" s="132">
        <f t="shared" ref="BZ734" si="14029">R734/R746</f>
        <v>7.2837882275567242E-2</v>
      </c>
      <c r="CA734" s="133">
        <f t="shared" ref="CA734" si="14030">S734/S746</f>
        <v>8.6303782605049062E-2</v>
      </c>
      <c r="CB734" s="130">
        <f t="shared" ref="CB734" si="14031">T734/T746</f>
        <v>9.6551724137931033E-2</v>
      </c>
      <c r="CC734" s="131">
        <f t="shared" ref="CC734" si="14032">U734/U746</f>
        <v>5.4865424430641824E-2</v>
      </c>
      <c r="CD734" s="132">
        <f t="shared" ref="CD734" si="14033">V734/V746</f>
        <v>8.7241776753258268E-2</v>
      </c>
      <c r="CE734" s="133">
        <f t="shared" ref="CE734" si="14034">W734/W746</f>
        <v>6.8928761769408417E-2</v>
      </c>
      <c r="CF734" s="130">
        <f t="shared" ref="CF734" si="14035">X734/X746</f>
        <v>8.4168336673346694E-2</v>
      </c>
      <c r="CG734" s="131">
        <f t="shared" ref="CG734" si="14036">Y734/Y746</f>
        <v>5.9340659340659338E-2</v>
      </c>
      <c r="CH734" s="132">
        <f t="shared" ref="CH734" si="14037">Z734/Z746</f>
        <v>8.487850592409131E-2</v>
      </c>
      <c r="CI734" s="130">
        <f t="shared" ref="CI734" si="14038">AA734/AA746</f>
        <v>8.0103270223752146E-2</v>
      </c>
      <c r="CJ734" s="136">
        <f t="shared" ref="CJ734" si="14039">AB734/AB746</f>
        <v>7.7540804455881837E-2</v>
      </c>
      <c r="CK734" s="137">
        <f t="shared" ref="CK734" si="14040">AC734/AC746</f>
        <v>7.6483267959998588E-2</v>
      </c>
    </row>
    <row r="735" spans="1:89">
      <c r="A735" s="138" t="s">
        <v>29</v>
      </c>
      <c r="B735" s="199">
        <v>1484</v>
      </c>
      <c r="C735" s="183">
        <v>1757</v>
      </c>
      <c r="D735" s="184">
        <v>510</v>
      </c>
      <c r="E735" s="185">
        <v>607</v>
      </c>
      <c r="F735" s="182">
        <v>200</v>
      </c>
      <c r="G735" s="186">
        <v>180</v>
      </c>
      <c r="H735" s="184">
        <v>1337</v>
      </c>
      <c r="I735" s="185">
        <v>2063</v>
      </c>
      <c r="J735" s="182">
        <v>124</v>
      </c>
      <c r="K735" s="183">
        <v>149</v>
      </c>
      <c r="L735" s="184">
        <v>240</v>
      </c>
      <c r="M735" s="182">
        <v>339</v>
      </c>
      <c r="N735" s="187">
        <v>985</v>
      </c>
      <c r="O735" s="200">
        <v>1038</v>
      </c>
      <c r="P735" s="182">
        <v>538</v>
      </c>
      <c r="Q735" s="183">
        <v>525</v>
      </c>
      <c r="R735" s="184">
        <v>879</v>
      </c>
      <c r="S735" s="185">
        <v>1039</v>
      </c>
      <c r="T735" s="182">
        <v>151</v>
      </c>
      <c r="U735" s="186">
        <v>68</v>
      </c>
      <c r="V735" s="184">
        <v>992</v>
      </c>
      <c r="W735" s="201">
        <v>624</v>
      </c>
      <c r="X735" s="182">
        <v>630</v>
      </c>
      <c r="Y735" s="186">
        <v>279</v>
      </c>
      <c r="Z735" s="184">
        <v>2451</v>
      </c>
      <c r="AA735" s="182">
        <v>2014</v>
      </c>
      <c r="AB735" s="165">
        <f t="shared" si="13794"/>
        <v>10521</v>
      </c>
      <c r="AC735" s="166">
        <f t="shared" si="13711"/>
        <v>10682</v>
      </c>
      <c r="BI735" s="138" t="s">
        <v>29</v>
      </c>
      <c r="BJ735" s="130">
        <f>B735/B746</f>
        <v>6.1062420277332018E-2</v>
      </c>
      <c r="BK735" s="131">
        <f t="shared" ref="BK735" si="14041">C735/C746</f>
        <v>9.678307810950755E-2</v>
      </c>
      <c r="BL735" s="132">
        <f t="shared" ref="BL735" si="14042">D735/D746</f>
        <v>5.9075639986099847E-2</v>
      </c>
      <c r="BM735" s="133">
        <f t="shared" ref="BM735" si="14043">E735/E746</f>
        <v>9.1154828052260092E-2</v>
      </c>
      <c r="BN735" s="130">
        <f t="shared" ref="BN735" si="14044">F735/F746</f>
        <v>5.8962264150943397E-2</v>
      </c>
      <c r="BO735" s="131">
        <f t="shared" ref="BO735" si="14045">G735/G746</f>
        <v>7.5156576200417533E-2</v>
      </c>
      <c r="BP735" s="132">
        <f t="shared" ref="BP735" si="14046">H735/H746</f>
        <v>7.9859037152072626E-2</v>
      </c>
      <c r="BQ735" s="133">
        <f t="shared" ref="BQ735" si="14047">I735/I746</f>
        <v>8.9981244820517295E-2</v>
      </c>
      <c r="BR735" s="130">
        <f t="shared" ref="BR735" si="14048">J735/J746</f>
        <v>7.5288403157255615E-2</v>
      </c>
      <c r="BS735" s="131">
        <f t="shared" ref="BS735" si="14049">K735/K746</f>
        <v>6.3485300383468252E-2</v>
      </c>
      <c r="BT735" s="132">
        <f t="shared" ref="BT735" si="14050">L735/L746</f>
        <v>7.6579451180599875E-2</v>
      </c>
      <c r="BU735" s="130">
        <f t="shared" ref="BU735" si="14051">M735/M746</f>
        <v>4.6381173895197698E-2</v>
      </c>
      <c r="BV735" s="134">
        <f t="shared" ref="BV735" si="14052">N735/N746</f>
        <v>7.6469218228398417E-2</v>
      </c>
      <c r="BW735" s="135">
        <f t="shared" ref="BW735" si="14053">O735/O746</f>
        <v>6.5025371170832555E-2</v>
      </c>
      <c r="BX735" s="130">
        <f t="shared" ref="BX735" si="14054">P735/P746</f>
        <v>7.4012931627459075E-2</v>
      </c>
      <c r="BY735" s="131">
        <f t="shared" ref="BY735" si="14055">Q735/Q746</f>
        <v>7.4701195219123509E-2</v>
      </c>
      <c r="BZ735" s="132">
        <f t="shared" ref="BZ735" si="14056">R735/R746</f>
        <v>7.2262413679710619E-2</v>
      </c>
      <c r="CA735" s="133">
        <f t="shared" ref="CA735" si="14057">S735/S746</f>
        <v>8.7142497693533508E-2</v>
      </c>
      <c r="CB735" s="130">
        <f t="shared" ref="CB735" si="14058">T735/T746</f>
        <v>7.4384236453201968E-2</v>
      </c>
      <c r="CC735" s="131">
        <f t="shared" ref="CC735" si="14059">U735/U746</f>
        <v>3.5196687370600416E-2</v>
      </c>
      <c r="CD735" s="132">
        <f t="shared" ref="CD735" si="14060">V735/V746</f>
        <v>8.7951059491089639E-2</v>
      </c>
      <c r="CE735" s="133">
        <f t="shared" ref="CE735" si="14061">W735/W746</f>
        <v>5.5427251732101619E-2</v>
      </c>
      <c r="CF735" s="130">
        <f t="shared" ref="CF735" si="14062">X735/X746</f>
        <v>7.4266179417658854E-2</v>
      </c>
      <c r="CG735" s="131">
        <f t="shared" ref="CG735" si="14063">Y735/Y746</f>
        <v>6.1318681318681317E-2</v>
      </c>
      <c r="CH735" s="132">
        <f t="shared" ref="CH735" si="14064">Z735/Z746</f>
        <v>8.203360332016868E-2</v>
      </c>
      <c r="CI735" s="130">
        <f t="shared" ref="CI735" si="14065">AA735/AA746</f>
        <v>6.9328743545611013E-2</v>
      </c>
      <c r="CJ735" s="136">
        <f t="shared" ref="CJ735" si="14066">AB735/AB746</f>
        <v>7.4177741742165196E-2</v>
      </c>
      <c r="CK735" s="137">
        <f t="shared" ref="CK735" si="14067">AC735/AC746</f>
        <v>7.5493833704371183E-2</v>
      </c>
    </row>
    <row r="736" spans="1:89">
      <c r="A736" s="147" t="s">
        <v>30</v>
      </c>
      <c r="B736" s="196">
        <v>1504</v>
      </c>
      <c r="C736" s="190">
        <v>1450</v>
      </c>
      <c r="D736" s="191">
        <v>502</v>
      </c>
      <c r="E736" s="192">
        <v>623</v>
      </c>
      <c r="F736" s="189">
        <v>213</v>
      </c>
      <c r="G736" s="193">
        <v>206</v>
      </c>
      <c r="H736" s="191">
        <v>1218</v>
      </c>
      <c r="I736" s="192">
        <v>1658</v>
      </c>
      <c r="J736" s="189">
        <v>143</v>
      </c>
      <c r="K736" s="190">
        <v>111</v>
      </c>
      <c r="L736" s="191">
        <v>352</v>
      </c>
      <c r="M736" s="189">
        <v>386</v>
      </c>
      <c r="N736" s="194">
        <v>980</v>
      </c>
      <c r="O736" s="197">
        <v>1011</v>
      </c>
      <c r="P736" s="189">
        <v>475</v>
      </c>
      <c r="Q736" s="190">
        <v>631</v>
      </c>
      <c r="R736" s="191">
        <v>743</v>
      </c>
      <c r="S736" s="192">
        <v>884</v>
      </c>
      <c r="T736" s="189">
        <v>134</v>
      </c>
      <c r="U736" s="193">
        <v>151</v>
      </c>
      <c r="V736" s="191">
        <v>1095</v>
      </c>
      <c r="W736" s="198">
        <v>665</v>
      </c>
      <c r="X736" s="189">
        <v>578</v>
      </c>
      <c r="Y736" s="193">
        <v>280</v>
      </c>
      <c r="Z736" s="191">
        <v>2279</v>
      </c>
      <c r="AA736" s="189">
        <v>2164</v>
      </c>
      <c r="AB736" s="165">
        <f t="shared" si="13794"/>
        <v>10216</v>
      </c>
      <c r="AC736" s="166">
        <f t="shared" si="13711"/>
        <v>10220</v>
      </c>
      <c r="BI736" s="147" t="s">
        <v>30</v>
      </c>
      <c r="BJ736" s="130">
        <f>B736/B746</f>
        <v>6.1885363946837836E-2</v>
      </c>
      <c r="BK736" s="131">
        <f t="shared" ref="BK736" si="14068">C736/C746</f>
        <v>7.9872204472843447E-2</v>
      </c>
      <c r="BL736" s="132">
        <f t="shared" ref="BL736" si="14069">D736/D746</f>
        <v>5.8148963280435541E-2</v>
      </c>
      <c r="BM736" s="133">
        <f t="shared" ref="BM736" si="14070">E736/E746</f>
        <v>9.3557591229914402E-2</v>
      </c>
      <c r="BN736" s="130">
        <f t="shared" ref="BN736" si="14071">F736/F746</f>
        <v>6.279481132075472E-2</v>
      </c>
      <c r="BO736" s="131">
        <f t="shared" ref="BO736" si="14072">G736/G746</f>
        <v>8.6012526096033409E-2</v>
      </c>
      <c r="BP736" s="132">
        <f t="shared" ref="BP736" si="14073">H736/H746</f>
        <v>7.2751164735396015E-2</v>
      </c>
      <c r="BQ736" s="133">
        <f t="shared" ref="BQ736" si="14074">I736/I746</f>
        <v>7.2316482749596539E-2</v>
      </c>
      <c r="BR736" s="130">
        <f t="shared" ref="BR736" si="14075">J736/J746</f>
        <v>8.6824529447480273E-2</v>
      </c>
      <c r="BS736" s="131">
        <f t="shared" ref="BS736" si="14076">K736/K746</f>
        <v>4.729441840647635E-2</v>
      </c>
      <c r="BT736" s="132">
        <f t="shared" ref="BT736" si="14077">L736/L746</f>
        <v>0.11231652839821314</v>
      </c>
      <c r="BU736" s="130">
        <f t="shared" ref="BU736" si="14078">M736/M746</f>
        <v>5.2811602134354908E-2</v>
      </c>
      <c r="BV736" s="134">
        <f t="shared" ref="BV736" si="14079">N736/N746</f>
        <v>7.6081049607949688E-2</v>
      </c>
      <c r="BW736" s="135">
        <f t="shared" ref="BW736" si="14080">O736/O746</f>
        <v>6.3333959781995866E-2</v>
      </c>
      <c r="BX736" s="130">
        <f t="shared" ref="BX736" si="14081">P736/P746</f>
        <v>6.5345989819782638E-2</v>
      </c>
      <c r="BY736" s="131">
        <f t="shared" ref="BY736" si="14082">Q736/Q746</f>
        <v>8.9783722253841777E-2</v>
      </c>
      <c r="BZ736" s="132">
        <f t="shared" ref="BZ736" si="14083">R736/R746</f>
        <v>6.1081880960210458E-2</v>
      </c>
      <c r="CA736" s="133">
        <f t="shared" ref="CA736" si="14084">S736/S746</f>
        <v>7.4142413822024661E-2</v>
      </c>
      <c r="CB736" s="130">
        <f t="shared" ref="CB736" si="14085">T736/T746</f>
        <v>6.6009852216748766E-2</v>
      </c>
      <c r="CC736" s="131">
        <f t="shared" ref="CC736" si="14086">U736/U746</f>
        <v>7.8157349896480335E-2</v>
      </c>
      <c r="CD736" s="132">
        <f t="shared" ref="CD736" si="14087">V736/V746</f>
        <v>9.7083074740668504E-2</v>
      </c>
      <c r="CE736" s="133">
        <f t="shared" ref="CE736" si="14088">W736/W746</f>
        <v>5.9069106413217269E-2</v>
      </c>
      <c r="CF736" s="130">
        <f t="shared" ref="CF736" si="14089">X736/X746</f>
        <v>6.8136272545090179E-2</v>
      </c>
      <c r="CG736" s="131">
        <f t="shared" ref="CG736" si="14090">Y736/Y746</f>
        <v>6.1538461538461542E-2</v>
      </c>
      <c r="CH736" s="132">
        <f t="shared" ref="CH736" si="14091">Z736/Z746</f>
        <v>7.6276859227525265E-2</v>
      </c>
      <c r="CI736" s="130">
        <f t="shared" ref="CI736" si="14092">AA736/AA746</f>
        <v>7.4492254733218591E-2</v>
      </c>
      <c r="CJ736" s="136">
        <f t="shared" ref="CJ736" si="14093">AB736/AB746</f>
        <v>7.2027355730249945E-2</v>
      </c>
      <c r="CK736" s="137">
        <f t="shared" ref="CK736" si="14094">AC736/AC746</f>
        <v>7.222870066080074E-2</v>
      </c>
    </row>
    <row r="737" spans="1:89">
      <c r="A737" s="138" t="s">
        <v>31</v>
      </c>
      <c r="B737" s="199">
        <v>1472</v>
      </c>
      <c r="C737" s="183">
        <v>1601</v>
      </c>
      <c r="D737" s="184">
        <v>417</v>
      </c>
      <c r="E737" s="185">
        <v>631</v>
      </c>
      <c r="F737" s="182">
        <v>168</v>
      </c>
      <c r="G737" s="186">
        <v>263</v>
      </c>
      <c r="H737" s="184">
        <v>1112</v>
      </c>
      <c r="I737" s="185">
        <v>2023</v>
      </c>
      <c r="J737" s="182">
        <v>167</v>
      </c>
      <c r="K737" s="183">
        <v>123</v>
      </c>
      <c r="L737" s="184">
        <v>283</v>
      </c>
      <c r="M737" s="182">
        <v>306</v>
      </c>
      <c r="N737" s="187">
        <v>1062</v>
      </c>
      <c r="O737" s="200">
        <v>1004</v>
      </c>
      <c r="P737" s="182">
        <v>483</v>
      </c>
      <c r="Q737" s="183">
        <v>587</v>
      </c>
      <c r="R737" s="184">
        <v>721</v>
      </c>
      <c r="S737" s="185">
        <v>1140</v>
      </c>
      <c r="T737" s="182">
        <v>135</v>
      </c>
      <c r="U737" s="186">
        <v>117</v>
      </c>
      <c r="V737" s="184">
        <v>1214</v>
      </c>
      <c r="W737" s="201">
        <v>584</v>
      </c>
      <c r="X737" s="182">
        <v>586</v>
      </c>
      <c r="Y737" s="186">
        <v>360</v>
      </c>
      <c r="Z737" s="184">
        <v>2135</v>
      </c>
      <c r="AA737" s="182">
        <v>2174</v>
      </c>
      <c r="AB737" s="165">
        <f t="shared" si="13794"/>
        <v>9955</v>
      </c>
      <c r="AC737" s="166">
        <f t="shared" si="13711"/>
        <v>10913</v>
      </c>
      <c r="BI737" s="138" t="s">
        <v>31</v>
      </c>
      <c r="BJ737" s="130">
        <f>B737/B746</f>
        <v>6.0568654075628524E-2</v>
      </c>
      <c r="BK737" s="131">
        <f t="shared" ref="BK737" si="14095">C737/C746</f>
        <v>8.818993059380853E-2</v>
      </c>
      <c r="BL737" s="132">
        <f t="shared" ref="BL737" si="14096">D737/D746</f>
        <v>4.8303023282752232E-2</v>
      </c>
      <c r="BM737" s="133">
        <f t="shared" ref="BM737" si="14097">E737/E746</f>
        <v>9.4758972818741558E-2</v>
      </c>
      <c r="BN737" s="130">
        <f t="shared" ref="BN737" si="14098">F737/F746</f>
        <v>4.9528301886792456E-2</v>
      </c>
      <c r="BO737" s="131">
        <f t="shared" ref="BO737" si="14099">G737/G746</f>
        <v>0.10981210855949895</v>
      </c>
      <c r="BP737" s="132">
        <f t="shared" ref="BP737" si="14100">H737/H746</f>
        <v>6.6419782582726072E-2</v>
      </c>
      <c r="BQ737" s="133">
        <f t="shared" ref="BQ737" si="14101">I737/I746</f>
        <v>8.8236576961660929E-2</v>
      </c>
      <c r="BR737" s="130">
        <f t="shared" ref="BR737" si="14102">J737/J746</f>
        <v>0.10139647844565877</v>
      </c>
      <c r="BS737" s="131">
        <f t="shared" ref="BS737" si="14103">K737/K746</f>
        <v>5.2407328504473799E-2</v>
      </c>
      <c r="BT737" s="132">
        <f t="shared" ref="BT737" si="14104">L737/L746</f>
        <v>9.0299936183790688E-2</v>
      </c>
      <c r="BU737" s="130">
        <f t="shared" ref="BU737" si="14105">M737/M746</f>
        <v>4.1866192365576683E-2</v>
      </c>
      <c r="BV737" s="134">
        <f t="shared" ref="BV737" si="14106">N737/N746</f>
        <v>8.2447014983308753E-2</v>
      </c>
      <c r="BW737" s="135">
        <f t="shared" ref="BW737" si="14107">O737/O746</f>
        <v>6.2895445718223392E-2</v>
      </c>
      <c r="BX737" s="130">
        <f t="shared" ref="BX737" si="14108">P737/P746</f>
        <v>6.6446553858852661E-2</v>
      </c>
      <c r="BY737" s="131">
        <f t="shared" ref="BY737" si="14109">Q737/Q746</f>
        <v>8.3523050654524755E-2</v>
      </c>
      <c r="BZ737" s="132">
        <f t="shared" ref="BZ737" si="14110">R737/R746</f>
        <v>5.9273265373232492E-2</v>
      </c>
      <c r="CA737" s="133">
        <f t="shared" ref="CA737" si="14111">S737/S746</f>
        <v>9.5613520087226372E-2</v>
      </c>
      <c r="CB737" s="130">
        <f t="shared" ref="CB737" si="14112">T737/T746</f>
        <v>6.6502463054187194E-2</v>
      </c>
      <c r="CC737" s="131">
        <f t="shared" ref="CC737" si="14113">U737/U746</f>
        <v>6.0559006211180127E-2</v>
      </c>
      <c r="CD737" s="132">
        <f t="shared" ref="CD737" si="14114">V737/V746</f>
        <v>0.1076336554659101</v>
      </c>
      <c r="CE737" s="133">
        <f t="shared" ref="CE737" si="14115">W737/W746</f>
        <v>5.1874222774915615E-2</v>
      </c>
      <c r="CF737" s="130">
        <f t="shared" ref="CF737" si="14116">X737/X746</f>
        <v>6.9079335140869974E-2</v>
      </c>
      <c r="CG737" s="131">
        <f t="shared" ref="CG737" si="14117">Y737/Y746</f>
        <v>7.9120879120879117E-2</v>
      </c>
      <c r="CH737" s="132">
        <f t="shared" ref="CH737" si="14118">Z737/Z746</f>
        <v>7.1457259522056366E-2</v>
      </c>
      <c r="CI737" s="130">
        <f t="shared" ref="CI737" si="14119">AA737/AA746</f>
        <v>7.4836488812392424E-2</v>
      </c>
      <c r="CJ737" s="136">
        <f t="shared" ref="CJ737" si="14120">AB737/AB746</f>
        <v>7.0187189339725745E-2</v>
      </c>
      <c r="CK737" s="137">
        <f t="shared" ref="CK737" si="14121">AC737/AC746</f>
        <v>7.7126400226156397E-2</v>
      </c>
    </row>
    <row r="738" spans="1:89">
      <c r="A738" s="147" t="s">
        <v>32</v>
      </c>
      <c r="B738" s="196">
        <v>1120</v>
      </c>
      <c r="C738" s="190">
        <v>1137</v>
      </c>
      <c r="D738" s="191">
        <v>393</v>
      </c>
      <c r="E738" s="192">
        <v>471</v>
      </c>
      <c r="F738" s="189">
        <v>122</v>
      </c>
      <c r="G738" s="193">
        <v>203</v>
      </c>
      <c r="H738" s="191">
        <v>888</v>
      </c>
      <c r="I738" s="192">
        <v>1654</v>
      </c>
      <c r="J738" s="189">
        <v>207</v>
      </c>
      <c r="K738" s="190">
        <v>97</v>
      </c>
      <c r="L738" s="191">
        <v>254</v>
      </c>
      <c r="M738" s="189">
        <v>255</v>
      </c>
      <c r="N738" s="194">
        <v>878</v>
      </c>
      <c r="O738" s="197">
        <v>1011</v>
      </c>
      <c r="P738" s="189">
        <v>356</v>
      </c>
      <c r="Q738" s="190">
        <v>639</v>
      </c>
      <c r="R738" s="191">
        <v>588</v>
      </c>
      <c r="S738" s="192">
        <v>990</v>
      </c>
      <c r="T738" s="189">
        <v>112</v>
      </c>
      <c r="U738" s="193">
        <v>144</v>
      </c>
      <c r="V738" s="191">
        <v>1129</v>
      </c>
      <c r="W738" s="198">
        <v>587</v>
      </c>
      <c r="X738" s="189">
        <v>562</v>
      </c>
      <c r="Y738" s="193">
        <v>319</v>
      </c>
      <c r="Z738" s="191">
        <v>1761</v>
      </c>
      <c r="AA738" s="189">
        <v>2077</v>
      </c>
      <c r="AB738" s="165">
        <f t="shared" si="13794"/>
        <v>8370</v>
      </c>
      <c r="AC738" s="166">
        <f t="shared" si="13711"/>
        <v>9584</v>
      </c>
      <c r="BI738" s="147" t="s">
        <v>32</v>
      </c>
      <c r="BJ738" s="130">
        <f>B738/B746</f>
        <v>4.6084845492326047E-2</v>
      </c>
      <c r="BK738" s="131">
        <f t="shared" ref="BK738" si="14122">C738/C746</f>
        <v>6.2630825162498627E-2</v>
      </c>
      <c r="BL738" s="132">
        <f t="shared" ref="BL738" si="14123">D738/D746</f>
        <v>4.5522993165759293E-2</v>
      </c>
      <c r="BM738" s="133">
        <f t="shared" ref="BM738" si="14124">E738/E746</f>
        <v>7.0731341042198526E-2</v>
      </c>
      <c r="BN738" s="130">
        <f t="shared" ref="BN738" si="14125">F738/F746</f>
        <v>3.5966981132075471E-2</v>
      </c>
      <c r="BO738" s="131">
        <f t="shared" ref="BO738" si="14126">G738/G746</f>
        <v>8.4759916492693113E-2</v>
      </c>
      <c r="BP738" s="132">
        <f t="shared" ref="BP738" si="14127">H738/H746</f>
        <v>5.3040258033687733E-2</v>
      </c>
      <c r="BQ738" s="133">
        <f t="shared" ref="BQ738" si="14128">I738/I746</f>
        <v>7.2142015963710907E-2</v>
      </c>
      <c r="BR738" s="130">
        <f t="shared" ref="BR738" si="14129">J738/J746</f>
        <v>0.12568306010928962</v>
      </c>
      <c r="BS738" s="131">
        <f t="shared" ref="BS738" si="14130">K738/K746</f>
        <v>4.1329356625479333E-2</v>
      </c>
      <c r="BT738" s="132">
        <f t="shared" ref="BT738" si="14131">L738/L746</f>
        <v>8.1046585832801527E-2</v>
      </c>
      <c r="BU738" s="130">
        <f t="shared" ref="BU738" si="14132">M738/M746</f>
        <v>3.4888493637980571E-2</v>
      </c>
      <c r="BV738" s="134">
        <f t="shared" ref="BV738" si="14133">N738/N746</f>
        <v>6.8162409750795752E-2</v>
      </c>
      <c r="BW738" s="135">
        <f t="shared" ref="BW738" si="14134">O738/O746</f>
        <v>6.3333959781995866E-2</v>
      </c>
      <c r="BX738" s="130">
        <f t="shared" ref="BX738" si="14135">P738/P746</f>
        <v>4.8975099738616037E-2</v>
      </c>
      <c r="BY738" s="131">
        <f t="shared" ref="BY738" si="14136">Q738/Q746</f>
        <v>9.0922026180990323E-2</v>
      </c>
      <c r="BZ738" s="132">
        <f t="shared" ref="BZ738" si="14137">R738/R746</f>
        <v>4.8339362051956596E-2</v>
      </c>
      <c r="CA738" s="133">
        <f t="shared" ref="CA738" si="14138">S738/S746</f>
        <v>8.3032793759959742E-2</v>
      </c>
      <c r="CB738" s="130">
        <f t="shared" ref="CB738" si="14139">T738/T746</f>
        <v>5.5172413793103448E-2</v>
      </c>
      <c r="CC738" s="131">
        <f t="shared" ref="CC738" si="14140">U738/U746</f>
        <v>7.4534161490683232E-2</v>
      </c>
      <c r="CD738" s="132">
        <f t="shared" ref="CD738" si="14141">V738/V746</f>
        <v>0.10009752637645181</v>
      </c>
      <c r="CE738" s="133">
        <f t="shared" ref="CE738" si="14142">W738/W746</f>
        <v>5.2140699946704568E-2</v>
      </c>
      <c r="CF738" s="130">
        <f t="shared" ref="CF738" si="14143">X738/X746</f>
        <v>6.6250147353530589E-2</v>
      </c>
      <c r="CG738" s="131">
        <f t="shared" ref="CG738" si="14144">Y738/Y746</f>
        <v>7.0109890109890105E-2</v>
      </c>
      <c r="CH738" s="132">
        <f t="shared" ref="CH738" si="14145">Z738/Z746</f>
        <v>5.8939688064796839E-2</v>
      </c>
      <c r="CI738" s="130">
        <f t="shared" ref="CI738" si="14146">AA738/AA746</f>
        <v>7.1497418244406197E-2</v>
      </c>
      <c r="CJ738" s="136">
        <f t="shared" ref="CJ738" si="14147">AB738/AB746</f>
        <v>5.9012232523707124E-2</v>
      </c>
      <c r="CK738" s="137">
        <f t="shared" ref="CK738" si="14148">AC738/AC746</f>
        <v>6.7733842185236232E-2</v>
      </c>
    </row>
    <row r="739" spans="1:89">
      <c r="A739" s="138" t="s">
        <v>33</v>
      </c>
      <c r="B739" s="199">
        <v>0</v>
      </c>
      <c r="C739" s="183">
        <v>853</v>
      </c>
      <c r="D739" s="184">
        <v>7</v>
      </c>
      <c r="E739" s="185">
        <v>493</v>
      </c>
      <c r="F739" s="182">
        <v>3</v>
      </c>
      <c r="G739" s="186">
        <v>151</v>
      </c>
      <c r="H739" s="184">
        <v>41</v>
      </c>
      <c r="I739" s="185">
        <v>1301</v>
      </c>
      <c r="J739" s="182">
        <v>23</v>
      </c>
      <c r="K739" s="183">
        <v>74</v>
      </c>
      <c r="L739" s="184">
        <v>51</v>
      </c>
      <c r="M739" s="182">
        <v>151</v>
      </c>
      <c r="N739" s="187">
        <v>387</v>
      </c>
      <c r="O739" s="200">
        <v>528</v>
      </c>
      <c r="P739" s="182">
        <v>210</v>
      </c>
      <c r="Q739" s="183">
        <v>277</v>
      </c>
      <c r="R739" s="184">
        <v>335</v>
      </c>
      <c r="S739" s="185">
        <v>389</v>
      </c>
      <c r="T739" s="182">
        <v>51</v>
      </c>
      <c r="U739" s="186">
        <v>87</v>
      </c>
      <c r="V739" s="184">
        <v>728</v>
      </c>
      <c r="W739" s="201">
        <v>300</v>
      </c>
      <c r="X739" s="182">
        <v>233</v>
      </c>
      <c r="Y739" s="186">
        <v>210</v>
      </c>
      <c r="Z739" s="184">
        <v>1032</v>
      </c>
      <c r="AA739" s="182">
        <v>960</v>
      </c>
      <c r="AB739" s="165">
        <f t="shared" si="13794"/>
        <v>3101</v>
      </c>
      <c r="AC739" s="166">
        <f t="shared" si="13711"/>
        <v>5774</v>
      </c>
      <c r="BI739" s="138" t="s">
        <v>33</v>
      </c>
      <c r="BJ739" s="130">
        <f>B739/B746</f>
        <v>0</v>
      </c>
      <c r="BK739" s="131">
        <f t="shared" ref="BK739" si="14149">C739/C746</f>
        <v>4.6986889941610661E-2</v>
      </c>
      <c r="BL739" s="132">
        <f t="shared" ref="BL739" si="14150">D739/D746</f>
        <v>8.1084211745627245E-4</v>
      </c>
      <c r="BM739" s="133">
        <f t="shared" ref="BM739" si="14151">E739/E746</f>
        <v>7.4035140411473188E-2</v>
      </c>
      <c r="BN739" s="130">
        <f t="shared" ref="BN739" si="14152">F739/F746</f>
        <v>8.8443396226415096E-4</v>
      </c>
      <c r="BO739" s="131">
        <f t="shared" ref="BO739" si="14153">G739/G746</f>
        <v>6.3048016701461373E-2</v>
      </c>
      <c r="BP739" s="132">
        <f t="shared" ref="BP739" si="14154">H739/H746</f>
        <v>2.448930832636483E-3</v>
      </c>
      <c r="BQ739" s="133">
        <f t="shared" ref="BQ739" si="14155">I739/I746</f>
        <v>5.6745322109303442E-2</v>
      </c>
      <c r="BR739" s="130">
        <f t="shared" ref="BR739" si="14156">J739/J746</f>
        <v>1.3964784456587736E-2</v>
      </c>
      <c r="BS739" s="131">
        <f t="shared" ref="BS739" si="14157">K739/K746</f>
        <v>3.1529612270984234E-2</v>
      </c>
      <c r="BT739" s="132">
        <f t="shared" ref="BT739" si="14158">L739/L746</f>
        <v>1.6273133375877474E-2</v>
      </c>
      <c r="BU739" s="130">
        <f t="shared" ref="BU739" si="14159">M739/M746</f>
        <v>2.0659460938568887E-2</v>
      </c>
      <c r="BV739" s="134">
        <f t="shared" ref="BV739" si="14160">N739/N746</f>
        <v>3.0044251222731154E-2</v>
      </c>
      <c r="BW739" s="135">
        <f t="shared" ref="BW739" si="14161">O739/O746</f>
        <v>3.3076489381695169E-2</v>
      </c>
      <c r="BX739" s="130">
        <f t="shared" ref="BX739" si="14162">P739/P746</f>
        <v>2.8889806025588115E-2</v>
      </c>
      <c r="BY739" s="131">
        <f t="shared" ref="BY739" si="14163">Q739/Q746</f>
        <v>3.9413773477518496E-2</v>
      </c>
      <c r="BZ739" s="132">
        <f t="shared" ref="BZ739" si="14164">R739/R746</f>
        <v>2.7540282801709965E-2</v>
      </c>
      <c r="CA739" s="133">
        <f t="shared" ref="CA739" si="14165">S739/S746</f>
        <v>3.262601694204479E-2</v>
      </c>
      <c r="CB739" s="130">
        <f t="shared" ref="CB739" si="14166">T739/T746</f>
        <v>2.5123152709359605E-2</v>
      </c>
      <c r="CC739" s="131">
        <f t="shared" ref="CC739" si="14167">U739/U746</f>
        <v>4.503105590062112E-2</v>
      </c>
      <c r="CD739" s="132">
        <f t="shared" ref="CD739" si="14168">V739/V746</f>
        <v>6.4544729142654494E-2</v>
      </c>
      <c r="CE739" s="133">
        <f t="shared" ref="CE739" si="14169">W739/W746</f>
        <v>2.6647717178895008E-2</v>
      </c>
      <c r="CF739" s="130">
        <f t="shared" ref="CF739" si="14170">X739/X746</f>
        <v>2.7466698102086524E-2</v>
      </c>
      <c r="CG739" s="131">
        <f t="shared" ref="CG739" si="14171">Y739/Y746</f>
        <v>4.6153846153846156E-2</v>
      </c>
      <c r="CH739" s="132">
        <f t="shared" ref="CH739" si="14172">Z739/Z746</f>
        <v>3.4540464555860496E-2</v>
      </c>
      <c r="CI739" s="130">
        <f t="shared" ref="CI739" si="14173">AA739/AA746</f>
        <v>3.3046471600688465E-2</v>
      </c>
      <c r="CJ739" s="136">
        <f t="shared" ref="CJ739" si="14174">AB739/AB746</f>
        <v>2.186343286212853E-2</v>
      </c>
      <c r="CK739" s="137">
        <f t="shared" ref="CK739" si="14175">AC739/AC746</f>
        <v>4.0807095657090356E-2</v>
      </c>
    </row>
    <row r="740" spans="1:89">
      <c r="A740" s="147" t="s">
        <v>34</v>
      </c>
      <c r="B740" s="196">
        <v>0</v>
      </c>
      <c r="C740" s="190">
        <v>514</v>
      </c>
      <c r="D740" s="191">
        <v>0</v>
      </c>
      <c r="E740" s="192">
        <v>139</v>
      </c>
      <c r="F740" s="189">
        <v>1</v>
      </c>
      <c r="G740" s="193">
        <v>23</v>
      </c>
      <c r="H740" s="191">
        <v>8</v>
      </c>
      <c r="I740" s="192">
        <v>248</v>
      </c>
      <c r="J740" s="189">
        <v>3</v>
      </c>
      <c r="K740" s="190">
        <v>16</v>
      </c>
      <c r="L740" s="191">
        <v>1</v>
      </c>
      <c r="M740" s="189">
        <v>7</v>
      </c>
      <c r="N740" s="194">
        <v>2</v>
      </c>
      <c r="O740" s="197">
        <v>25</v>
      </c>
      <c r="P740" s="189">
        <v>0</v>
      </c>
      <c r="Q740" s="190">
        <v>21</v>
      </c>
      <c r="R740" s="191">
        <v>0</v>
      </c>
      <c r="S740" s="192">
        <v>4</v>
      </c>
      <c r="T740" s="189">
        <v>0</v>
      </c>
      <c r="U740" s="193">
        <v>0</v>
      </c>
      <c r="V740" s="191">
        <v>0</v>
      </c>
      <c r="W740" s="198">
        <v>0</v>
      </c>
      <c r="X740" s="189">
        <v>0</v>
      </c>
      <c r="Y740" s="193">
        <v>0</v>
      </c>
      <c r="Z740" s="191">
        <v>0</v>
      </c>
      <c r="AA740" s="189">
        <v>0</v>
      </c>
      <c r="AB740" s="165">
        <f t="shared" si="13794"/>
        <v>15</v>
      </c>
      <c r="AC740" s="166">
        <f t="shared" si="13711"/>
        <v>997</v>
      </c>
      <c r="BI740" s="147" t="s">
        <v>34</v>
      </c>
      <c r="BJ740" s="130">
        <f>B740/B746</f>
        <v>0</v>
      </c>
      <c r="BK740" s="131">
        <f t="shared" ref="BK740" si="14176">C740/C746</f>
        <v>2.8313319378649334E-2</v>
      </c>
      <c r="BL740" s="132">
        <f t="shared" ref="BL740" si="14177">D740/D746</f>
        <v>0</v>
      </c>
      <c r="BM740" s="133">
        <f t="shared" ref="BM740" si="14178">E740/E746</f>
        <v>2.0874005105871753E-2</v>
      </c>
      <c r="BN740" s="130">
        <f t="shared" ref="BN740" si="14179">F740/F746</f>
        <v>2.9481132075471697E-4</v>
      </c>
      <c r="BO740" s="131">
        <f t="shared" ref="BO740" si="14180">G740/G746</f>
        <v>9.6033402922755737E-3</v>
      </c>
      <c r="BP740" s="132">
        <f t="shared" ref="BP740" si="14181">H740/H746</f>
        <v>4.7784016246565523E-4</v>
      </c>
      <c r="BQ740" s="133">
        <f t="shared" ref="BQ740" si="14182">I740/I746</f>
        <v>1.0816940724909496E-2</v>
      </c>
      <c r="BR740" s="130">
        <f t="shared" ref="BR740" si="14183">J740/J746</f>
        <v>1.8214936247723133E-3</v>
      </c>
      <c r="BS740" s="131">
        <f t="shared" ref="BS740" si="14184">K740/K746</f>
        <v>6.8172134639965911E-3</v>
      </c>
      <c r="BT740" s="132">
        <f t="shared" ref="BT740" si="14185">L740/L746</f>
        <v>3.1908104658583282E-4</v>
      </c>
      <c r="BU740" s="130">
        <f t="shared" ref="BU740" si="14186">M740/M746</f>
        <v>9.5772335476809408E-4</v>
      </c>
      <c r="BV740" s="134">
        <f t="shared" ref="BV740" si="14187">N740/N746</f>
        <v>1.5526744817948918E-4</v>
      </c>
      <c r="BW740" s="135">
        <f t="shared" ref="BW740" si="14188">O740/O746</f>
        <v>1.5661216563302638E-3</v>
      </c>
      <c r="BX740" s="130">
        <f t="shared" ref="BX740" si="14189">P740/P746</f>
        <v>0</v>
      </c>
      <c r="BY740" s="131">
        <f t="shared" ref="BY740" si="14190">Q740/Q746</f>
        <v>2.9880478087649402E-3</v>
      </c>
      <c r="BZ740" s="132">
        <f t="shared" ref="BZ740" si="14191">R740/R746</f>
        <v>0</v>
      </c>
      <c r="CA740" s="133">
        <f t="shared" ref="CA740" si="14192">S740/S746</f>
        <v>3.3548603539377674E-4</v>
      </c>
      <c r="CB740" s="130">
        <f t="shared" ref="CB740" si="14193">T740/T746</f>
        <v>0</v>
      </c>
      <c r="CC740" s="131">
        <f t="shared" ref="CC740" si="14194">U740/U746</f>
        <v>0</v>
      </c>
      <c r="CD740" s="132">
        <f t="shared" ref="CD740" si="14195">V740/V746</f>
        <v>0</v>
      </c>
      <c r="CE740" s="133">
        <f t="shared" ref="CE740" si="14196">W740/W746</f>
        <v>0</v>
      </c>
      <c r="CF740" s="130">
        <f t="shared" ref="CF740" si="14197">X740/X746</f>
        <v>0</v>
      </c>
      <c r="CG740" s="131">
        <f t="shared" ref="CG740" si="14198">Y740/Y746</f>
        <v>0</v>
      </c>
      <c r="CH740" s="132">
        <f t="shared" ref="CH740" si="14199">Z740/Z746</f>
        <v>0</v>
      </c>
      <c r="CI740" s="130">
        <f t="shared" ref="CI740" si="14200">AA740/AA746</f>
        <v>0</v>
      </c>
      <c r="CJ740" s="136">
        <f t="shared" ref="CJ740" si="14201">AB740/AB746</f>
        <v>1.0575668911058624E-4</v>
      </c>
      <c r="CK740" s="137">
        <f t="shared" ref="CK740" si="14202">AC740/AC746</f>
        <v>7.0461853775751794E-3</v>
      </c>
    </row>
    <row r="741" spans="1:89">
      <c r="A741" s="138" t="s">
        <v>35</v>
      </c>
      <c r="B741" s="199">
        <v>0</v>
      </c>
      <c r="C741" s="183">
        <v>0</v>
      </c>
      <c r="D741" s="184">
        <v>0</v>
      </c>
      <c r="E741" s="185">
        <v>0</v>
      </c>
      <c r="F741" s="182">
        <v>0</v>
      </c>
      <c r="G741" s="186">
        <v>0</v>
      </c>
      <c r="H741" s="184">
        <v>0</v>
      </c>
      <c r="I741" s="185">
        <v>0</v>
      </c>
      <c r="J741" s="182">
        <v>0</v>
      </c>
      <c r="K741" s="183">
        <v>0</v>
      </c>
      <c r="L741" s="184">
        <v>0</v>
      </c>
      <c r="M741" s="182">
        <v>0</v>
      </c>
      <c r="N741" s="187">
        <v>0</v>
      </c>
      <c r="O741" s="200">
        <v>0</v>
      </c>
      <c r="P741" s="182">
        <v>0</v>
      </c>
      <c r="Q741" s="183">
        <v>0</v>
      </c>
      <c r="R741" s="184">
        <v>0</v>
      </c>
      <c r="S741" s="185">
        <v>0</v>
      </c>
      <c r="T741" s="182">
        <v>0</v>
      </c>
      <c r="U741" s="186">
        <v>0</v>
      </c>
      <c r="V741" s="184">
        <v>0</v>
      </c>
      <c r="W741" s="201">
        <v>0</v>
      </c>
      <c r="X741" s="182">
        <v>0</v>
      </c>
      <c r="Y741" s="186">
        <v>0</v>
      </c>
      <c r="Z741" s="184">
        <v>0</v>
      </c>
      <c r="AA741" s="182">
        <v>0</v>
      </c>
      <c r="AB741" s="165">
        <f t="shared" si="13794"/>
        <v>0</v>
      </c>
      <c r="AC741" s="166">
        <f t="shared" si="13711"/>
        <v>0</v>
      </c>
      <c r="BI741" s="138" t="s">
        <v>35</v>
      </c>
      <c r="BJ741" s="130">
        <f>B741/B746</f>
        <v>0</v>
      </c>
      <c r="BK741" s="131">
        <f t="shared" ref="BK741" si="14203">C741/C746</f>
        <v>0</v>
      </c>
      <c r="BL741" s="132">
        <f t="shared" ref="BL741" si="14204">D741/D746</f>
        <v>0</v>
      </c>
      <c r="BM741" s="133">
        <f t="shared" ref="BM741" si="14205">E741/E746</f>
        <v>0</v>
      </c>
      <c r="BN741" s="130">
        <f t="shared" ref="BN741" si="14206">F741/F746</f>
        <v>0</v>
      </c>
      <c r="BO741" s="131">
        <f t="shared" ref="BO741" si="14207">G741/G746</f>
        <v>0</v>
      </c>
      <c r="BP741" s="132">
        <f t="shared" ref="BP741" si="14208">H741/H746</f>
        <v>0</v>
      </c>
      <c r="BQ741" s="133">
        <f t="shared" ref="BQ741" si="14209">I741/I746</f>
        <v>0</v>
      </c>
      <c r="BR741" s="130">
        <f t="shared" ref="BR741" si="14210">J741/J746</f>
        <v>0</v>
      </c>
      <c r="BS741" s="131">
        <f t="shared" ref="BS741" si="14211">K741/K746</f>
        <v>0</v>
      </c>
      <c r="BT741" s="132">
        <f t="shared" ref="BT741" si="14212">L741/L746</f>
        <v>0</v>
      </c>
      <c r="BU741" s="130">
        <f t="shared" ref="BU741" si="14213">M741/M746</f>
        <v>0</v>
      </c>
      <c r="BV741" s="134">
        <f t="shared" ref="BV741" si="14214">N741/N746</f>
        <v>0</v>
      </c>
      <c r="BW741" s="135">
        <f t="shared" ref="BW741" si="14215">O741/O746</f>
        <v>0</v>
      </c>
      <c r="BX741" s="130">
        <f t="shared" ref="BX741" si="14216">P741/P746</f>
        <v>0</v>
      </c>
      <c r="BY741" s="131">
        <f t="shared" ref="BY741" si="14217">Q741/Q746</f>
        <v>0</v>
      </c>
      <c r="BZ741" s="132">
        <f t="shared" ref="BZ741" si="14218">R741/R746</f>
        <v>0</v>
      </c>
      <c r="CA741" s="133">
        <f t="shared" ref="CA741" si="14219">S741/S746</f>
        <v>0</v>
      </c>
      <c r="CB741" s="130">
        <f t="shared" ref="CB741" si="14220">T741/T746</f>
        <v>0</v>
      </c>
      <c r="CC741" s="131">
        <f t="shared" ref="CC741" si="14221">U741/U746</f>
        <v>0</v>
      </c>
      <c r="CD741" s="132">
        <f t="shared" ref="CD741" si="14222">V741/V746</f>
        <v>0</v>
      </c>
      <c r="CE741" s="133">
        <f t="shared" ref="CE741" si="14223">W741/W746</f>
        <v>0</v>
      </c>
      <c r="CF741" s="130">
        <f t="shared" ref="CF741" si="14224">X741/X746</f>
        <v>0</v>
      </c>
      <c r="CG741" s="131">
        <f t="shared" ref="CG741" si="14225">Y741/Y746</f>
        <v>0</v>
      </c>
      <c r="CH741" s="132">
        <f t="shared" ref="CH741" si="14226">Z741/Z746</f>
        <v>0</v>
      </c>
      <c r="CI741" s="130">
        <f t="shared" ref="CI741" si="14227">AA741/AA746</f>
        <v>0</v>
      </c>
      <c r="CJ741" s="136">
        <f t="shared" ref="CJ741" si="14228">AB741/AB746</f>
        <v>0</v>
      </c>
      <c r="CK741" s="137">
        <f t="shared" ref="CK741" si="14229">AC741/AC746</f>
        <v>0</v>
      </c>
    </row>
    <row r="742" spans="1:89">
      <c r="A742" s="147" t="s">
        <v>36</v>
      </c>
      <c r="B742" s="196">
        <v>0</v>
      </c>
      <c r="C742" s="190">
        <v>0</v>
      </c>
      <c r="D742" s="191">
        <v>0</v>
      </c>
      <c r="E742" s="192">
        <v>0</v>
      </c>
      <c r="F742" s="189">
        <v>0</v>
      </c>
      <c r="G742" s="193">
        <v>0</v>
      </c>
      <c r="H742" s="191">
        <v>0</v>
      </c>
      <c r="I742" s="192">
        <v>0</v>
      </c>
      <c r="J742" s="189">
        <v>0</v>
      </c>
      <c r="K742" s="193">
        <v>0</v>
      </c>
      <c r="L742" s="191">
        <v>0</v>
      </c>
      <c r="M742" s="189">
        <v>0</v>
      </c>
      <c r="N742" s="194">
        <v>0</v>
      </c>
      <c r="O742" s="197">
        <v>0</v>
      </c>
      <c r="P742" s="189">
        <v>0</v>
      </c>
      <c r="Q742" s="193">
        <v>0</v>
      </c>
      <c r="R742" s="191">
        <v>0</v>
      </c>
      <c r="S742" s="192">
        <v>0</v>
      </c>
      <c r="T742" s="189">
        <v>0</v>
      </c>
      <c r="U742" s="193">
        <v>0</v>
      </c>
      <c r="V742" s="191">
        <v>0</v>
      </c>
      <c r="W742" s="192">
        <v>0</v>
      </c>
      <c r="X742" s="189">
        <v>0</v>
      </c>
      <c r="Y742" s="193">
        <v>0</v>
      </c>
      <c r="Z742" s="191">
        <v>0</v>
      </c>
      <c r="AA742" s="189">
        <v>0</v>
      </c>
      <c r="AB742" s="165">
        <f t="shared" si="13794"/>
        <v>0</v>
      </c>
      <c r="AC742" s="166">
        <f t="shared" si="13711"/>
        <v>0</v>
      </c>
      <c r="BI742" s="147" t="s">
        <v>36</v>
      </c>
      <c r="BJ742" s="130">
        <f>B742/B746</f>
        <v>0</v>
      </c>
      <c r="BK742" s="131">
        <f t="shared" ref="BK742" si="14230">C742/C746</f>
        <v>0</v>
      </c>
      <c r="BL742" s="132">
        <f t="shared" ref="BL742" si="14231">D742/D746</f>
        <v>0</v>
      </c>
      <c r="BM742" s="133">
        <f t="shared" ref="BM742" si="14232">E742/E746</f>
        <v>0</v>
      </c>
      <c r="BN742" s="130">
        <f t="shared" ref="BN742" si="14233">F742/F746</f>
        <v>0</v>
      </c>
      <c r="BO742" s="131">
        <f t="shared" ref="BO742" si="14234">G742/G746</f>
        <v>0</v>
      </c>
      <c r="BP742" s="132">
        <f t="shared" ref="BP742" si="14235">H742/H746</f>
        <v>0</v>
      </c>
      <c r="BQ742" s="133">
        <f t="shared" ref="BQ742" si="14236">I742/I746</f>
        <v>0</v>
      </c>
      <c r="BR742" s="130">
        <f t="shared" ref="BR742" si="14237">J742/J746</f>
        <v>0</v>
      </c>
      <c r="BS742" s="131">
        <f t="shared" ref="BS742" si="14238">K742/K746</f>
        <v>0</v>
      </c>
      <c r="BT742" s="132">
        <f t="shared" ref="BT742" si="14239">L742/L746</f>
        <v>0</v>
      </c>
      <c r="BU742" s="130">
        <f t="shared" ref="BU742" si="14240">M742/M746</f>
        <v>0</v>
      </c>
      <c r="BV742" s="134">
        <f t="shared" ref="BV742" si="14241">N742/N746</f>
        <v>0</v>
      </c>
      <c r="BW742" s="135">
        <f t="shared" ref="BW742" si="14242">O742/O746</f>
        <v>0</v>
      </c>
      <c r="BX742" s="130">
        <f t="shared" ref="BX742" si="14243">P742/P746</f>
        <v>0</v>
      </c>
      <c r="BY742" s="131">
        <f t="shared" ref="BY742" si="14244">Q742/Q746</f>
        <v>0</v>
      </c>
      <c r="BZ742" s="132">
        <f t="shared" ref="BZ742" si="14245">R742/R746</f>
        <v>0</v>
      </c>
      <c r="CA742" s="133">
        <f t="shared" ref="CA742" si="14246">S742/S746</f>
        <v>0</v>
      </c>
      <c r="CB742" s="130">
        <f t="shared" ref="CB742" si="14247">T742/T746</f>
        <v>0</v>
      </c>
      <c r="CC742" s="131">
        <f t="shared" ref="CC742" si="14248">U742/U746</f>
        <v>0</v>
      </c>
      <c r="CD742" s="132">
        <f t="shared" ref="CD742" si="14249">V742/V746</f>
        <v>0</v>
      </c>
      <c r="CE742" s="133">
        <f t="shared" ref="CE742" si="14250">W742/W746</f>
        <v>0</v>
      </c>
      <c r="CF742" s="130">
        <f t="shared" ref="CF742" si="14251">X742/X746</f>
        <v>0</v>
      </c>
      <c r="CG742" s="131">
        <f t="shared" ref="CG742" si="14252">Y742/Y746</f>
        <v>0</v>
      </c>
      <c r="CH742" s="132">
        <f t="shared" ref="CH742" si="14253">Z742/Z746</f>
        <v>0</v>
      </c>
      <c r="CI742" s="130">
        <f t="shared" ref="CI742" si="14254">AA742/AA746</f>
        <v>0</v>
      </c>
      <c r="CJ742" s="136">
        <f t="shared" ref="CJ742" si="14255">AB742/AB746</f>
        <v>0</v>
      </c>
      <c r="CK742" s="137">
        <f t="shared" ref="CK742" si="14256">AC742/AC746</f>
        <v>0</v>
      </c>
    </row>
    <row r="743" spans="1:89">
      <c r="A743" s="138" t="s">
        <v>37</v>
      </c>
      <c r="B743" s="60">
        <v>0</v>
      </c>
      <c r="C743" s="61">
        <v>0</v>
      </c>
      <c r="D743" s="140">
        <v>0</v>
      </c>
      <c r="E743" s="141">
        <v>0</v>
      </c>
      <c r="F743" s="139">
        <v>0</v>
      </c>
      <c r="G743" s="142">
        <v>0</v>
      </c>
      <c r="H743" s="140">
        <v>0</v>
      </c>
      <c r="I743" s="141">
        <v>0</v>
      </c>
      <c r="J743" s="139">
        <v>0</v>
      </c>
      <c r="K743" s="142">
        <v>0</v>
      </c>
      <c r="L743" s="140">
        <v>0</v>
      </c>
      <c r="M743" s="139">
        <v>0</v>
      </c>
      <c r="N743" s="143">
        <v>0</v>
      </c>
      <c r="O743" s="144">
        <v>0</v>
      </c>
      <c r="P743" s="139">
        <v>0</v>
      </c>
      <c r="Q743" s="142">
        <v>0</v>
      </c>
      <c r="R743" s="140">
        <v>0</v>
      </c>
      <c r="S743" s="141">
        <v>0</v>
      </c>
      <c r="T743" s="139">
        <v>0</v>
      </c>
      <c r="U743" s="142">
        <v>0</v>
      </c>
      <c r="V743" s="140">
        <v>0</v>
      </c>
      <c r="W743" s="141">
        <v>0</v>
      </c>
      <c r="X743" s="139">
        <v>0</v>
      </c>
      <c r="Y743" s="142">
        <v>0</v>
      </c>
      <c r="Z743" s="145">
        <v>0</v>
      </c>
      <c r="AA743" s="146">
        <v>0</v>
      </c>
      <c r="AB743" s="165"/>
      <c r="AC743" s="166"/>
      <c r="BI743" s="138" t="s">
        <v>37</v>
      </c>
      <c r="BJ743" s="130">
        <f>B743/B746</f>
        <v>0</v>
      </c>
      <c r="BK743" s="131">
        <f t="shared" ref="BK743" si="14257">C743/C746</f>
        <v>0</v>
      </c>
      <c r="BL743" s="132">
        <f t="shared" ref="BL743" si="14258">D743/D746</f>
        <v>0</v>
      </c>
      <c r="BM743" s="133">
        <f t="shared" ref="BM743" si="14259">E743/E746</f>
        <v>0</v>
      </c>
      <c r="BN743" s="130">
        <f t="shared" ref="BN743" si="14260">F743/F746</f>
        <v>0</v>
      </c>
      <c r="BO743" s="131">
        <f t="shared" ref="BO743" si="14261">G743/G746</f>
        <v>0</v>
      </c>
      <c r="BP743" s="132">
        <f t="shared" ref="BP743" si="14262">H743/H746</f>
        <v>0</v>
      </c>
      <c r="BQ743" s="133">
        <f t="shared" ref="BQ743" si="14263">I743/I746</f>
        <v>0</v>
      </c>
      <c r="BR743" s="130">
        <f t="shared" ref="BR743" si="14264">J743/J746</f>
        <v>0</v>
      </c>
      <c r="BS743" s="131">
        <f t="shared" ref="BS743" si="14265">K743/K746</f>
        <v>0</v>
      </c>
      <c r="BT743" s="132">
        <f t="shared" ref="BT743" si="14266">L743/L746</f>
        <v>0</v>
      </c>
      <c r="BU743" s="130">
        <f t="shared" ref="BU743" si="14267">M743/M746</f>
        <v>0</v>
      </c>
      <c r="BV743" s="134">
        <f t="shared" ref="BV743" si="14268">N743/N746</f>
        <v>0</v>
      </c>
      <c r="BW743" s="135">
        <f t="shared" ref="BW743" si="14269">O743/O746</f>
        <v>0</v>
      </c>
      <c r="BX743" s="130">
        <f t="shared" ref="BX743" si="14270">P743/P746</f>
        <v>0</v>
      </c>
      <c r="BY743" s="131">
        <f t="shared" ref="BY743" si="14271">Q743/Q746</f>
        <v>0</v>
      </c>
      <c r="BZ743" s="132">
        <f t="shared" ref="BZ743" si="14272">R743/R746</f>
        <v>0</v>
      </c>
      <c r="CA743" s="133">
        <f t="shared" ref="CA743" si="14273">S743/S746</f>
        <v>0</v>
      </c>
      <c r="CB743" s="130">
        <f t="shared" ref="CB743" si="14274">T743/T746</f>
        <v>0</v>
      </c>
      <c r="CC743" s="131">
        <f t="shared" ref="CC743" si="14275">U743/U746</f>
        <v>0</v>
      </c>
      <c r="CD743" s="132">
        <f t="shared" ref="CD743" si="14276">V743/V746</f>
        <v>0</v>
      </c>
      <c r="CE743" s="133">
        <f t="shared" ref="CE743" si="14277">W743/W746</f>
        <v>0</v>
      </c>
      <c r="CF743" s="130">
        <f t="shared" ref="CF743" si="14278">X743/X746</f>
        <v>0</v>
      </c>
      <c r="CG743" s="131">
        <f t="shared" ref="CG743" si="14279">Y743/Y746</f>
        <v>0</v>
      </c>
      <c r="CH743" s="132">
        <f t="shared" ref="CH743" si="14280">Z743/Z746</f>
        <v>0</v>
      </c>
      <c r="CI743" s="130">
        <f t="shared" ref="CI743" si="14281">AA743/AA746</f>
        <v>0</v>
      </c>
      <c r="CJ743" s="136">
        <f t="shared" ref="CJ743" si="14282">AB743/AB746</f>
        <v>0</v>
      </c>
      <c r="CK743" s="137">
        <f t="shared" ref="CK743" si="14283">AC743/AC746</f>
        <v>0</v>
      </c>
    </row>
    <row r="744" spans="1:89">
      <c r="A744" s="147" t="s">
        <v>38</v>
      </c>
      <c r="B744" s="58"/>
      <c r="C744" s="59"/>
      <c r="D744" s="153"/>
      <c r="E744" s="150"/>
      <c r="F744" s="151"/>
      <c r="G744" s="152"/>
      <c r="H744" s="153"/>
      <c r="I744" s="150"/>
      <c r="J744" s="151"/>
      <c r="K744" s="152"/>
      <c r="L744" s="153"/>
      <c r="M744" s="151"/>
      <c r="N744" s="155"/>
      <c r="O744" s="154"/>
      <c r="P744" s="151"/>
      <c r="Q744" s="152"/>
      <c r="R744" s="153"/>
      <c r="S744" s="150"/>
      <c r="T744" s="151"/>
      <c r="U744" s="152"/>
      <c r="V744" s="153"/>
      <c r="W744" s="150"/>
      <c r="X744" s="151"/>
      <c r="Y744" s="152"/>
      <c r="Z744" s="149"/>
      <c r="AA744" s="148"/>
      <c r="AB744" s="165"/>
      <c r="AC744" s="166"/>
      <c r="BI744" s="147" t="s">
        <v>38</v>
      </c>
      <c r="BJ744" s="130">
        <f>B744/B746</f>
        <v>0</v>
      </c>
      <c r="BK744" s="131">
        <f t="shared" ref="BK744" si="14284">C744/C746</f>
        <v>0</v>
      </c>
      <c r="BL744" s="132">
        <f t="shared" ref="BL744" si="14285">D744/D746</f>
        <v>0</v>
      </c>
      <c r="BM744" s="133">
        <f t="shared" ref="BM744" si="14286">E744/E746</f>
        <v>0</v>
      </c>
      <c r="BN744" s="130">
        <f t="shared" ref="BN744" si="14287">F744/F746</f>
        <v>0</v>
      </c>
      <c r="BO744" s="131">
        <f t="shared" ref="BO744" si="14288">G744/G746</f>
        <v>0</v>
      </c>
      <c r="BP744" s="132">
        <f t="shared" ref="BP744" si="14289">H744/H746</f>
        <v>0</v>
      </c>
      <c r="BQ744" s="133">
        <f t="shared" ref="BQ744" si="14290">I744/I746</f>
        <v>0</v>
      </c>
      <c r="BR744" s="130">
        <f t="shared" ref="BR744" si="14291">J744/J746</f>
        <v>0</v>
      </c>
      <c r="BS744" s="131">
        <f t="shared" ref="BS744" si="14292">K744/K746</f>
        <v>0</v>
      </c>
      <c r="BT744" s="132">
        <f t="shared" ref="BT744" si="14293">L744/L746</f>
        <v>0</v>
      </c>
      <c r="BU744" s="130">
        <f t="shared" ref="BU744" si="14294">M744/M746</f>
        <v>0</v>
      </c>
      <c r="BV744" s="134">
        <f t="shared" ref="BV744" si="14295">N744/N746</f>
        <v>0</v>
      </c>
      <c r="BW744" s="135">
        <f t="shared" ref="BW744" si="14296">O744/O746</f>
        <v>0</v>
      </c>
      <c r="BX744" s="130">
        <f t="shared" ref="BX744" si="14297">P744/P746</f>
        <v>0</v>
      </c>
      <c r="BY744" s="131">
        <f t="shared" ref="BY744" si="14298">Q744/Q746</f>
        <v>0</v>
      </c>
      <c r="BZ744" s="132">
        <f t="shared" ref="BZ744" si="14299">R744/R746</f>
        <v>0</v>
      </c>
      <c r="CA744" s="133">
        <f t="shared" ref="CA744" si="14300">S744/S746</f>
        <v>0</v>
      </c>
      <c r="CB744" s="130">
        <f t="shared" ref="CB744" si="14301">T744/T746</f>
        <v>0</v>
      </c>
      <c r="CC744" s="131">
        <f t="shared" ref="CC744" si="14302">U744/U746</f>
        <v>0</v>
      </c>
      <c r="CD744" s="132">
        <f t="shared" ref="CD744" si="14303">V744/V746</f>
        <v>0</v>
      </c>
      <c r="CE744" s="133">
        <f t="shared" ref="CE744" si="14304">W744/W746</f>
        <v>0</v>
      </c>
      <c r="CF744" s="130">
        <f t="shared" ref="CF744" si="14305">X744/X746</f>
        <v>0</v>
      </c>
      <c r="CG744" s="131">
        <f t="shared" ref="CG744" si="14306">Y744/Y746</f>
        <v>0</v>
      </c>
      <c r="CH744" s="132">
        <f t="shared" ref="CH744" si="14307">Z744/Z746</f>
        <v>0</v>
      </c>
      <c r="CI744" s="130">
        <f t="shared" ref="CI744" si="14308">AA744/AA746</f>
        <v>0</v>
      </c>
      <c r="CJ744" s="136">
        <f t="shared" ref="CJ744" si="14309">AB744/AB746</f>
        <v>0</v>
      </c>
      <c r="CK744" s="137">
        <f t="shared" ref="CK744" si="14310">AC744/AC746</f>
        <v>0</v>
      </c>
    </row>
    <row r="745" spans="1:89" ht="14" thickBot="1">
      <c r="A745" s="138" t="s">
        <v>39</v>
      </c>
      <c r="B745" s="60"/>
      <c r="C745" s="61"/>
      <c r="D745" s="140"/>
      <c r="E745" s="141"/>
      <c r="F745" s="139"/>
      <c r="G745" s="142"/>
      <c r="H745" s="140"/>
      <c r="I745" s="141"/>
      <c r="J745" s="139"/>
      <c r="K745" s="142"/>
      <c r="L745" s="140"/>
      <c r="M745" s="139"/>
      <c r="N745" s="143"/>
      <c r="O745" s="144"/>
      <c r="P745" s="139"/>
      <c r="Q745" s="142"/>
      <c r="R745" s="140"/>
      <c r="S745" s="141"/>
      <c r="T745" s="139"/>
      <c r="U745" s="142"/>
      <c r="V745" s="140"/>
      <c r="W745" s="141"/>
      <c r="X745" s="139"/>
      <c r="Y745" s="142"/>
      <c r="Z745" s="145"/>
      <c r="AA745" s="146"/>
      <c r="AB745" s="165"/>
      <c r="AC745" s="166"/>
      <c r="BI745" s="138" t="s">
        <v>39</v>
      </c>
      <c r="BJ745" s="130">
        <f>B745/B746</f>
        <v>0</v>
      </c>
      <c r="BK745" s="131">
        <f t="shared" ref="BK745" si="14311">C745/C746</f>
        <v>0</v>
      </c>
      <c r="BL745" s="132">
        <f t="shared" ref="BL745" si="14312">D745/D746</f>
        <v>0</v>
      </c>
      <c r="BM745" s="133">
        <f t="shared" ref="BM745" si="14313">E745/E746</f>
        <v>0</v>
      </c>
      <c r="BN745" s="130">
        <f t="shared" ref="BN745" si="14314">F745/F746</f>
        <v>0</v>
      </c>
      <c r="BO745" s="131">
        <f t="shared" ref="BO745" si="14315">G745/G746</f>
        <v>0</v>
      </c>
      <c r="BP745" s="132">
        <f t="shared" ref="BP745" si="14316">H745/H746</f>
        <v>0</v>
      </c>
      <c r="BQ745" s="133">
        <f t="shared" ref="BQ745" si="14317">I745/I746</f>
        <v>0</v>
      </c>
      <c r="BR745" s="130">
        <f t="shared" ref="BR745" si="14318">J745/J746</f>
        <v>0</v>
      </c>
      <c r="BS745" s="131">
        <f t="shared" ref="BS745" si="14319">K745/K746</f>
        <v>0</v>
      </c>
      <c r="BT745" s="132">
        <f t="shared" ref="BT745" si="14320">L745/L746</f>
        <v>0</v>
      </c>
      <c r="BU745" s="130">
        <f t="shared" ref="BU745" si="14321">M745/M746</f>
        <v>0</v>
      </c>
      <c r="BV745" s="134">
        <f t="shared" ref="BV745" si="14322">N745/N746</f>
        <v>0</v>
      </c>
      <c r="BW745" s="135">
        <f t="shared" ref="BW745" si="14323">O745/O746</f>
        <v>0</v>
      </c>
      <c r="BX745" s="130">
        <f t="shared" ref="BX745" si="14324">P745/P746</f>
        <v>0</v>
      </c>
      <c r="BY745" s="131">
        <f t="shared" ref="BY745" si="14325">Q745/Q746</f>
        <v>0</v>
      </c>
      <c r="BZ745" s="132">
        <f t="shared" ref="BZ745" si="14326">R745/R746</f>
        <v>0</v>
      </c>
      <c r="CA745" s="133">
        <f t="shared" ref="CA745" si="14327">S745/S746</f>
        <v>0</v>
      </c>
      <c r="CB745" s="130">
        <f t="shared" ref="CB745" si="14328">T745/T746</f>
        <v>0</v>
      </c>
      <c r="CC745" s="131">
        <f t="shared" ref="CC745" si="14329">U745/U746</f>
        <v>0</v>
      </c>
      <c r="CD745" s="132">
        <f t="shared" ref="CD745" si="14330">V745/V746</f>
        <v>0</v>
      </c>
      <c r="CE745" s="133">
        <f t="shared" ref="CE745" si="14331">W745/W746</f>
        <v>0</v>
      </c>
      <c r="CF745" s="130">
        <f t="shared" ref="CF745" si="14332">X745/X746</f>
        <v>0</v>
      </c>
      <c r="CG745" s="131">
        <f t="shared" ref="CG745" si="14333">Y745/Y746</f>
        <v>0</v>
      </c>
      <c r="CH745" s="132">
        <f t="shared" ref="CH745" si="14334">Z745/Z746</f>
        <v>0</v>
      </c>
      <c r="CI745" s="130">
        <f t="shared" ref="CI745" si="14335">AA745/AA746</f>
        <v>0</v>
      </c>
      <c r="CJ745" s="136">
        <f t="shared" ref="CJ745" si="14336">AB745/AB746</f>
        <v>0</v>
      </c>
      <c r="CK745" s="137">
        <f t="shared" ref="CK745" si="14337">AC745/AC746</f>
        <v>0</v>
      </c>
    </row>
    <row r="746" spans="1:89" ht="15" thickTop="1" thickBot="1">
      <c r="A746" s="226" t="s">
        <v>13</v>
      </c>
      <c r="B746" s="20">
        <f t="shared" ref="B746:AA746" si="14338">SUM(B723:B745)</f>
        <v>24303</v>
      </c>
      <c r="C746" s="21">
        <f t="shared" si="14338"/>
        <v>18154</v>
      </c>
      <c r="D746" s="20">
        <f t="shared" si="14338"/>
        <v>8633</v>
      </c>
      <c r="E746" s="21">
        <f t="shared" si="14338"/>
        <v>6659</v>
      </c>
      <c r="F746" s="20">
        <f t="shared" si="14338"/>
        <v>3392</v>
      </c>
      <c r="G746" s="21">
        <f t="shared" si="14338"/>
        <v>2395</v>
      </c>
      <c r="H746" s="20">
        <f t="shared" si="14338"/>
        <v>16742</v>
      </c>
      <c r="I746" s="21">
        <f t="shared" si="14338"/>
        <v>22927</v>
      </c>
      <c r="J746" s="20">
        <f t="shared" si="14338"/>
        <v>1647</v>
      </c>
      <c r="K746" s="21">
        <f t="shared" si="14338"/>
        <v>2347</v>
      </c>
      <c r="L746" s="20">
        <f t="shared" si="14338"/>
        <v>3134</v>
      </c>
      <c r="M746" s="21">
        <f t="shared" si="14338"/>
        <v>7309</v>
      </c>
      <c r="N746" s="20">
        <f t="shared" si="14338"/>
        <v>12881</v>
      </c>
      <c r="O746" s="21">
        <f t="shared" si="14338"/>
        <v>15963</v>
      </c>
      <c r="P746" s="20">
        <f t="shared" si="14338"/>
        <v>7269</v>
      </c>
      <c r="Q746" s="21">
        <f t="shared" si="14338"/>
        <v>7028</v>
      </c>
      <c r="R746" s="20">
        <f t="shared" si="14338"/>
        <v>12164</v>
      </c>
      <c r="S746" s="21">
        <f t="shared" si="14338"/>
        <v>11923</v>
      </c>
      <c r="T746" s="20">
        <f t="shared" si="14338"/>
        <v>2030</v>
      </c>
      <c r="U746" s="21">
        <f t="shared" si="14338"/>
        <v>1932</v>
      </c>
      <c r="V746" s="20">
        <f t="shared" si="14338"/>
        <v>11279</v>
      </c>
      <c r="W746" s="21">
        <f t="shared" si="14338"/>
        <v>11258</v>
      </c>
      <c r="X746" s="20">
        <f t="shared" si="14338"/>
        <v>8483</v>
      </c>
      <c r="Y746" s="21">
        <f t="shared" si="14338"/>
        <v>4550</v>
      </c>
      <c r="Z746" s="20">
        <f t="shared" si="14338"/>
        <v>29878</v>
      </c>
      <c r="AA746" s="21">
        <f t="shared" si="14338"/>
        <v>29050</v>
      </c>
      <c r="AB746" s="167">
        <f>SUM(AB722:AB745)</f>
        <v>141835</v>
      </c>
      <c r="AC746" s="168">
        <f t="shared" ref="AC746" si="14339">SUM(AC722:AC745)</f>
        <v>141495</v>
      </c>
      <c r="BI746" s="227" t="s">
        <v>13</v>
      </c>
      <c r="BJ746" s="156">
        <f>SUM(BJ722:BJ745)</f>
        <v>1</v>
      </c>
      <c r="BK746" s="157">
        <f t="shared" ref="BK746:CK746" si="14340">SUM(BK722:BK745)</f>
        <v>1.0000000000000002</v>
      </c>
      <c r="BL746" s="156">
        <f t="shared" si="14340"/>
        <v>0.99999999999999989</v>
      </c>
      <c r="BM746" s="157">
        <f t="shared" si="14340"/>
        <v>1</v>
      </c>
      <c r="BN746" s="156">
        <f t="shared" si="14340"/>
        <v>1</v>
      </c>
      <c r="BO746" s="157">
        <f t="shared" si="14340"/>
        <v>0.99999999999999989</v>
      </c>
      <c r="BP746" s="156">
        <f t="shared" si="14340"/>
        <v>1</v>
      </c>
      <c r="BQ746" s="157">
        <f t="shared" si="14340"/>
        <v>1</v>
      </c>
      <c r="BR746" s="156">
        <f t="shared" si="14340"/>
        <v>1.0000000000000002</v>
      </c>
      <c r="BS746" s="157">
        <f t="shared" si="14340"/>
        <v>0.99999999999999989</v>
      </c>
      <c r="BT746" s="156">
        <f t="shared" si="14340"/>
        <v>1</v>
      </c>
      <c r="BU746" s="157">
        <f t="shared" si="14340"/>
        <v>0.99999999999999989</v>
      </c>
      <c r="BV746" s="156">
        <f t="shared" si="14340"/>
        <v>1</v>
      </c>
      <c r="BW746" s="157">
        <f t="shared" si="14340"/>
        <v>1</v>
      </c>
      <c r="BX746" s="156">
        <f t="shared" si="14340"/>
        <v>1</v>
      </c>
      <c r="BY746" s="157">
        <f t="shared" si="14340"/>
        <v>1.0000000000000002</v>
      </c>
      <c r="BZ746" s="156">
        <f t="shared" si="14340"/>
        <v>0.99999999999999989</v>
      </c>
      <c r="CA746" s="157">
        <f t="shared" si="14340"/>
        <v>1</v>
      </c>
      <c r="CB746" s="156">
        <f t="shared" si="14340"/>
        <v>0.99999999999999978</v>
      </c>
      <c r="CC746" s="157">
        <f t="shared" si="14340"/>
        <v>1</v>
      </c>
      <c r="CD746" s="156">
        <f t="shared" si="14340"/>
        <v>0.99999999999999989</v>
      </c>
      <c r="CE746" s="157">
        <f t="shared" si="14340"/>
        <v>1</v>
      </c>
      <c r="CF746" s="156">
        <f t="shared" si="14340"/>
        <v>1</v>
      </c>
      <c r="CG746" s="157">
        <f t="shared" si="14340"/>
        <v>1</v>
      </c>
      <c r="CH746" s="156">
        <f t="shared" si="14340"/>
        <v>1</v>
      </c>
      <c r="CI746" s="157">
        <f t="shared" si="14340"/>
        <v>1</v>
      </c>
      <c r="CJ746" s="156">
        <f t="shared" si="14340"/>
        <v>1</v>
      </c>
      <c r="CK746" s="157">
        <f t="shared" si="14340"/>
        <v>1.0000000000000002</v>
      </c>
    </row>
    <row r="747" spans="1:89" ht="14" thickTop="1">
      <c r="A747" s="180"/>
    </row>
    <row r="749" spans="1:89">
      <c r="A749" s="325">
        <f>+A718+1</f>
        <v>43824</v>
      </c>
      <c r="B749" s="325"/>
      <c r="C749" s="325"/>
      <c r="D749" s="325"/>
      <c r="BI749" s="320">
        <f>+BI687+2</f>
        <v>43824</v>
      </c>
      <c r="BJ749" s="320"/>
      <c r="BK749" s="320"/>
      <c r="BL749" s="320"/>
    </row>
    <row r="750" spans="1:89" ht="14" thickBot="1">
      <c r="AE750" t="s">
        <v>87</v>
      </c>
    </row>
    <row r="751" spans="1:89" ht="15" thickTop="1" thickBot="1">
      <c r="A751" s="321" t="s">
        <v>0</v>
      </c>
      <c r="B751" s="316" t="s">
        <v>1</v>
      </c>
      <c r="C751" s="317"/>
      <c r="D751" s="316" t="s">
        <v>2</v>
      </c>
      <c r="E751" s="317"/>
      <c r="F751" s="316" t="s">
        <v>3</v>
      </c>
      <c r="G751" s="317"/>
      <c r="H751" s="316" t="s">
        <v>4</v>
      </c>
      <c r="I751" s="317"/>
      <c r="J751" s="316" t="s">
        <v>5</v>
      </c>
      <c r="K751" s="317"/>
      <c r="L751" s="316" t="s">
        <v>6</v>
      </c>
      <c r="M751" s="317"/>
      <c r="N751" s="316" t="s">
        <v>7</v>
      </c>
      <c r="O751" s="317"/>
      <c r="P751" s="316" t="s">
        <v>8</v>
      </c>
      <c r="Q751" s="317"/>
      <c r="R751" s="316" t="s">
        <v>9</v>
      </c>
      <c r="S751" s="317"/>
      <c r="T751" s="316" t="s">
        <v>10</v>
      </c>
      <c r="U751" s="317"/>
      <c r="V751" s="316" t="s">
        <v>11</v>
      </c>
      <c r="W751" s="317"/>
      <c r="X751" s="316" t="s">
        <v>12</v>
      </c>
      <c r="Y751" s="317"/>
      <c r="Z751" s="318" t="s">
        <v>40</v>
      </c>
      <c r="AA751" s="319"/>
      <c r="AB751" s="323" t="s">
        <v>41</v>
      </c>
      <c r="AC751" s="324"/>
      <c r="AE751" s="314" t="s">
        <v>0</v>
      </c>
      <c r="AF751" s="308" t="s">
        <v>1</v>
      </c>
      <c r="AG751" s="309"/>
      <c r="AH751" s="308" t="s">
        <v>2</v>
      </c>
      <c r="AI751" s="309"/>
      <c r="AJ751" s="308" t="s">
        <v>3</v>
      </c>
      <c r="AK751" s="309"/>
      <c r="AL751" s="308" t="s">
        <v>4</v>
      </c>
      <c r="AM751" s="309"/>
      <c r="AN751" s="308" t="s">
        <v>5</v>
      </c>
      <c r="AO751" s="309"/>
      <c r="AP751" s="308" t="s">
        <v>6</v>
      </c>
      <c r="AQ751" s="309"/>
      <c r="AR751" s="308" t="s">
        <v>7</v>
      </c>
      <c r="AS751" s="309"/>
      <c r="AT751" s="308" t="s">
        <v>8</v>
      </c>
      <c r="AU751" s="309"/>
      <c r="AV751" s="308" t="s">
        <v>9</v>
      </c>
      <c r="AW751" s="309"/>
      <c r="AX751" s="308" t="s">
        <v>10</v>
      </c>
      <c r="AY751" s="309"/>
      <c r="AZ751" s="308" t="s">
        <v>11</v>
      </c>
      <c r="BA751" s="309"/>
      <c r="BB751" s="308" t="s">
        <v>12</v>
      </c>
      <c r="BC751" s="309"/>
      <c r="BD751" s="310" t="s">
        <v>40</v>
      </c>
      <c r="BE751" s="311"/>
      <c r="BF751" s="312" t="s">
        <v>41</v>
      </c>
      <c r="BG751" s="313"/>
      <c r="BI751" s="321" t="s">
        <v>0</v>
      </c>
      <c r="BJ751" s="316" t="s">
        <v>1</v>
      </c>
      <c r="BK751" s="317"/>
      <c r="BL751" s="316" t="s">
        <v>2</v>
      </c>
      <c r="BM751" s="317"/>
      <c r="BN751" s="316" t="s">
        <v>3</v>
      </c>
      <c r="BO751" s="317"/>
      <c r="BP751" s="316" t="s">
        <v>4</v>
      </c>
      <c r="BQ751" s="317"/>
      <c r="BR751" s="316" t="s">
        <v>5</v>
      </c>
      <c r="BS751" s="317"/>
      <c r="BT751" s="316" t="s">
        <v>6</v>
      </c>
      <c r="BU751" s="317"/>
      <c r="BV751" s="316" t="s">
        <v>7</v>
      </c>
      <c r="BW751" s="317"/>
      <c r="BX751" s="316" t="s">
        <v>8</v>
      </c>
      <c r="BY751" s="317"/>
      <c r="BZ751" s="316" t="s">
        <v>9</v>
      </c>
      <c r="CA751" s="317"/>
      <c r="CB751" s="316" t="s">
        <v>10</v>
      </c>
      <c r="CC751" s="317"/>
      <c r="CD751" s="316" t="s">
        <v>11</v>
      </c>
      <c r="CE751" s="317"/>
      <c r="CF751" s="316" t="s">
        <v>12</v>
      </c>
      <c r="CG751" s="317"/>
      <c r="CH751" s="318" t="s">
        <v>40</v>
      </c>
      <c r="CI751" s="319"/>
      <c r="CJ751" s="316" t="s">
        <v>41</v>
      </c>
      <c r="CK751" s="317"/>
    </row>
    <row r="752" spans="1:89" ht="15" thickTop="1" thickBot="1">
      <c r="A752" s="322"/>
      <c r="B752" s="117" t="s">
        <v>14</v>
      </c>
      <c r="C752" s="118" t="s">
        <v>15</v>
      </c>
      <c r="D752" s="119" t="s">
        <v>14</v>
      </c>
      <c r="E752" s="120" t="s">
        <v>15</v>
      </c>
      <c r="F752" s="117" t="s">
        <v>14</v>
      </c>
      <c r="G752" s="118" t="s">
        <v>15</v>
      </c>
      <c r="H752" s="119" t="s">
        <v>14</v>
      </c>
      <c r="I752" s="120" t="s">
        <v>15</v>
      </c>
      <c r="J752" s="117" t="s">
        <v>14</v>
      </c>
      <c r="K752" s="118" t="s">
        <v>15</v>
      </c>
      <c r="L752" s="119" t="s">
        <v>14</v>
      </c>
      <c r="M752" s="117" t="s">
        <v>15</v>
      </c>
      <c r="N752" s="121" t="s">
        <v>14</v>
      </c>
      <c r="O752" s="122" t="s">
        <v>15</v>
      </c>
      <c r="P752" s="117" t="s">
        <v>14</v>
      </c>
      <c r="Q752" s="118" t="s">
        <v>15</v>
      </c>
      <c r="R752" s="119" t="s">
        <v>14</v>
      </c>
      <c r="S752" s="120" t="s">
        <v>15</v>
      </c>
      <c r="T752" s="117" t="s">
        <v>14</v>
      </c>
      <c r="U752" s="118" t="s">
        <v>15</v>
      </c>
      <c r="V752" s="119" t="s">
        <v>14</v>
      </c>
      <c r="W752" s="120" t="s">
        <v>15</v>
      </c>
      <c r="X752" s="117" t="s">
        <v>14</v>
      </c>
      <c r="Y752" s="118" t="s">
        <v>15</v>
      </c>
      <c r="Z752" s="28" t="s">
        <v>14</v>
      </c>
      <c r="AA752" s="123" t="s">
        <v>15</v>
      </c>
      <c r="AB752" s="169" t="s">
        <v>14</v>
      </c>
      <c r="AC752" s="170" t="s">
        <v>15</v>
      </c>
      <c r="AE752" s="315"/>
      <c r="AF752" s="230" t="s">
        <v>14</v>
      </c>
      <c r="AG752" s="231" t="s">
        <v>15</v>
      </c>
      <c r="AH752" s="232" t="s">
        <v>14</v>
      </c>
      <c r="AI752" s="233" t="s">
        <v>15</v>
      </c>
      <c r="AJ752" s="230" t="s">
        <v>14</v>
      </c>
      <c r="AK752" s="231" t="s">
        <v>15</v>
      </c>
      <c r="AL752" s="232" t="s">
        <v>14</v>
      </c>
      <c r="AM752" s="233" t="s">
        <v>15</v>
      </c>
      <c r="AN752" s="230" t="s">
        <v>14</v>
      </c>
      <c r="AO752" s="231" t="s">
        <v>15</v>
      </c>
      <c r="AP752" s="232" t="s">
        <v>14</v>
      </c>
      <c r="AQ752" s="230" t="s">
        <v>15</v>
      </c>
      <c r="AR752" s="234" t="s">
        <v>14</v>
      </c>
      <c r="AS752" s="235" t="s">
        <v>15</v>
      </c>
      <c r="AT752" s="230" t="s">
        <v>14</v>
      </c>
      <c r="AU752" s="231" t="s">
        <v>15</v>
      </c>
      <c r="AV752" s="232" t="s">
        <v>14</v>
      </c>
      <c r="AW752" s="233" t="s">
        <v>15</v>
      </c>
      <c r="AX752" s="230" t="s">
        <v>14</v>
      </c>
      <c r="AY752" s="231" t="s">
        <v>15</v>
      </c>
      <c r="AZ752" s="232" t="s">
        <v>14</v>
      </c>
      <c r="BA752" s="233" t="s">
        <v>15</v>
      </c>
      <c r="BB752" s="230" t="s">
        <v>14</v>
      </c>
      <c r="BC752" s="231" t="s">
        <v>15</v>
      </c>
      <c r="BD752" s="236" t="s">
        <v>14</v>
      </c>
      <c r="BE752" s="237" t="s">
        <v>15</v>
      </c>
      <c r="BF752" s="238" t="s">
        <v>14</v>
      </c>
      <c r="BG752" s="239" t="s">
        <v>15</v>
      </c>
      <c r="BI752" s="322"/>
      <c r="BJ752" s="117" t="s">
        <v>14</v>
      </c>
      <c r="BK752" s="118" t="s">
        <v>15</v>
      </c>
      <c r="BL752" s="119" t="s">
        <v>14</v>
      </c>
      <c r="BM752" s="120" t="s">
        <v>15</v>
      </c>
      <c r="BN752" s="117" t="s">
        <v>14</v>
      </c>
      <c r="BO752" s="118" t="s">
        <v>15</v>
      </c>
      <c r="BP752" s="119" t="s">
        <v>14</v>
      </c>
      <c r="BQ752" s="120" t="s">
        <v>15</v>
      </c>
      <c r="BR752" s="117" t="s">
        <v>14</v>
      </c>
      <c r="BS752" s="118" t="s">
        <v>15</v>
      </c>
      <c r="BT752" s="119" t="s">
        <v>14</v>
      </c>
      <c r="BU752" s="117" t="s">
        <v>15</v>
      </c>
      <c r="BV752" s="121" t="s">
        <v>14</v>
      </c>
      <c r="BW752" s="122" t="s">
        <v>15</v>
      </c>
      <c r="BX752" s="117" t="s">
        <v>14</v>
      </c>
      <c r="BY752" s="118" t="s">
        <v>15</v>
      </c>
      <c r="BZ752" s="119" t="s">
        <v>14</v>
      </c>
      <c r="CA752" s="120" t="s">
        <v>15</v>
      </c>
      <c r="CB752" s="117" t="s">
        <v>14</v>
      </c>
      <c r="CC752" s="118" t="s">
        <v>15</v>
      </c>
      <c r="CD752" s="119" t="s">
        <v>14</v>
      </c>
      <c r="CE752" s="120" t="s">
        <v>15</v>
      </c>
      <c r="CF752" s="117" t="s">
        <v>14</v>
      </c>
      <c r="CG752" s="118" t="s">
        <v>15</v>
      </c>
      <c r="CH752" s="28" t="s">
        <v>14</v>
      </c>
      <c r="CI752" s="123" t="s">
        <v>15</v>
      </c>
      <c r="CJ752" s="121" t="s">
        <v>14</v>
      </c>
      <c r="CK752" s="122" t="s">
        <v>15</v>
      </c>
    </row>
    <row r="753" spans="1:89" ht="14" thickTop="1">
      <c r="A753" s="126" t="s">
        <v>16</v>
      </c>
      <c r="B753" s="127"/>
      <c r="C753" s="179"/>
      <c r="D753" s="128"/>
      <c r="E753" s="173"/>
      <c r="F753" s="127"/>
      <c r="G753" s="129"/>
      <c r="H753" s="128"/>
      <c r="I753" s="173"/>
      <c r="J753" s="127"/>
      <c r="K753" s="129"/>
      <c r="L753" s="128"/>
      <c r="M753" s="127"/>
      <c r="N753" s="172"/>
      <c r="O753" s="174"/>
      <c r="P753" s="127"/>
      <c r="Q753" s="129"/>
      <c r="R753" s="128"/>
      <c r="S753" s="173"/>
      <c r="T753" s="127"/>
      <c r="U753" s="129"/>
      <c r="V753" s="128"/>
      <c r="W753" s="173"/>
      <c r="X753" s="127"/>
      <c r="Y753" s="129"/>
      <c r="Z753" s="177"/>
      <c r="AA753" s="178"/>
      <c r="AB753" s="163">
        <f>B753+D753+F753+H753+J753+L753+N753+P753+R753+T753+V753+X753+Z753</f>
        <v>0</v>
      </c>
      <c r="AC753" s="164">
        <f>C753+E753+G753+I753+K753+M753+O753+Q753+S753+U753+W753+Y753+AA753</f>
        <v>0</v>
      </c>
      <c r="AE753" s="241" t="str">
        <f>$AE$9</f>
        <v>07:00 - 07:59</v>
      </c>
      <c r="AF753" s="242">
        <f>SUMIF($A$9:$A$32,$AE753,B$753:B$776)</f>
        <v>636</v>
      </c>
      <c r="AG753" s="243">
        <f t="shared" ref="AG753:AV755" si="14341">SUMIF($A$9:$A$32,$AE753,C$753:C$776)</f>
        <v>303</v>
      </c>
      <c r="AH753" s="244">
        <f t="shared" si="14341"/>
        <v>308</v>
      </c>
      <c r="AI753" s="245">
        <f t="shared" si="14341"/>
        <v>182</v>
      </c>
      <c r="AJ753" s="242">
        <f t="shared" si="14341"/>
        <v>83</v>
      </c>
      <c r="AK753" s="246">
        <f t="shared" si="14341"/>
        <v>63</v>
      </c>
      <c r="AL753" s="244">
        <f t="shared" si="14341"/>
        <v>505</v>
      </c>
      <c r="AM753" s="245">
        <f t="shared" si="14341"/>
        <v>673</v>
      </c>
      <c r="AN753" s="242">
        <f t="shared" si="14341"/>
        <v>21</v>
      </c>
      <c r="AO753" s="246">
        <f t="shared" si="14341"/>
        <v>44</v>
      </c>
      <c r="AP753" s="244">
        <f t="shared" si="14341"/>
        <v>44</v>
      </c>
      <c r="AQ753" s="242">
        <f t="shared" si="14341"/>
        <v>166</v>
      </c>
      <c r="AR753" s="247">
        <f t="shared" si="14341"/>
        <v>399</v>
      </c>
      <c r="AS753" s="248">
        <f t="shared" si="14341"/>
        <v>479</v>
      </c>
      <c r="AT753" s="242">
        <f t="shared" si="14341"/>
        <v>189</v>
      </c>
      <c r="AU753" s="246">
        <f t="shared" si="14341"/>
        <v>185</v>
      </c>
      <c r="AV753" s="244">
        <f t="shared" si="14341"/>
        <v>351</v>
      </c>
      <c r="AW753" s="245">
        <f t="shared" ref="AW753:BE755" si="14342">SUMIF($A$9:$A$32,$AE753,S$753:S$776)</f>
        <v>324</v>
      </c>
      <c r="AX753" s="242">
        <f t="shared" si="14342"/>
        <v>73</v>
      </c>
      <c r="AY753" s="246">
        <f t="shared" si="14342"/>
        <v>74</v>
      </c>
      <c r="AZ753" s="244">
        <f t="shared" si="14342"/>
        <v>328</v>
      </c>
      <c r="BA753" s="245">
        <f t="shared" si="14342"/>
        <v>235</v>
      </c>
      <c r="BB753" s="242">
        <f t="shared" si="14342"/>
        <v>357</v>
      </c>
      <c r="BC753" s="246">
        <f t="shared" si="14342"/>
        <v>156</v>
      </c>
      <c r="BD753" s="23">
        <f t="shared" si="14342"/>
        <v>828</v>
      </c>
      <c r="BE753" s="249">
        <f t="shared" si="14342"/>
        <v>1050</v>
      </c>
      <c r="BF753" s="250">
        <f>AF753+AH753+AJ753+AL753+AN753+AP753+AR753+AT753+AV753+AX753+AZ753+BB753+BD753</f>
        <v>4122</v>
      </c>
      <c r="BG753" s="251">
        <f>AG753+AI753+AK753+AM753+AO753+AQ753+AS753+AU753+AW753+AY753+BA753+BC753+BE753</f>
        <v>3934</v>
      </c>
      <c r="BI753" s="126" t="s">
        <v>16</v>
      </c>
      <c r="BJ753" s="130">
        <f>B753/B777</f>
        <v>0</v>
      </c>
      <c r="BK753" s="131">
        <f t="shared" ref="BK753" si="14343">C753/C777</f>
        <v>0</v>
      </c>
      <c r="BL753" s="132">
        <f t="shared" ref="BL753" si="14344">D753/D777</f>
        <v>0</v>
      </c>
      <c r="BM753" s="133">
        <f t="shared" ref="BM753" si="14345">E753/E777</f>
        <v>0</v>
      </c>
      <c r="BN753" s="130">
        <f t="shared" ref="BN753" si="14346">F753/F777</f>
        <v>0</v>
      </c>
      <c r="BO753" s="131">
        <f t="shared" ref="BO753" si="14347">G753/G777</f>
        <v>0</v>
      </c>
      <c r="BP753" s="132">
        <f t="shared" ref="BP753" si="14348">H753/H777</f>
        <v>0</v>
      </c>
      <c r="BQ753" s="133">
        <f t="shared" ref="BQ753" si="14349">I753/I777</f>
        <v>0</v>
      </c>
      <c r="BR753" s="130">
        <f t="shared" ref="BR753" si="14350">J753/J777</f>
        <v>0</v>
      </c>
      <c r="BS753" s="131">
        <f t="shared" ref="BS753" si="14351">K753/K777</f>
        <v>0</v>
      </c>
      <c r="BT753" s="132">
        <f t="shared" ref="BT753" si="14352">L753/L777</f>
        <v>0</v>
      </c>
      <c r="BU753" s="130">
        <f t="shared" ref="BU753" si="14353">M753/M777</f>
        <v>0</v>
      </c>
      <c r="BV753" s="134">
        <f t="shared" ref="BV753" si="14354">N753/N777</f>
        <v>0</v>
      </c>
      <c r="BW753" s="135">
        <f t="shared" ref="BW753" si="14355">O753/O777</f>
        <v>0</v>
      </c>
      <c r="BX753" s="130">
        <f t="shared" ref="BX753" si="14356">P753/P777</f>
        <v>0</v>
      </c>
      <c r="BY753" s="131">
        <f t="shared" ref="BY753" si="14357">Q753/Q777</f>
        <v>0</v>
      </c>
      <c r="BZ753" s="132">
        <f t="shared" ref="BZ753" si="14358">R753/R777</f>
        <v>0</v>
      </c>
      <c r="CA753" s="133">
        <f t="shared" ref="CA753" si="14359">S753/S777</f>
        <v>0</v>
      </c>
      <c r="CB753" s="130">
        <f t="shared" ref="CB753" si="14360">T753/T777</f>
        <v>0</v>
      </c>
      <c r="CC753" s="131">
        <f t="shared" ref="CC753" si="14361">U753/U777</f>
        <v>0</v>
      </c>
      <c r="CD753" s="132">
        <f t="shared" ref="CD753" si="14362">V753/V777</f>
        <v>0</v>
      </c>
      <c r="CE753" s="133">
        <f t="shared" ref="CE753" si="14363">W753/W777</f>
        <v>0</v>
      </c>
      <c r="CF753" s="130">
        <f t="shared" ref="CF753" si="14364">X753/X777</f>
        <v>0</v>
      </c>
      <c r="CG753" s="131">
        <f t="shared" ref="CG753" si="14365">Y753/Y777</f>
        <v>0</v>
      </c>
      <c r="CH753" s="132">
        <f t="shared" ref="CH753" si="14366">Z753/Z777</f>
        <v>0</v>
      </c>
      <c r="CI753" s="130">
        <f t="shared" ref="CI753" si="14367">AA753/AA777</f>
        <v>0</v>
      </c>
      <c r="CJ753" s="136">
        <f t="shared" ref="CJ753" si="14368">AB753/AB777</f>
        <v>0</v>
      </c>
      <c r="CK753" s="137">
        <f t="shared" ref="CK753" si="14369">AC753/AC777</f>
        <v>0</v>
      </c>
    </row>
    <row r="754" spans="1:89">
      <c r="A754" s="138" t="s">
        <v>17</v>
      </c>
      <c r="B754" s="182">
        <v>0</v>
      </c>
      <c r="C754" s="183">
        <v>0</v>
      </c>
      <c r="D754" s="184">
        <v>0</v>
      </c>
      <c r="E754" s="185">
        <v>0</v>
      </c>
      <c r="F754" s="182">
        <v>0</v>
      </c>
      <c r="G754" s="186">
        <v>0</v>
      </c>
      <c r="H754" s="184">
        <v>0</v>
      </c>
      <c r="I754" s="185">
        <v>0</v>
      </c>
      <c r="J754" s="182">
        <v>0</v>
      </c>
      <c r="K754" s="186">
        <v>0</v>
      </c>
      <c r="L754" s="184">
        <v>0</v>
      </c>
      <c r="M754" s="182">
        <v>0</v>
      </c>
      <c r="N754" s="187">
        <v>0</v>
      </c>
      <c r="O754" s="188">
        <v>0</v>
      </c>
      <c r="P754" s="182">
        <v>0</v>
      </c>
      <c r="Q754" s="186">
        <v>0</v>
      </c>
      <c r="R754" s="184">
        <v>0</v>
      </c>
      <c r="S754" s="185">
        <v>0</v>
      </c>
      <c r="T754" s="182">
        <v>0</v>
      </c>
      <c r="U754" s="186">
        <v>0</v>
      </c>
      <c r="V754" s="184">
        <v>0</v>
      </c>
      <c r="W754" s="185">
        <v>0</v>
      </c>
      <c r="X754" s="182">
        <v>0</v>
      </c>
      <c r="Y754" s="186">
        <v>0</v>
      </c>
      <c r="Z754" s="184">
        <v>0</v>
      </c>
      <c r="AA754" s="182">
        <v>0</v>
      </c>
      <c r="AB754" s="165">
        <f t="shared" ref="AB754:AB755" si="14370">B754+D754+F754+H754+J754+L754+N754+P754+R754+T754+V754+X754+Z754</f>
        <v>0</v>
      </c>
      <c r="AC754" s="166">
        <f t="shared" ref="AC754:AC773" si="14371">C754+E754+G754+I754+K754+M754+O754+Q754+S754+U754+W754+Y754+AA754</f>
        <v>0</v>
      </c>
      <c r="AE754" s="253" t="str">
        <f>$AE$10</f>
        <v>08:00 - 08:59</v>
      </c>
      <c r="AF754" s="242">
        <f>SUMIF($A$9:$A$32,$AE754,B$753:B$776)</f>
        <v>1001</v>
      </c>
      <c r="AG754" s="254">
        <f t="shared" si="14341"/>
        <v>455</v>
      </c>
      <c r="AH754" s="255">
        <f t="shared" si="14341"/>
        <v>318</v>
      </c>
      <c r="AI754" s="256">
        <f t="shared" si="14341"/>
        <v>199</v>
      </c>
      <c r="AJ754" s="257">
        <f t="shared" si="14341"/>
        <v>117</v>
      </c>
      <c r="AK754" s="258">
        <f t="shared" si="14341"/>
        <v>74</v>
      </c>
      <c r="AL754" s="255">
        <f t="shared" si="14341"/>
        <v>709</v>
      </c>
      <c r="AM754" s="256">
        <f t="shared" si="14341"/>
        <v>563</v>
      </c>
      <c r="AN754" s="257">
        <f t="shared" si="14341"/>
        <v>37</v>
      </c>
      <c r="AO754" s="258">
        <f t="shared" si="14341"/>
        <v>44</v>
      </c>
      <c r="AP754" s="255">
        <f t="shared" si="14341"/>
        <v>54</v>
      </c>
      <c r="AQ754" s="257">
        <f t="shared" si="14341"/>
        <v>235</v>
      </c>
      <c r="AR754" s="259">
        <f t="shared" si="14341"/>
        <v>441</v>
      </c>
      <c r="AS754" s="260">
        <f t="shared" si="14341"/>
        <v>484</v>
      </c>
      <c r="AT754" s="257">
        <f t="shared" si="14341"/>
        <v>176</v>
      </c>
      <c r="AU754" s="258">
        <f t="shared" si="14341"/>
        <v>190</v>
      </c>
      <c r="AV754" s="255">
        <f t="shared" si="14341"/>
        <v>418</v>
      </c>
      <c r="AW754" s="256">
        <f t="shared" si="14342"/>
        <v>356</v>
      </c>
      <c r="AX754" s="257">
        <f t="shared" si="14342"/>
        <v>65</v>
      </c>
      <c r="AY754" s="258">
        <f t="shared" si="14342"/>
        <v>61</v>
      </c>
      <c r="AZ754" s="255">
        <f t="shared" si="14342"/>
        <v>219</v>
      </c>
      <c r="BA754" s="256">
        <f t="shared" si="14342"/>
        <v>248</v>
      </c>
      <c r="BB754" s="257">
        <f t="shared" si="14342"/>
        <v>247</v>
      </c>
      <c r="BC754" s="258">
        <f t="shared" si="14342"/>
        <v>165</v>
      </c>
      <c r="BD754" s="255">
        <f t="shared" si="14342"/>
        <v>1125</v>
      </c>
      <c r="BE754" s="257">
        <f t="shared" si="14342"/>
        <v>1183</v>
      </c>
      <c r="BF754" s="261">
        <f>SUM(AF754,AH754,AJ754,AL754,AN754,AP754,AR754,AT754,AV754,AX754,AZ754,BB754,BD754)</f>
        <v>4927</v>
      </c>
      <c r="BG754" s="19">
        <f>SUM(AG754,AI754,AK754,AM754,AO754,AQ754,AS754,AU754,AW754,AY754,BA754,BC754,BE754)</f>
        <v>4257</v>
      </c>
      <c r="BI754" s="138" t="s">
        <v>17</v>
      </c>
      <c r="BJ754" s="130">
        <f>B754/B777</f>
        <v>0</v>
      </c>
      <c r="BK754" s="131">
        <f t="shared" ref="BK754" si="14372">C754/C777</f>
        <v>0</v>
      </c>
      <c r="BL754" s="132">
        <f t="shared" ref="BL754" si="14373">D754/D777</f>
        <v>0</v>
      </c>
      <c r="BM754" s="133">
        <f t="shared" ref="BM754" si="14374">E754/E777</f>
        <v>0</v>
      </c>
      <c r="BN754" s="130">
        <f t="shared" ref="BN754" si="14375">F754/F777</f>
        <v>0</v>
      </c>
      <c r="BO754" s="131">
        <f t="shared" ref="BO754" si="14376">G754/G777</f>
        <v>0</v>
      </c>
      <c r="BP754" s="132">
        <f t="shared" ref="BP754" si="14377">H754/H777</f>
        <v>0</v>
      </c>
      <c r="BQ754" s="133">
        <f t="shared" ref="BQ754" si="14378">I754/I777</f>
        <v>0</v>
      </c>
      <c r="BR754" s="130">
        <f t="shared" ref="BR754" si="14379">J754/J777</f>
        <v>0</v>
      </c>
      <c r="BS754" s="131">
        <f t="shared" ref="BS754" si="14380">K754/K777</f>
        <v>0</v>
      </c>
      <c r="BT754" s="132">
        <f t="shared" ref="BT754" si="14381">L754/L777</f>
        <v>0</v>
      </c>
      <c r="BU754" s="130">
        <f t="shared" ref="BU754" si="14382">M754/M777</f>
        <v>0</v>
      </c>
      <c r="BV754" s="134">
        <f t="shared" ref="BV754" si="14383">N754/N777</f>
        <v>0</v>
      </c>
      <c r="BW754" s="135">
        <f t="shared" ref="BW754" si="14384">O754/O777</f>
        <v>0</v>
      </c>
      <c r="BX754" s="130">
        <f t="shared" ref="BX754" si="14385">P754/P777</f>
        <v>0</v>
      </c>
      <c r="BY754" s="131">
        <f t="shared" ref="BY754" si="14386">Q754/Q777</f>
        <v>0</v>
      </c>
      <c r="BZ754" s="132">
        <f t="shared" ref="BZ754" si="14387">R754/R777</f>
        <v>0</v>
      </c>
      <c r="CA754" s="133">
        <f t="shared" ref="CA754" si="14388">S754/S777</f>
        <v>0</v>
      </c>
      <c r="CB754" s="130">
        <f t="shared" ref="CB754" si="14389">T754/T777</f>
        <v>0</v>
      </c>
      <c r="CC754" s="131">
        <f t="shared" ref="CC754" si="14390">U754/U777</f>
        <v>0</v>
      </c>
      <c r="CD754" s="132">
        <f t="shared" ref="CD754" si="14391">V754/V777</f>
        <v>0</v>
      </c>
      <c r="CE754" s="133">
        <f t="shared" ref="CE754" si="14392">W754/W777</f>
        <v>0</v>
      </c>
      <c r="CF754" s="130">
        <f t="shared" ref="CF754" si="14393">X754/X777</f>
        <v>0</v>
      </c>
      <c r="CG754" s="131">
        <f t="shared" ref="CG754" si="14394">Y754/Y777</f>
        <v>0</v>
      </c>
      <c r="CH754" s="132">
        <f t="shared" ref="CH754" si="14395">Z754/Z777</f>
        <v>0</v>
      </c>
      <c r="CI754" s="130">
        <f t="shared" ref="CI754" si="14396">AA754/AA777</f>
        <v>0</v>
      </c>
      <c r="CJ754" s="136">
        <f t="shared" ref="CJ754" si="14397">AB754/AB777</f>
        <v>0</v>
      </c>
      <c r="CK754" s="137">
        <f t="shared" ref="CK754" si="14398">AC754/AC777</f>
        <v>0</v>
      </c>
    </row>
    <row r="755" spans="1:89" ht="14" thickBot="1">
      <c r="A755" s="147" t="s">
        <v>18</v>
      </c>
      <c r="B755" s="189">
        <v>0</v>
      </c>
      <c r="C755" s="190">
        <v>0</v>
      </c>
      <c r="D755" s="191">
        <v>0</v>
      </c>
      <c r="E755" s="192">
        <v>0</v>
      </c>
      <c r="F755" s="189">
        <v>0</v>
      </c>
      <c r="G755" s="193">
        <v>0</v>
      </c>
      <c r="H755" s="191">
        <v>1</v>
      </c>
      <c r="I755" s="192">
        <v>1</v>
      </c>
      <c r="J755" s="189">
        <v>0</v>
      </c>
      <c r="K755" s="193">
        <v>0</v>
      </c>
      <c r="L755" s="191">
        <v>0</v>
      </c>
      <c r="M755" s="189">
        <v>0</v>
      </c>
      <c r="N755" s="194">
        <v>0</v>
      </c>
      <c r="O755" s="195">
        <v>0</v>
      </c>
      <c r="P755" s="189">
        <v>0</v>
      </c>
      <c r="Q755" s="193">
        <v>0</v>
      </c>
      <c r="R755" s="191">
        <v>0</v>
      </c>
      <c r="S755" s="192">
        <v>0</v>
      </c>
      <c r="T755" s="189">
        <v>0</v>
      </c>
      <c r="U755" s="193">
        <v>0</v>
      </c>
      <c r="V755" s="191">
        <v>0</v>
      </c>
      <c r="W755" s="192">
        <v>0</v>
      </c>
      <c r="X755" s="189">
        <v>0</v>
      </c>
      <c r="Y755" s="193">
        <v>0</v>
      </c>
      <c r="Z755" s="191">
        <v>0</v>
      </c>
      <c r="AA755" s="189">
        <v>0</v>
      </c>
      <c r="AB755" s="165">
        <f t="shared" si="14370"/>
        <v>1</v>
      </c>
      <c r="AC755" s="166">
        <f t="shared" si="14371"/>
        <v>1</v>
      </c>
      <c r="AE755" s="241" t="str">
        <f>$AE$11</f>
        <v>09:00 - 09:59</v>
      </c>
      <c r="AF755" s="242">
        <f>SUMIF($A$9:$A$32,$AE755,B$753:B$776)</f>
        <v>1386</v>
      </c>
      <c r="AG755" s="262">
        <f t="shared" si="14341"/>
        <v>535</v>
      </c>
      <c r="AH755" s="263">
        <f t="shared" si="14341"/>
        <v>477</v>
      </c>
      <c r="AI755" s="264">
        <f t="shared" si="14341"/>
        <v>192</v>
      </c>
      <c r="AJ755" s="265">
        <f t="shared" si="14341"/>
        <v>163</v>
      </c>
      <c r="AK755" s="266">
        <f t="shared" si="14341"/>
        <v>81</v>
      </c>
      <c r="AL755" s="263">
        <f t="shared" si="14341"/>
        <v>806</v>
      </c>
      <c r="AM755" s="264">
        <f t="shared" si="14341"/>
        <v>713</v>
      </c>
      <c r="AN755" s="265">
        <f t="shared" si="14341"/>
        <v>48</v>
      </c>
      <c r="AO755" s="266">
        <f t="shared" si="14341"/>
        <v>59</v>
      </c>
      <c r="AP755" s="263">
        <f t="shared" si="14341"/>
        <v>61</v>
      </c>
      <c r="AQ755" s="265">
        <f t="shared" si="14341"/>
        <v>393</v>
      </c>
      <c r="AR755" s="267">
        <f t="shared" si="14341"/>
        <v>487</v>
      </c>
      <c r="AS755" s="268">
        <f t="shared" si="14341"/>
        <v>631</v>
      </c>
      <c r="AT755" s="265">
        <f t="shared" si="14341"/>
        <v>288</v>
      </c>
      <c r="AU755" s="266">
        <f t="shared" si="14341"/>
        <v>239</v>
      </c>
      <c r="AV755" s="263">
        <f t="shared" si="14341"/>
        <v>520</v>
      </c>
      <c r="AW755" s="264">
        <f t="shared" si="14342"/>
        <v>544</v>
      </c>
      <c r="AX755" s="265">
        <f t="shared" si="14342"/>
        <v>74</v>
      </c>
      <c r="AY755" s="266">
        <f t="shared" si="14342"/>
        <v>82</v>
      </c>
      <c r="AZ755" s="263">
        <f t="shared" si="14342"/>
        <v>219</v>
      </c>
      <c r="BA755" s="264">
        <f t="shared" si="14342"/>
        <v>447</v>
      </c>
      <c r="BB755" s="265">
        <f t="shared" si="14342"/>
        <v>294</v>
      </c>
      <c r="BC755" s="266">
        <f t="shared" si="14342"/>
        <v>203</v>
      </c>
      <c r="BD755" s="263">
        <f t="shared" si="14342"/>
        <v>1315</v>
      </c>
      <c r="BE755" s="265">
        <f t="shared" si="14342"/>
        <v>1375</v>
      </c>
      <c r="BF755" s="261">
        <f>SUM(AF755,AH755,AJ755,AL755,AN755,AP755,AR755,AT755,AV755,AX755,AZ755,BB755,BD755)</f>
        <v>6138</v>
      </c>
      <c r="BG755" s="19">
        <f>SUM(AG755,AI755,AK755,AM755,AO755,AQ755,AS755,AU755,AW755,AY755,BA755,BC755,BE755)</f>
        <v>5494</v>
      </c>
      <c r="BI755" s="147" t="s">
        <v>18</v>
      </c>
      <c r="BJ755" s="130">
        <f>B755/B777</f>
        <v>0</v>
      </c>
      <c r="BK755" s="131">
        <f t="shared" ref="BK755" si="14399">C755/C777</f>
        <v>0</v>
      </c>
      <c r="BL755" s="132">
        <f t="shared" ref="BL755" si="14400">D755/D777</f>
        <v>0</v>
      </c>
      <c r="BM755" s="133">
        <f t="shared" ref="BM755" si="14401">E755/E777</f>
        <v>0</v>
      </c>
      <c r="BN755" s="130">
        <f t="shared" ref="BN755" si="14402">F755/F777</f>
        <v>0</v>
      </c>
      <c r="BO755" s="131">
        <f t="shared" ref="BO755" si="14403">G755/G777</f>
        <v>0</v>
      </c>
      <c r="BP755" s="132">
        <f t="shared" ref="BP755" si="14404">H755/H777</f>
        <v>5.6186088324530849E-5</v>
      </c>
      <c r="BQ755" s="133">
        <f t="shared" ref="BQ755" si="14405">I755/I777</f>
        <v>5.2007489078427292E-5</v>
      </c>
      <c r="BR755" s="130">
        <f t="shared" ref="BR755" si="14406">J755/J777</f>
        <v>0</v>
      </c>
      <c r="BS755" s="131">
        <f t="shared" ref="BS755" si="14407">K755/K777</f>
        <v>0</v>
      </c>
      <c r="BT755" s="132">
        <f t="shared" ref="BT755" si="14408">L755/L777</f>
        <v>0</v>
      </c>
      <c r="BU755" s="130">
        <f t="shared" ref="BU755" si="14409">M755/M777</f>
        <v>0</v>
      </c>
      <c r="BV755" s="134">
        <f t="shared" ref="BV755" si="14410">N755/N777</f>
        <v>0</v>
      </c>
      <c r="BW755" s="135">
        <f t="shared" ref="BW755" si="14411">O755/O777</f>
        <v>0</v>
      </c>
      <c r="BX755" s="130">
        <f t="shared" ref="BX755" si="14412">P755/P777</f>
        <v>0</v>
      </c>
      <c r="BY755" s="131">
        <f t="shared" ref="BY755" si="14413">Q755/Q777</f>
        <v>0</v>
      </c>
      <c r="BZ755" s="132">
        <f t="shared" ref="BZ755" si="14414">R755/R777</f>
        <v>0</v>
      </c>
      <c r="CA755" s="133">
        <f t="shared" ref="CA755" si="14415">S755/S777</f>
        <v>0</v>
      </c>
      <c r="CB755" s="130">
        <f t="shared" ref="CB755" si="14416">T755/T777</f>
        <v>0</v>
      </c>
      <c r="CC755" s="131">
        <f t="shared" ref="CC755" si="14417">U755/U777</f>
        <v>0</v>
      </c>
      <c r="CD755" s="132">
        <f t="shared" ref="CD755" si="14418">V755/V777</f>
        <v>0</v>
      </c>
      <c r="CE755" s="133">
        <f t="shared" ref="CE755" si="14419">W755/W777</f>
        <v>0</v>
      </c>
      <c r="CF755" s="130">
        <f t="shared" ref="CF755" si="14420">X755/X777</f>
        <v>0</v>
      </c>
      <c r="CG755" s="131">
        <f t="shared" ref="CG755" si="14421">Y755/Y777</f>
        <v>0</v>
      </c>
      <c r="CH755" s="132">
        <f t="shared" ref="CH755" si="14422">Z755/Z777</f>
        <v>0</v>
      </c>
      <c r="CI755" s="130">
        <f t="shared" ref="CI755" si="14423">AA755/AA777</f>
        <v>0</v>
      </c>
      <c r="CJ755" s="136">
        <f t="shared" ref="CJ755" si="14424">AB755/AB777</f>
        <v>7.9217960295958292E-6</v>
      </c>
      <c r="CK755" s="137">
        <f t="shared" ref="CK755" si="14425">AC755/AC777</f>
        <v>7.9486833006112535E-6</v>
      </c>
    </row>
    <row r="756" spans="1:89" ht="15" thickTop="1" thickBot="1">
      <c r="A756" s="138" t="s">
        <v>19</v>
      </c>
      <c r="B756" s="182">
        <v>495</v>
      </c>
      <c r="C756" s="183">
        <v>0</v>
      </c>
      <c r="D756" s="184">
        <v>216</v>
      </c>
      <c r="E756" s="185">
        <v>0</v>
      </c>
      <c r="F756" s="182">
        <v>56</v>
      </c>
      <c r="G756" s="186">
        <v>3</v>
      </c>
      <c r="H756" s="184">
        <v>391</v>
      </c>
      <c r="I756" s="185">
        <v>24</v>
      </c>
      <c r="J756" s="182">
        <v>11</v>
      </c>
      <c r="K756" s="186">
        <v>7</v>
      </c>
      <c r="L756" s="184">
        <v>35</v>
      </c>
      <c r="M756" s="182">
        <v>36</v>
      </c>
      <c r="N756" s="187">
        <v>208</v>
      </c>
      <c r="O756" s="188">
        <v>74</v>
      </c>
      <c r="P756" s="182">
        <v>60</v>
      </c>
      <c r="Q756" s="186">
        <v>37</v>
      </c>
      <c r="R756" s="184">
        <v>174</v>
      </c>
      <c r="S756" s="185">
        <v>64</v>
      </c>
      <c r="T756" s="182">
        <v>49</v>
      </c>
      <c r="U756" s="186">
        <v>9</v>
      </c>
      <c r="V756" s="184">
        <v>174</v>
      </c>
      <c r="W756" s="185">
        <v>25</v>
      </c>
      <c r="X756" s="182">
        <v>161</v>
      </c>
      <c r="Y756" s="186">
        <v>37</v>
      </c>
      <c r="Z756" s="184">
        <v>616</v>
      </c>
      <c r="AA756" s="182">
        <v>102</v>
      </c>
      <c r="AB756" s="165">
        <f>B756+D756+F756+H756+J756+L756+N756+P756+R756+T756+V756+X756+Z756</f>
        <v>2646</v>
      </c>
      <c r="AC756" s="166">
        <f t="shared" si="14371"/>
        <v>418</v>
      </c>
      <c r="AE756" s="269" t="s">
        <v>13</v>
      </c>
      <c r="AF756" s="14">
        <f t="shared" ref="AF756:BG756" si="14426">SUM(AF753:AF755)</f>
        <v>3023</v>
      </c>
      <c r="AG756" s="1">
        <f t="shared" si="14426"/>
        <v>1293</v>
      </c>
      <c r="AH756" s="14">
        <f t="shared" si="14426"/>
        <v>1103</v>
      </c>
      <c r="AI756" s="1">
        <f t="shared" si="14426"/>
        <v>573</v>
      </c>
      <c r="AJ756" s="14">
        <f t="shared" si="14426"/>
        <v>363</v>
      </c>
      <c r="AK756" s="1">
        <f t="shared" si="14426"/>
        <v>218</v>
      </c>
      <c r="AL756" s="14">
        <f t="shared" si="14426"/>
        <v>2020</v>
      </c>
      <c r="AM756" s="1">
        <f t="shared" si="14426"/>
        <v>1949</v>
      </c>
      <c r="AN756" s="14">
        <f t="shared" si="14426"/>
        <v>106</v>
      </c>
      <c r="AO756" s="1">
        <f t="shared" si="14426"/>
        <v>147</v>
      </c>
      <c r="AP756" s="14">
        <f t="shared" si="14426"/>
        <v>159</v>
      </c>
      <c r="AQ756" s="1">
        <f t="shared" si="14426"/>
        <v>794</v>
      </c>
      <c r="AR756" s="14">
        <f t="shared" si="14426"/>
        <v>1327</v>
      </c>
      <c r="AS756" s="1">
        <f t="shared" si="14426"/>
        <v>1594</v>
      </c>
      <c r="AT756" s="14">
        <f t="shared" si="14426"/>
        <v>653</v>
      </c>
      <c r="AU756" s="1">
        <f t="shared" si="14426"/>
        <v>614</v>
      </c>
      <c r="AV756" s="14">
        <f t="shared" si="14426"/>
        <v>1289</v>
      </c>
      <c r="AW756" s="1">
        <f t="shared" si="14426"/>
        <v>1224</v>
      </c>
      <c r="AX756" s="14">
        <f t="shared" si="14426"/>
        <v>212</v>
      </c>
      <c r="AY756" s="1">
        <f t="shared" si="14426"/>
        <v>217</v>
      </c>
      <c r="AZ756" s="14">
        <f t="shared" si="14426"/>
        <v>766</v>
      </c>
      <c r="BA756" s="1">
        <f t="shared" si="14426"/>
        <v>930</v>
      </c>
      <c r="BB756" s="14">
        <f t="shared" si="14426"/>
        <v>898</v>
      </c>
      <c r="BC756" s="1">
        <f t="shared" si="14426"/>
        <v>524</v>
      </c>
      <c r="BD756" s="14">
        <f t="shared" si="14426"/>
        <v>3268</v>
      </c>
      <c r="BE756" s="1">
        <f t="shared" si="14426"/>
        <v>3608</v>
      </c>
      <c r="BF756" s="54">
        <f t="shared" si="14426"/>
        <v>15187</v>
      </c>
      <c r="BG756" s="50">
        <f t="shared" si="14426"/>
        <v>13685</v>
      </c>
      <c r="BI756" s="138" t="s">
        <v>19</v>
      </c>
      <c r="BJ756" s="130">
        <f>B756/B777</f>
        <v>2.0064856100526957E-2</v>
      </c>
      <c r="BK756" s="131">
        <f t="shared" ref="BK756" si="14427">C756/C777</f>
        <v>0</v>
      </c>
      <c r="BL756" s="132">
        <f t="shared" ref="BL756" si="14428">D756/D777</f>
        <v>2.8139656070870246E-2</v>
      </c>
      <c r="BM756" s="133">
        <f t="shared" ref="BM756" si="14429">E756/E777</f>
        <v>0</v>
      </c>
      <c r="BN756" s="130">
        <f t="shared" ref="BN756" si="14430">F756/F777</f>
        <v>2.0512820512820513E-2</v>
      </c>
      <c r="BO756" s="131">
        <f t="shared" ref="BO756" si="14431">G756/G777</f>
        <v>1.5723270440251573E-3</v>
      </c>
      <c r="BP756" s="132">
        <f t="shared" ref="BP756" si="14432">H756/H777</f>
        <v>2.1968760534891562E-2</v>
      </c>
      <c r="BQ756" s="133">
        <f t="shared" ref="BQ756" si="14433">I756/I777</f>
        <v>1.2481797378822549E-3</v>
      </c>
      <c r="BR756" s="130">
        <f t="shared" ref="BR756" si="14434">J756/J777</f>
        <v>1.1530398322851153E-2</v>
      </c>
      <c r="BS756" s="131">
        <f t="shared" ref="BS756" si="14435">K756/K777</f>
        <v>4.961020552799433E-3</v>
      </c>
      <c r="BT756" s="132">
        <f t="shared" ref="BT756" si="14436">L756/L777</f>
        <v>1.5527950310559006E-2</v>
      </c>
      <c r="BU756" s="130">
        <f t="shared" ref="BU756" si="14437">M756/M777</f>
        <v>6.4748201438848919E-3</v>
      </c>
      <c r="BV756" s="134">
        <f t="shared" ref="BV756" si="14438">N756/N777</f>
        <v>1.8465909090909092E-2</v>
      </c>
      <c r="BW756" s="135">
        <f t="shared" ref="BW756" si="14439">O756/O777</f>
        <v>5.3452759318116149E-3</v>
      </c>
      <c r="BX756" s="130">
        <f t="shared" ref="BX756" si="14440">P756/P777</f>
        <v>1.0015022533800702E-2</v>
      </c>
      <c r="BY756" s="131">
        <f t="shared" ref="BY756" si="14441">Q756/Q777</f>
        <v>5.4580321581354186E-3</v>
      </c>
      <c r="BZ756" s="132">
        <f t="shared" ref="BZ756" si="14442">R756/R777</f>
        <v>1.6464799394398183E-2</v>
      </c>
      <c r="CA756" s="133">
        <f t="shared" ref="CA756" si="14443">S756/S777</f>
        <v>4.8836322014498279E-3</v>
      </c>
      <c r="CB756" s="130">
        <f t="shared" ref="CB756" si="14444">T756/T777</f>
        <v>4.2869641294838147E-2</v>
      </c>
      <c r="CC756" s="131">
        <f t="shared" ref="CC756" si="14445">U756/U777</f>
        <v>5.8631921824104233E-3</v>
      </c>
      <c r="CD756" s="132">
        <f t="shared" ref="CD756" si="14446">V756/V777</f>
        <v>2.129482315506058E-2</v>
      </c>
      <c r="CE756" s="133">
        <f t="shared" ref="CE756" si="14447">W756/W777</f>
        <v>2.4657264029983232E-3</v>
      </c>
      <c r="CF756" s="130">
        <f t="shared" ref="CF756" si="14448">X756/X777</f>
        <v>2.9024698034973859E-2</v>
      </c>
      <c r="CG756" s="131">
        <f t="shared" ref="CG756" si="14449">Y756/Y777</f>
        <v>9.4701817251087797E-3</v>
      </c>
      <c r="CH756" s="132">
        <f t="shared" ref="CH756" si="14450">Z756/Z777</f>
        <v>2.2426095820591234E-2</v>
      </c>
      <c r="CI756" s="130">
        <f t="shared" ref="CI756" si="14451">AA756/AA777</f>
        <v>3.6800519536746403E-3</v>
      </c>
      <c r="CJ756" s="136">
        <f t="shared" ref="CJ756" si="14452">AB756/AB777</f>
        <v>2.0961072294310566E-2</v>
      </c>
      <c r="CK756" s="137">
        <f t="shared" ref="CK756" si="14453">AC756/AC777</f>
        <v>3.3225496196555042E-3</v>
      </c>
    </row>
    <row r="757" spans="1:89" ht="14" thickTop="1">
      <c r="A757" s="147" t="s">
        <v>20</v>
      </c>
      <c r="B757" s="189">
        <v>636</v>
      </c>
      <c r="C757" s="190">
        <v>303</v>
      </c>
      <c r="D757" s="191">
        <v>308</v>
      </c>
      <c r="E757" s="192">
        <v>182</v>
      </c>
      <c r="F757" s="189">
        <v>83</v>
      </c>
      <c r="G757" s="193">
        <v>63</v>
      </c>
      <c r="H757" s="191">
        <v>505</v>
      </c>
      <c r="I757" s="192">
        <v>673</v>
      </c>
      <c r="J757" s="189">
        <v>21</v>
      </c>
      <c r="K757" s="193">
        <v>44</v>
      </c>
      <c r="L757" s="191">
        <v>44</v>
      </c>
      <c r="M757" s="189">
        <v>166</v>
      </c>
      <c r="N757" s="194">
        <v>399</v>
      </c>
      <c r="O757" s="195">
        <v>479</v>
      </c>
      <c r="P757" s="189">
        <v>189</v>
      </c>
      <c r="Q757" s="193">
        <v>185</v>
      </c>
      <c r="R757" s="191">
        <v>351</v>
      </c>
      <c r="S757" s="192">
        <v>324</v>
      </c>
      <c r="T757" s="189">
        <v>73</v>
      </c>
      <c r="U757" s="193">
        <v>74</v>
      </c>
      <c r="V757" s="191">
        <v>328</v>
      </c>
      <c r="W757" s="192">
        <v>235</v>
      </c>
      <c r="X757" s="189">
        <v>357</v>
      </c>
      <c r="Y757" s="193">
        <v>156</v>
      </c>
      <c r="Z757" s="191">
        <v>828</v>
      </c>
      <c r="AA757" s="189">
        <v>1050</v>
      </c>
      <c r="AB757" s="165">
        <f t="shared" ref="AB757:AB773" si="14454">B757+D757+F757+H757+J757+L757+N757+P757+R757+T757+V757+X757+Z757</f>
        <v>4122</v>
      </c>
      <c r="AC757" s="166">
        <f t="shared" si="14371"/>
        <v>3934</v>
      </c>
      <c r="BI757" s="147" t="s">
        <v>20</v>
      </c>
      <c r="BJ757" s="130">
        <f>B757/B777</f>
        <v>2.5780299959464938E-2</v>
      </c>
      <c r="BK757" s="131">
        <f t="shared" ref="BK757" si="14455">C757/C777</f>
        <v>1.9904092491624517E-2</v>
      </c>
      <c r="BL757" s="132">
        <f t="shared" ref="BL757" si="14456">D757/D777</f>
        <v>4.0125065138092754E-2</v>
      </c>
      <c r="BM757" s="133">
        <f t="shared" ref="BM757" si="14457">E757/E777</f>
        <v>3.3388369106585949E-2</v>
      </c>
      <c r="BN757" s="130">
        <f t="shared" ref="BN757" si="14458">F757/F777</f>
        <v>3.0402930402930402E-2</v>
      </c>
      <c r="BO757" s="131">
        <f t="shared" ref="BO757" si="14459">G757/G777</f>
        <v>3.3018867924528301E-2</v>
      </c>
      <c r="BP757" s="132">
        <f t="shared" ref="BP757" si="14460">H757/H777</f>
        <v>2.8373974603888078E-2</v>
      </c>
      <c r="BQ757" s="133">
        <f t="shared" ref="BQ757" si="14461">I757/I777</f>
        <v>3.5001040149781566E-2</v>
      </c>
      <c r="BR757" s="130">
        <f t="shared" ref="BR757" si="14462">J757/J777</f>
        <v>2.20125786163522E-2</v>
      </c>
      <c r="BS757" s="131">
        <f t="shared" ref="BS757" si="14463">K757/K777</f>
        <v>3.1183557760453579E-2</v>
      </c>
      <c r="BT757" s="132">
        <f t="shared" ref="BT757" si="14464">L757/L777</f>
        <v>1.9520851818988466E-2</v>
      </c>
      <c r="BU757" s="130">
        <f t="shared" ref="BU757" si="14465">M757/M777</f>
        <v>2.985611510791367E-2</v>
      </c>
      <c r="BV757" s="134">
        <f t="shared" ref="BV757" si="14466">N757/N777</f>
        <v>3.5422585227272728E-2</v>
      </c>
      <c r="BW757" s="135">
        <f t="shared" ref="BW757" si="14467">O757/O777</f>
        <v>3.4599826639699509E-2</v>
      </c>
      <c r="BX757" s="130">
        <f t="shared" ref="BX757" si="14468">P757/P777</f>
        <v>3.1547320981472206E-2</v>
      </c>
      <c r="BY757" s="131">
        <f t="shared" ref="BY757" si="14469">Q757/Q777</f>
        <v>2.7290160790677091E-2</v>
      </c>
      <c r="BZ757" s="132">
        <f t="shared" ref="BZ757" si="14470">R757/R777</f>
        <v>3.3213474640423922E-2</v>
      </c>
      <c r="CA757" s="133">
        <f t="shared" ref="CA757" si="14471">S757/S777</f>
        <v>2.4723388019839757E-2</v>
      </c>
      <c r="CB757" s="130">
        <f t="shared" ref="CB757" si="14472">T757/T777</f>
        <v>6.3867016622922129E-2</v>
      </c>
      <c r="CC757" s="131">
        <f t="shared" ref="CC757" si="14473">U757/U777</f>
        <v>4.8208469055374591E-2</v>
      </c>
      <c r="CD757" s="132">
        <f t="shared" ref="CD757" si="14474">V757/V777</f>
        <v>4.0141965487700403E-2</v>
      </c>
      <c r="CE757" s="133">
        <f t="shared" ref="CE757" si="14475">W757/W777</f>
        <v>2.317782818818424E-2</v>
      </c>
      <c r="CF757" s="130">
        <f t="shared" ref="CF757" si="14476">X757/X777</f>
        <v>6.4359113034072477E-2</v>
      </c>
      <c r="CG757" s="131">
        <f t="shared" ref="CG757" si="14477">Y757/Y777</f>
        <v>3.9928333759918097E-2</v>
      </c>
      <c r="CH757" s="132">
        <f t="shared" ref="CH757" si="14478">Z757/Z777</f>
        <v>3.0144167758846659E-2</v>
      </c>
      <c r="CI757" s="130">
        <f t="shared" ref="CI757" si="14479">AA757/AA777</f>
        <v>3.7882887758415411E-2</v>
      </c>
      <c r="CJ757" s="136">
        <f t="shared" ref="CJ757" si="14480">AB757/AB777</f>
        <v>3.2653643233994008E-2</v>
      </c>
      <c r="CK757" s="137">
        <f t="shared" ref="CK757" si="14481">AC757/AC777</f>
        <v>3.1270120104604671E-2</v>
      </c>
    </row>
    <row r="758" spans="1:89" ht="14" thickBot="1">
      <c r="A758" s="138" t="s">
        <v>21</v>
      </c>
      <c r="B758" s="182">
        <v>1001</v>
      </c>
      <c r="C758" s="183">
        <v>455</v>
      </c>
      <c r="D758" s="184">
        <v>318</v>
      </c>
      <c r="E758" s="185">
        <v>199</v>
      </c>
      <c r="F758" s="182">
        <v>117</v>
      </c>
      <c r="G758" s="186">
        <v>74</v>
      </c>
      <c r="H758" s="184">
        <v>709</v>
      </c>
      <c r="I758" s="185">
        <v>563</v>
      </c>
      <c r="J758" s="182">
        <v>37</v>
      </c>
      <c r="K758" s="186">
        <v>44</v>
      </c>
      <c r="L758" s="184">
        <v>54</v>
      </c>
      <c r="M758" s="182">
        <v>235</v>
      </c>
      <c r="N758" s="187">
        <v>441</v>
      </c>
      <c r="O758" s="188">
        <v>484</v>
      </c>
      <c r="P758" s="182">
        <v>176</v>
      </c>
      <c r="Q758" s="186">
        <v>190</v>
      </c>
      <c r="R758" s="184">
        <v>418</v>
      </c>
      <c r="S758" s="185">
        <v>356</v>
      </c>
      <c r="T758" s="182">
        <v>65</v>
      </c>
      <c r="U758" s="186">
        <v>61</v>
      </c>
      <c r="V758" s="184">
        <v>219</v>
      </c>
      <c r="W758" s="185">
        <v>248</v>
      </c>
      <c r="X758" s="182">
        <v>247</v>
      </c>
      <c r="Y758" s="186">
        <v>165</v>
      </c>
      <c r="Z758" s="184">
        <v>1125</v>
      </c>
      <c r="AA758" s="182">
        <v>1183</v>
      </c>
      <c r="AB758" s="165">
        <f t="shared" si="14454"/>
        <v>4927</v>
      </c>
      <c r="AC758" s="166">
        <f t="shared" si="14371"/>
        <v>4257</v>
      </c>
      <c r="AE758" t="s">
        <v>88</v>
      </c>
      <c r="BI758" s="138" t="s">
        <v>21</v>
      </c>
      <c r="BJ758" s="130">
        <f>B758/B777</f>
        <v>4.0575597892176733E-2</v>
      </c>
      <c r="BK758" s="131">
        <f t="shared" ref="BK758" si="14482">C758/C777</f>
        <v>2.9888983774551667E-2</v>
      </c>
      <c r="BL758" s="132">
        <f t="shared" ref="BL758" si="14483">D758/D777</f>
        <v>4.1427826993225642E-2</v>
      </c>
      <c r="BM758" s="133">
        <f t="shared" ref="BM758" si="14484">E758/E777</f>
        <v>3.6507062924234085E-2</v>
      </c>
      <c r="BN758" s="130">
        <f t="shared" ref="BN758" si="14485">F758/F777</f>
        <v>4.2857142857142858E-2</v>
      </c>
      <c r="BO758" s="131">
        <f t="shared" ref="BO758" si="14486">G758/G777</f>
        <v>3.8784067085953881E-2</v>
      </c>
      <c r="BP758" s="132">
        <f t="shared" ref="BP758" si="14487">H758/H777</f>
        <v>3.9835936622092373E-2</v>
      </c>
      <c r="BQ758" s="133">
        <f t="shared" ref="BQ758" si="14488">I758/I777</f>
        <v>2.9280216351154565E-2</v>
      </c>
      <c r="BR758" s="130">
        <f t="shared" ref="BR758" si="14489">J758/J777</f>
        <v>3.8784067085953881E-2</v>
      </c>
      <c r="BS758" s="131">
        <f t="shared" ref="BS758" si="14490">K758/K777</f>
        <v>3.1183557760453579E-2</v>
      </c>
      <c r="BT758" s="132">
        <f t="shared" ref="BT758" si="14491">L758/L777</f>
        <v>2.3957409050576754E-2</v>
      </c>
      <c r="BU758" s="130">
        <f t="shared" ref="BU758" si="14492">M758/M777</f>
        <v>4.2266187050359713E-2</v>
      </c>
      <c r="BV758" s="134">
        <f t="shared" ref="BV758" si="14493">N758/N777</f>
        <v>3.9151278409090912E-2</v>
      </c>
      <c r="BW758" s="135">
        <f t="shared" ref="BW758" si="14494">O758/O777</f>
        <v>3.4960993932389481E-2</v>
      </c>
      <c r="BX758" s="130">
        <f t="shared" ref="BX758" si="14495">P758/P777</f>
        <v>2.9377399432482056E-2</v>
      </c>
      <c r="BY758" s="131">
        <f t="shared" ref="BY758" si="14496">Q758/Q777</f>
        <v>2.8027732703938633E-2</v>
      </c>
      <c r="BZ758" s="132">
        <f t="shared" ref="BZ758" si="14497">R758/R777</f>
        <v>3.9553368660105982E-2</v>
      </c>
      <c r="CA758" s="133">
        <f t="shared" ref="CA758" si="14498">S758/S777</f>
        <v>2.7165204120564671E-2</v>
      </c>
      <c r="CB758" s="130">
        <f t="shared" ref="CB758" si="14499">T758/T777</f>
        <v>5.6867891513560802E-2</v>
      </c>
      <c r="CC758" s="131">
        <f t="shared" ref="CC758" si="14500">U758/U777</f>
        <v>3.9739413680781759E-2</v>
      </c>
      <c r="CD758" s="132">
        <f t="shared" ref="CD758" si="14501">V758/V777</f>
        <v>2.6802105005507282E-2</v>
      </c>
      <c r="CE758" s="133">
        <f t="shared" ref="CE758" si="14502">W758/W777</f>
        <v>2.4460005917743367E-2</v>
      </c>
      <c r="CF758" s="130">
        <f t="shared" ref="CF758" si="14503">X758/X777</f>
        <v>4.4528574003966107E-2</v>
      </c>
      <c r="CG758" s="131">
        <f t="shared" ref="CG758" si="14504">Y758/Y777</f>
        <v>4.2231891476836446E-2</v>
      </c>
      <c r="CH758" s="132">
        <f t="shared" ref="CH758" si="14505">Z758/Z777</f>
        <v>4.0956749672346006E-2</v>
      </c>
      <c r="CI758" s="130">
        <f t="shared" ref="CI758" si="14506">AA758/AA777</f>
        <v>4.2681386874481364E-2</v>
      </c>
      <c r="CJ758" s="136">
        <f t="shared" ref="CJ758" si="14507">AB758/AB777</f>
        <v>3.9030689037818651E-2</v>
      </c>
      <c r="CK758" s="137">
        <f t="shared" ref="CK758" si="14508">AC758/AC777</f>
        <v>3.3837544810702107E-2</v>
      </c>
    </row>
    <row r="759" spans="1:89" ht="15" thickTop="1" thickBot="1">
      <c r="A759" s="147" t="s">
        <v>22</v>
      </c>
      <c r="B759" s="189">
        <v>1386</v>
      </c>
      <c r="C759" s="190">
        <v>535</v>
      </c>
      <c r="D759" s="191">
        <v>477</v>
      </c>
      <c r="E759" s="192">
        <v>192</v>
      </c>
      <c r="F759" s="189">
        <v>163</v>
      </c>
      <c r="G759" s="193">
        <v>81</v>
      </c>
      <c r="H759" s="191">
        <v>806</v>
      </c>
      <c r="I759" s="192">
        <v>713</v>
      </c>
      <c r="J759" s="189">
        <v>48</v>
      </c>
      <c r="K759" s="193">
        <v>59</v>
      </c>
      <c r="L759" s="191">
        <v>61</v>
      </c>
      <c r="M759" s="189">
        <v>393</v>
      </c>
      <c r="N759" s="194">
        <v>487</v>
      </c>
      <c r="O759" s="195">
        <v>631</v>
      </c>
      <c r="P759" s="189">
        <v>288</v>
      </c>
      <c r="Q759" s="193">
        <v>239</v>
      </c>
      <c r="R759" s="191">
        <v>520</v>
      </c>
      <c r="S759" s="192">
        <v>544</v>
      </c>
      <c r="T759" s="189">
        <v>74</v>
      </c>
      <c r="U759" s="193">
        <v>82</v>
      </c>
      <c r="V759" s="191">
        <v>219</v>
      </c>
      <c r="W759" s="192">
        <v>447</v>
      </c>
      <c r="X759" s="189">
        <v>294</v>
      </c>
      <c r="Y759" s="193">
        <v>203</v>
      </c>
      <c r="Z759" s="191">
        <v>1315</v>
      </c>
      <c r="AA759" s="189">
        <v>1375</v>
      </c>
      <c r="AB759" s="165">
        <f t="shared" si="14454"/>
        <v>6138</v>
      </c>
      <c r="AC759" s="166">
        <f t="shared" si="14371"/>
        <v>5494</v>
      </c>
      <c r="AE759" s="314" t="s">
        <v>0</v>
      </c>
      <c r="AF759" s="308" t="s">
        <v>1</v>
      </c>
      <c r="AG759" s="309"/>
      <c r="AH759" s="308" t="s">
        <v>2</v>
      </c>
      <c r="AI759" s="309"/>
      <c r="AJ759" s="308" t="s">
        <v>3</v>
      </c>
      <c r="AK759" s="309"/>
      <c r="AL759" s="308" t="s">
        <v>4</v>
      </c>
      <c r="AM759" s="309"/>
      <c r="AN759" s="308" t="s">
        <v>5</v>
      </c>
      <c r="AO759" s="309"/>
      <c r="AP759" s="308" t="s">
        <v>6</v>
      </c>
      <c r="AQ759" s="309"/>
      <c r="AR759" s="308" t="s">
        <v>7</v>
      </c>
      <c r="AS759" s="309"/>
      <c r="AT759" s="308" t="s">
        <v>8</v>
      </c>
      <c r="AU759" s="309"/>
      <c r="AV759" s="308" t="s">
        <v>9</v>
      </c>
      <c r="AW759" s="309"/>
      <c r="AX759" s="308" t="s">
        <v>10</v>
      </c>
      <c r="AY759" s="309"/>
      <c r="AZ759" s="308" t="s">
        <v>11</v>
      </c>
      <c r="BA759" s="309"/>
      <c r="BB759" s="308" t="s">
        <v>12</v>
      </c>
      <c r="BC759" s="309"/>
      <c r="BD759" s="310" t="s">
        <v>40</v>
      </c>
      <c r="BE759" s="311"/>
      <c r="BF759" s="312" t="s">
        <v>41</v>
      </c>
      <c r="BG759" s="313"/>
      <c r="BI759" s="147" t="s">
        <v>22</v>
      </c>
      <c r="BJ759" s="130">
        <f>B759/B777</f>
        <v>5.6181597081475479E-2</v>
      </c>
      <c r="BK759" s="131">
        <f t="shared" ref="BK759" si="14509">C759/C777</f>
        <v>3.5144189712934377E-2</v>
      </c>
      <c r="BL759" s="132">
        <f t="shared" ref="BL759" si="14510">D759/D777</f>
        <v>6.2141740489838455E-2</v>
      </c>
      <c r="BM759" s="133">
        <f t="shared" ref="BM759" si="14511">E759/E777</f>
        <v>3.5222894881673086E-2</v>
      </c>
      <c r="BN759" s="130">
        <f t="shared" ref="BN759" si="14512">F759/F777</f>
        <v>5.970695970695971E-2</v>
      </c>
      <c r="BO759" s="131">
        <f t="shared" ref="BO759" si="14513">G759/G777</f>
        <v>4.2452830188679243E-2</v>
      </c>
      <c r="BP759" s="132">
        <f t="shared" ref="BP759" si="14514">H759/H777</f>
        <v>4.5285987189571865E-2</v>
      </c>
      <c r="BQ759" s="133">
        <f t="shared" ref="BQ759" si="14515">I759/I777</f>
        <v>3.7081339712918659E-2</v>
      </c>
      <c r="BR759" s="130">
        <f t="shared" ref="BR759" si="14516">J759/J777</f>
        <v>5.0314465408805034E-2</v>
      </c>
      <c r="BS759" s="131">
        <f t="shared" ref="BS759" si="14517">K759/K777</f>
        <v>4.1814316087880936E-2</v>
      </c>
      <c r="BT759" s="132">
        <f t="shared" ref="BT759" si="14518">L759/L777</f>
        <v>2.7062999112688554E-2</v>
      </c>
      <c r="BU759" s="130">
        <f t="shared" ref="BU759" si="14519">M759/M777</f>
        <v>7.0683453237410071E-2</v>
      </c>
      <c r="BV759" s="134">
        <f t="shared" ref="BV759" si="14520">N759/N777</f>
        <v>4.3235085227272728E-2</v>
      </c>
      <c r="BW759" s="135">
        <f t="shared" ref="BW759" si="14521">O759/O777</f>
        <v>4.5579312337474719E-2</v>
      </c>
      <c r="BX759" s="130">
        <f t="shared" ref="BX759" si="14522">P759/P777</f>
        <v>4.8072108162243367E-2</v>
      </c>
      <c r="BY759" s="131">
        <f t="shared" ref="BY759" si="14523">Q759/Q777</f>
        <v>3.5255937453901758E-2</v>
      </c>
      <c r="BZ759" s="132">
        <f t="shared" ref="BZ759" si="14524">R759/R777</f>
        <v>4.9205147615442847E-2</v>
      </c>
      <c r="CA759" s="133">
        <f t="shared" ref="CA759" si="14525">S759/S777</f>
        <v>4.1510873712323537E-2</v>
      </c>
      <c r="CB759" s="130">
        <f t="shared" ref="CB759" si="14526">T759/T777</f>
        <v>6.4741907261592305E-2</v>
      </c>
      <c r="CC759" s="131">
        <f t="shared" ref="CC759" si="14527">U759/U777</f>
        <v>5.3420195439739415E-2</v>
      </c>
      <c r="CD759" s="132">
        <f t="shared" ref="CD759" si="14528">V759/V777</f>
        <v>2.6802105005507282E-2</v>
      </c>
      <c r="CE759" s="133">
        <f t="shared" ref="CE759" si="14529">W759/W777</f>
        <v>4.4087188085610018E-2</v>
      </c>
      <c r="CF759" s="130">
        <f t="shared" ref="CF759" si="14530">X759/X777</f>
        <v>5.300162249864792E-2</v>
      </c>
      <c r="CG759" s="131">
        <f t="shared" ref="CG759" si="14531">Y759/Y777</f>
        <v>5.1958024059380596E-2</v>
      </c>
      <c r="CH759" s="132">
        <f t="shared" ref="CH759" si="14532">Z759/Z777</f>
        <v>4.7873889617008884E-2</v>
      </c>
      <c r="CI759" s="130">
        <f t="shared" ref="CI759" si="14533">AA759/AA777</f>
        <v>4.9608543493163043E-2</v>
      </c>
      <c r="CJ759" s="136">
        <f t="shared" ref="CJ759" si="14534">AB759/AB777</f>
        <v>4.8623984029659208E-2</v>
      </c>
      <c r="CK759" s="137">
        <f t="shared" ref="CK759" si="14535">AC759/AC777</f>
        <v>4.3670066053558228E-2</v>
      </c>
    </row>
    <row r="760" spans="1:89" ht="15" thickTop="1" thickBot="1">
      <c r="A760" s="138" t="s">
        <v>23</v>
      </c>
      <c r="B760" s="182">
        <v>1945</v>
      </c>
      <c r="C760" s="183">
        <v>717</v>
      </c>
      <c r="D760" s="184">
        <v>652</v>
      </c>
      <c r="E760" s="185">
        <v>253</v>
      </c>
      <c r="F760" s="182">
        <v>219</v>
      </c>
      <c r="G760" s="186">
        <v>81</v>
      </c>
      <c r="H760" s="184">
        <v>1182</v>
      </c>
      <c r="I760" s="185">
        <v>964</v>
      </c>
      <c r="J760" s="182">
        <v>68</v>
      </c>
      <c r="K760" s="186">
        <v>107</v>
      </c>
      <c r="L760" s="184">
        <v>88</v>
      </c>
      <c r="M760" s="182">
        <v>366</v>
      </c>
      <c r="N760" s="187">
        <v>659</v>
      </c>
      <c r="O760" s="188">
        <v>1010</v>
      </c>
      <c r="P760" s="182">
        <v>408</v>
      </c>
      <c r="Q760" s="186">
        <v>283</v>
      </c>
      <c r="R760" s="184">
        <v>728</v>
      </c>
      <c r="S760" s="185">
        <v>675</v>
      </c>
      <c r="T760" s="182">
        <v>51</v>
      </c>
      <c r="U760" s="186">
        <v>66</v>
      </c>
      <c r="V760" s="184">
        <v>236</v>
      </c>
      <c r="W760" s="185">
        <v>724</v>
      </c>
      <c r="X760" s="182">
        <v>332</v>
      </c>
      <c r="Y760" s="186">
        <v>184</v>
      </c>
      <c r="Z760" s="184">
        <v>1615</v>
      </c>
      <c r="AA760" s="182">
        <v>1639</v>
      </c>
      <c r="AB760" s="165">
        <f t="shared" si="14454"/>
        <v>8183</v>
      </c>
      <c r="AC760" s="166">
        <f t="shared" si="14371"/>
        <v>7069</v>
      </c>
      <c r="AE760" s="315"/>
      <c r="AF760" s="230" t="s">
        <v>14</v>
      </c>
      <c r="AG760" s="231" t="s">
        <v>15</v>
      </c>
      <c r="AH760" s="232" t="s">
        <v>14</v>
      </c>
      <c r="AI760" s="233" t="s">
        <v>15</v>
      </c>
      <c r="AJ760" s="230" t="s">
        <v>14</v>
      </c>
      <c r="AK760" s="231" t="s">
        <v>15</v>
      </c>
      <c r="AL760" s="232" t="s">
        <v>14</v>
      </c>
      <c r="AM760" s="233" t="s">
        <v>15</v>
      </c>
      <c r="AN760" s="230" t="s">
        <v>14</v>
      </c>
      <c r="AO760" s="231" t="s">
        <v>15</v>
      </c>
      <c r="AP760" s="232" t="s">
        <v>14</v>
      </c>
      <c r="AQ760" s="230" t="s">
        <v>15</v>
      </c>
      <c r="AR760" s="234" t="s">
        <v>14</v>
      </c>
      <c r="AS760" s="235" t="s">
        <v>15</v>
      </c>
      <c r="AT760" s="230" t="s">
        <v>14</v>
      </c>
      <c r="AU760" s="231" t="s">
        <v>15</v>
      </c>
      <c r="AV760" s="232" t="s">
        <v>14</v>
      </c>
      <c r="AW760" s="233" t="s">
        <v>15</v>
      </c>
      <c r="AX760" s="230" t="s">
        <v>14</v>
      </c>
      <c r="AY760" s="231" t="s">
        <v>15</v>
      </c>
      <c r="AZ760" s="232" t="s">
        <v>14</v>
      </c>
      <c r="BA760" s="233" t="s">
        <v>15</v>
      </c>
      <c r="BB760" s="230" t="s">
        <v>14</v>
      </c>
      <c r="BC760" s="231" t="s">
        <v>15</v>
      </c>
      <c r="BD760" s="236" t="s">
        <v>14</v>
      </c>
      <c r="BE760" s="237" t="s">
        <v>15</v>
      </c>
      <c r="BF760" s="238" t="s">
        <v>14</v>
      </c>
      <c r="BG760" s="239" t="s">
        <v>15</v>
      </c>
      <c r="BI760" s="138" t="s">
        <v>23</v>
      </c>
      <c r="BJ760" s="130">
        <f>B760/B777</f>
        <v>7.8840697203080665E-2</v>
      </c>
      <c r="BK760" s="131">
        <f t="shared" ref="BK760" si="14536">C760/C777</f>
        <v>4.7099783222755043E-2</v>
      </c>
      <c r="BL760" s="132">
        <f t="shared" ref="BL760" si="14537">D760/D777</f>
        <v>8.4940072954663881E-2</v>
      </c>
      <c r="BM760" s="133">
        <f t="shared" ref="BM760" si="14538">E760/E777</f>
        <v>4.6413502109704644E-2</v>
      </c>
      <c r="BN760" s="130">
        <f t="shared" ref="BN760" si="14539">F760/F777</f>
        <v>8.0219780219780226E-2</v>
      </c>
      <c r="BO760" s="131">
        <f t="shared" ref="BO760" si="14540">G760/G777</f>
        <v>4.2452830188679243E-2</v>
      </c>
      <c r="BP760" s="132">
        <f t="shared" ref="BP760" si="14541">H760/H777</f>
        <v>6.6411956399595462E-2</v>
      </c>
      <c r="BQ760" s="133">
        <f t="shared" ref="BQ760" si="14542">I760/I777</f>
        <v>5.013521947160391E-2</v>
      </c>
      <c r="BR760" s="130">
        <f t="shared" ref="BR760" si="14543">J760/J777</f>
        <v>7.1278825995807121E-2</v>
      </c>
      <c r="BS760" s="131">
        <f t="shared" ref="BS760" si="14544">K760/K777</f>
        <v>7.5832742735648481E-2</v>
      </c>
      <c r="BT760" s="132">
        <f t="shared" ref="BT760" si="14545">L760/L777</f>
        <v>3.9041703637976932E-2</v>
      </c>
      <c r="BU760" s="130">
        <f t="shared" ref="BU760" si="14546">M760/M777</f>
        <v>6.5827338129496399E-2</v>
      </c>
      <c r="BV760" s="134">
        <f t="shared" ref="BV760" si="14547">N760/N777</f>
        <v>5.8504971590909088E-2</v>
      </c>
      <c r="BW760" s="135">
        <f t="shared" ref="BW760" si="14548">O760/O777</f>
        <v>7.2955793123374746E-2</v>
      </c>
      <c r="BX760" s="130">
        <f t="shared" ref="BX760" si="14549">P760/P777</f>
        <v>6.8102153229844767E-2</v>
      </c>
      <c r="BY760" s="131">
        <f t="shared" ref="BY760" si="14550">Q760/Q777</f>
        <v>4.1746570290603337E-2</v>
      </c>
      <c r="BZ760" s="132">
        <f t="shared" ref="BZ760" si="14551">R760/R777</f>
        <v>6.8887206661619987E-2</v>
      </c>
      <c r="CA760" s="133">
        <f t="shared" ref="CA760" si="14552">S760/S777</f>
        <v>5.1507058374666161E-2</v>
      </c>
      <c r="CB760" s="130">
        <f t="shared" ref="CB760" si="14553">T760/T777</f>
        <v>4.4619422572178477E-2</v>
      </c>
      <c r="CC760" s="131">
        <f t="shared" ref="CC760" si="14554">U760/U777</f>
        <v>4.2996742671009773E-2</v>
      </c>
      <c r="CD760" s="132">
        <f t="shared" ref="CD760" si="14555">V760/V777</f>
        <v>2.8882633704564925E-2</v>
      </c>
      <c r="CE760" s="133">
        <f t="shared" ref="CE760" si="14556">W760/W777</f>
        <v>7.1407436630831447E-2</v>
      </c>
      <c r="CF760" s="130">
        <f t="shared" ref="CF760" si="14557">X760/X777</f>
        <v>5.9852172345411937E-2</v>
      </c>
      <c r="CG760" s="131">
        <f t="shared" ref="CG760" si="14558">Y760/Y777</f>
        <v>4.7094957768108521E-2</v>
      </c>
      <c r="CH760" s="132">
        <f t="shared" ref="CH760" si="14559">Z760/Z777</f>
        <v>5.879568952963448E-2</v>
      </c>
      <c r="CI760" s="130">
        <f t="shared" ref="CI760" si="14560">AA760/AA777</f>
        <v>5.9133383843850341E-2</v>
      </c>
      <c r="CJ760" s="136">
        <f t="shared" ref="CJ760" si="14561">AB760/AB777</f>
        <v>6.482405691018267E-2</v>
      </c>
      <c r="CK760" s="137">
        <f t="shared" ref="CK760" si="14562">AC760/AC777</f>
        <v>5.6189242252020953E-2</v>
      </c>
    </row>
    <row r="761" spans="1:89" ht="14" thickTop="1">
      <c r="A761" s="147" t="s">
        <v>24</v>
      </c>
      <c r="B761" s="196">
        <v>2238</v>
      </c>
      <c r="C761" s="190">
        <v>1018</v>
      </c>
      <c r="D761" s="191">
        <v>769</v>
      </c>
      <c r="E761" s="192">
        <v>290</v>
      </c>
      <c r="F761" s="189">
        <v>263</v>
      </c>
      <c r="G761" s="193">
        <v>80</v>
      </c>
      <c r="H761" s="191">
        <v>1132</v>
      </c>
      <c r="I761" s="192">
        <v>1171</v>
      </c>
      <c r="J761" s="189">
        <v>46</v>
      </c>
      <c r="K761" s="193">
        <v>153</v>
      </c>
      <c r="L761" s="191">
        <v>74</v>
      </c>
      <c r="M761" s="189">
        <v>471</v>
      </c>
      <c r="N761" s="194">
        <v>826</v>
      </c>
      <c r="O761" s="197">
        <v>1196</v>
      </c>
      <c r="P761" s="189">
        <v>449</v>
      </c>
      <c r="Q761" s="193">
        <v>367</v>
      </c>
      <c r="R761" s="191">
        <v>939</v>
      </c>
      <c r="S761" s="192">
        <v>858</v>
      </c>
      <c r="T761" s="189">
        <v>70</v>
      </c>
      <c r="U761" s="193">
        <v>133</v>
      </c>
      <c r="V761" s="191">
        <v>212</v>
      </c>
      <c r="W761" s="198">
        <v>1056</v>
      </c>
      <c r="X761" s="189">
        <v>371</v>
      </c>
      <c r="Y761" s="193">
        <v>205</v>
      </c>
      <c r="Z761" s="191">
        <v>2020</v>
      </c>
      <c r="AA761" s="189">
        <v>1813</v>
      </c>
      <c r="AB761" s="165">
        <f t="shared" si="14454"/>
        <v>9409</v>
      </c>
      <c r="AC761" s="166">
        <f t="shared" si="14371"/>
        <v>8811</v>
      </c>
      <c r="AE761" s="241" t="str">
        <f>$AE$17</f>
        <v>17:00 - 17:59</v>
      </c>
      <c r="AF761" s="242">
        <f t="shared" ref="AF761:AU763" si="14563">SUMIF($A$9:$A$32,$AE761,B$753:B$776)</f>
        <v>1848</v>
      </c>
      <c r="AG761" s="243">
        <f t="shared" si="14563"/>
        <v>1381</v>
      </c>
      <c r="AH761" s="244">
        <f t="shared" si="14563"/>
        <v>530</v>
      </c>
      <c r="AI761" s="245">
        <f t="shared" si="14563"/>
        <v>533</v>
      </c>
      <c r="AJ761" s="242">
        <f t="shared" si="14563"/>
        <v>180</v>
      </c>
      <c r="AK761" s="246">
        <f t="shared" si="14563"/>
        <v>163</v>
      </c>
      <c r="AL761" s="244">
        <f t="shared" si="14563"/>
        <v>1620</v>
      </c>
      <c r="AM761" s="245">
        <f t="shared" si="14563"/>
        <v>1571</v>
      </c>
      <c r="AN761" s="242">
        <f t="shared" si="14563"/>
        <v>87</v>
      </c>
      <c r="AO761" s="246">
        <f t="shared" si="14563"/>
        <v>114</v>
      </c>
      <c r="AP761" s="244">
        <f t="shared" si="14563"/>
        <v>205</v>
      </c>
      <c r="AQ761" s="242">
        <f t="shared" si="14563"/>
        <v>405</v>
      </c>
      <c r="AR761" s="247">
        <f t="shared" si="14563"/>
        <v>838</v>
      </c>
      <c r="AS761" s="248">
        <f t="shared" si="14563"/>
        <v>1016</v>
      </c>
      <c r="AT761" s="242">
        <f t="shared" si="14563"/>
        <v>472</v>
      </c>
      <c r="AU761" s="246">
        <f t="shared" si="14563"/>
        <v>562</v>
      </c>
      <c r="AV761" s="244">
        <f t="shared" ref="AP761:BE763" si="14564">SUMIF($A$9:$A$32,$AE761,R$753:R$776)</f>
        <v>836</v>
      </c>
      <c r="AW761" s="245">
        <f t="shared" si="14564"/>
        <v>1141</v>
      </c>
      <c r="AX761" s="242">
        <f t="shared" si="14564"/>
        <v>80</v>
      </c>
      <c r="AY761" s="246">
        <f t="shared" si="14564"/>
        <v>120</v>
      </c>
      <c r="AZ761" s="244">
        <f t="shared" si="14564"/>
        <v>667</v>
      </c>
      <c r="BA761" s="245">
        <f t="shared" si="14564"/>
        <v>808</v>
      </c>
      <c r="BB761" s="242">
        <f t="shared" si="14564"/>
        <v>355</v>
      </c>
      <c r="BC761" s="246">
        <f t="shared" si="14564"/>
        <v>323</v>
      </c>
      <c r="BD761" s="23">
        <f t="shared" si="14564"/>
        <v>2472</v>
      </c>
      <c r="BE761" s="249">
        <f t="shared" si="14564"/>
        <v>2251</v>
      </c>
      <c r="BF761" s="250">
        <f>AF761+AH761+AJ761+AL761+AN761+AP761+AR761+AT761+AV761+AX761+AZ761+BB761+BD761</f>
        <v>10190</v>
      </c>
      <c r="BG761" s="251">
        <f>AG761+AI761+AK761+AM761+AO761+AQ761+AS761+AU761+AW761+AY761+BA761+BC761+BE761</f>
        <v>10388</v>
      </c>
      <c r="BI761" s="147" t="s">
        <v>24</v>
      </c>
      <c r="BJ761" s="130">
        <f>B761/B777</f>
        <v>9.0717470612079451E-2</v>
      </c>
      <c r="BK761" s="131">
        <f t="shared" ref="BK761" si="14565">C761/C777</f>
        <v>6.6872495565919995E-2</v>
      </c>
      <c r="BL761" s="132">
        <f t="shared" ref="BL761" si="14566">D761/D777</f>
        <v>0.1001823866597186</v>
      </c>
      <c r="BM761" s="133">
        <f t="shared" ref="BM761" si="14567">E761/E777</f>
        <v>5.320124747752706E-2</v>
      </c>
      <c r="BN761" s="130">
        <f t="shared" ref="BN761" si="14568">F761/F777</f>
        <v>9.6336996336996342E-2</v>
      </c>
      <c r="BO761" s="131">
        <f t="shared" ref="BO761" si="14569">G761/G777</f>
        <v>4.1928721174004195E-2</v>
      </c>
      <c r="BP761" s="132">
        <f t="shared" ref="BP761" si="14570">H761/H777</f>
        <v>6.3602651983368924E-2</v>
      </c>
      <c r="BQ761" s="133">
        <f t="shared" ref="BQ761" si="14571">I761/I777</f>
        <v>6.0900769710838361E-2</v>
      </c>
      <c r="BR761" s="130">
        <f t="shared" ref="BR761" si="14572">J761/J777</f>
        <v>4.8218029350104823E-2</v>
      </c>
      <c r="BS761" s="131">
        <f t="shared" ref="BS761" si="14573">K761/K777</f>
        <v>0.10843373493975904</v>
      </c>
      <c r="BT761" s="132">
        <f t="shared" ref="BT761" si="14574">L761/L777</f>
        <v>3.2830523513753325E-2</v>
      </c>
      <c r="BU761" s="130">
        <f t="shared" ref="BU761" si="14575">M761/M777</f>
        <v>8.4712230215827342E-2</v>
      </c>
      <c r="BV761" s="134">
        <f t="shared" ref="BV761" si="14576">N761/N777</f>
        <v>7.3330965909090912E-2</v>
      </c>
      <c r="BW761" s="135">
        <f t="shared" ref="BW761" si="14577">O761/O777</f>
        <v>8.6391216411441776E-2</v>
      </c>
      <c r="BX761" s="130">
        <f t="shared" ref="BX761" si="14578">P761/P777</f>
        <v>7.4945751961275245E-2</v>
      </c>
      <c r="BY761" s="131">
        <f t="shared" ref="BY761" si="14579">Q761/Q777</f>
        <v>5.4137778433397253E-2</v>
      </c>
      <c r="BZ761" s="132">
        <f t="shared" ref="BZ761" si="14580">R761/R777</f>
        <v>8.8853141559424684E-2</v>
      </c>
      <c r="CA761" s="133">
        <f t="shared" ref="CA761" si="14581">S761/S777</f>
        <v>6.5471194200686755E-2</v>
      </c>
      <c r="CB761" s="130">
        <f t="shared" ref="CB761" si="14582">T761/T777</f>
        <v>6.1242344706911638E-2</v>
      </c>
      <c r="CC761" s="131">
        <f t="shared" ref="CC761" si="14583">U761/U777</f>
        <v>8.6644951140065152E-2</v>
      </c>
      <c r="CD761" s="132">
        <f t="shared" ref="CD761" si="14584">V761/V777</f>
        <v>2.5945416717660017E-2</v>
      </c>
      <c r="CE761" s="133">
        <f t="shared" ref="CE761" si="14585">W761/W777</f>
        <v>0.10415228326264918</v>
      </c>
      <c r="CF761" s="130">
        <f t="shared" ref="CF761" si="14586">X761/X777</f>
        <v>6.6882999819722372E-2</v>
      </c>
      <c r="CG761" s="131">
        <f t="shared" ref="CG761" si="14587">Y761/Y777</f>
        <v>5.2469925774251344E-2</v>
      </c>
      <c r="CH761" s="132">
        <f t="shared" ref="CH761" si="14588">Z761/Z777</f>
        <v>7.3540119411679039E-2</v>
      </c>
      <c r="CI761" s="130">
        <f t="shared" ref="CI761" si="14589">AA761/AA777</f>
        <v>6.5411119529530617E-2</v>
      </c>
      <c r="CJ761" s="136">
        <f t="shared" ref="CJ761" si="14590">AB761/AB777</f>
        <v>7.453617884246716E-2</v>
      </c>
      <c r="CK761" s="137">
        <f t="shared" ref="CK761" si="14591">AC761/AC777</f>
        <v>7.0035848561685751E-2</v>
      </c>
    </row>
    <row r="762" spans="1:89">
      <c r="A762" s="138" t="s">
        <v>25</v>
      </c>
      <c r="B762" s="199">
        <v>2014</v>
      </c>
      <c r="C762" s="183">
        <v>908</v>
      </c>
      <c r="D762" s="184">
        <v>775</v>
      </c>
      <c r="E762" s="185">
        <v>294</v>
      </c>
      <c r="F762" s="182">
        <v>222</v>
      </c>
      <c r="G762" s="186">
        <v>173</v>
      </c>
      <c r="H762" s="184">
        <v>1446</v>
      </c>
      <c r="I762" s="185">
        <v>1360</v>
      </c>
      <c r="J762" s="182">
        <v>55</v>
      </c>
      <c r="K762" s="183">
        <v>172</v>
      </c>
      <c r="L762" s="184">
        <v>119</v>
      </c>
      <c r="M762" s="182">
        <v>493</v>
      </c>
      <c r="N762" s="187">
        <v>851</v>
      </c>
      <c r="O762" s="200">
        <v>1031</v>
      </c>
      <c r="P762" s="182">
        <v>485</v>
      </c>
      <c r="Q762" s="183">
        <v>396</v>
      </c>
      <c r="R762" s="184">
        <v>873</v>
      </c>
      <c r="S762" s="185">
        <v>911</v>
      </c>
      <c r="T762" s="191">
        <v>46</v>
      </c>
      <c r="U762" s="182">
        <v>98</v>
      </c>
      <c r="V762" s="184">
        <v>325</v>
      </c>
      <c r="W762" s="201">
        <v>1014</v>
      </c>
      <c r="X762" s="182">
        <v>409</v>
      </c>
      <c r="Y762" s="186">
        <v>239</v>
      </c>
      <c r="Z762" s="184">
        <v>2102</v>
      </c>
      <c r="AA762" s="182">
        <v>2079</v>
      </c>
      <c r="AB762" s="165">
        <f t="shared" si="14454"/>
        <v>9722</v>
      </c>
      <c r="AC762" s="166">
        <f t="shared" si="14371"/>
        <v>9168</v>
      </c>
      <c r="AE762" s="253" t="str">
        <f>$AE$18</f>
        <v>18:00 - 18:59</v>
      </c>
      <c r="AF762" s="242">
        <f t="shared" si="14563"/>
        <v>1843</v>
      </c>
      <c r="AG762" s="254">
        <f t="shared" si="14563"/>
        <v>1223</v>
      </c>
      <c r="AH762" s="255">
        <f t="shared" si="14563"/>
        <v>386</v>
      </c>
      <c r="AI762" s="256">
        <f t="shared" si="14563"/>
        <v>440</v>
      </c>
      <c r="AJ762" s="257">
        <f t="shared" si="14563"/>
        <v>171</v>
      </c>
      <c r="AK762" s="258">
        <f t="shared" si="14563"/>
        <v>181</v>
      </c>
      <c r="AL762" s="255">
        <f t="shared" si="14563"/>
        <v>1324</v>
      </c>
      <c r="AM762" s="256">
        <f t="shared" si="14563"/>
        <v>1693</v>
      </c>
      <c r="AN762" s="257">
        <f t="shared" si="14563"/>
        <v>90</v>
      </c>
      <c r="AO762" s="258">
        <f t="shared" si="14563"/>
        <v>78</v>
      </c>
      <c r="AP762" s="255">
        <f t="shared" si="14564"/>
        <v>230</v>
      </c>
      <c r="AQ762" s="257">
        <f t="shared" si="14564"/>
        <v>294</v>
      </c>
      <c r="AR762" s="259">
        <f t="shared" si="14564"/>
        <v>794</v>
      </c>
      <c r="AS762" s="260">
        <f t="shared" si="14564"/>
        <v>950</v>
      </c>
      <c r="AT762" s="257">
        <f t="shared" si="14564"/>
        <v>439</v>
      </c>
      <c r="AU762" s="258">
        <f t="shared" si="14564"/>
        <v>703</v>
      </c>
      <c r="AV762" s="255">
        <f t="shared" si="14564"/>
        <v>688</v>
      </c>
      <c r="AW762" s="256">
        <f t="shared" si="14564"/>
        <v>1141</v>
      </c>
      <c r="AX762" s="257">
        <f t="shared" si="14564"/>
        <v>91</v>
      </c>
      <c r="AY762" s="258">
        <f t="shared" si="14564"/>
        <v>151</v>
      </c>
      <c r="AZ762" s="255">
        <f t="shared" si="14564"/>
        <v>695</v>
      </c>
      <c r="BA762" s="256">
        <f t="shared" si="14564"/>
        <v>724</v>
      </c>
      <c r="BB762" s="257">
        <f t="shared" si="14564"/>
        <v>392</v>
      </c>
      <c r="BC762" s="258">
        <f t="shared" si="14564"/>
        <v>328</v>
      </c>
      <c r="BD762" s="255">
        <f t="shared" si="14564"/>
        <v>2167</v>
      </c>
      <c r="BE762" s="257">
        <f t="shared" si="14564"/>
        <v>1861</v>
      </c>
      <c r="BF762" s="261">
        <f>SUM(AF762,AH762,AJ762,AL762,AN762,AP762,AR762,AT762,AV762,AX762,AZ762,BB762,BD762)</f>
        <v>9310</v>
      </c>
      <c r="BG762" s="19">
        <f>SUM(AG762,AI762,AK762,AM762,AO762,AQ762,AS762,AU762,AW762,AY762,BA762,BC762,BE762)</f>
        <v>9767</v>
      </c>
      <c r="BI762" s="138" t="s">
        <v>25</v>
      </c>
      <c r="BJ762" s="130">
        <f>B762/B777</f>
        <v>8.1637616538305632E-2</v>
      </c>
      <c r="BK762" s="131">
        <f t="shared" ref="BK762" si="14592">C762/C777</f>
        <v>5.9646587400643762E-2</v>
      </c>
      <c r="BL762" s="132">
        <f t="shared" ref="BL762" si="14593">D762/D777</f>
        <v>0.10096404377279833</v>
      </c>
      <c r="BM762" s="133">
        <f t="shared" ref="BM762" si="14594">E762/E777</f>
        <v>5.3935057787561913E-2</v>
      </c>
      <c r="BN762" s="130">
        <f t="shared" ref="BN762" si="14595">F762/F777</f>
        <v>8.1318681318681321E-2</v>
      </c>
      <c r="BO762" s="131">
        <f t="shared" ref="BO762" si="14596">G762/G777</f>
        <v>9.0670859538784065E-2</v>
      </c>
      <c r="BP762" s="132">
        <f t="shared" ref="BP762" si="14597">H762/H777</f>
        <v>8.1245083717271599E-2</v>
      </c>
      <c r="BQ762" s="133">
        <f t="shared" ref="BQ762" si="14598">I762/I777</f>
        <v>7.0730185146661115E-2</v>
      </c>
      <c r="BR762" s="130">
        <f t="shared" ref="BR762" si="14599">J762/J777</f>
        <v>5.7651991614255764E-2</v>
      </c>
      <c r="BS762" s="131">
        <f t="shared" ref="BS762" si="14600">K762/K777</f>
        <v>0.12189936215450035</v>
      </c>
      <c r="BT762" s="132">
        <f t="shared" ref="BT762" si="14601">L762/L777</f>
        <v>5.2795031055900624E-2</v>
      </c>
      <c r="BU762" s="130">
        <f t="shared" ref="BU762" si="14602">M762/M777</f>
        <v>8.8669064748201437E-2</v>
      </c>
      <c r="BV762" s="134">
        <f t="shared" ref="BV762" si="14603">N762/N777</f>
        <v>7.5550426136363633E-2</v>
      </c>
      <c r="BW762" s="135">
        <f t="shared" ref="BW762" si="14604">O762/O777</f>
        <v>7.4472695752672638E-2</v>
      </c>
      <c r="BX762" s="130">
        <f t="shared" ref="BX762" si="14605">P762/P777</f>
        <v>8.0954765481555668E-2</v>
      </c>
      <c r="BY762" s="131">
        <f t="shared" ref="BY762" si="14606">Q762/Q777</f>
        <v>5.8415695530314206E-2</v>
      </c>
      <c r="BZ762" s="132">
        <f t="shared" ref="BZ762" si="14607">R762/R777</f>
        <v>8.2607872823618464E-2</v>
      </c>
      <c r="CA762" s="133">
        <f t="shared" ref="CA762" si="14608">S762/S777</f>
        <v>6.9515452117512394E-2</v>
      </c>
      <c r="CB762" s="130">
        <f t="shared" ref="CB762" si="14609">T762/T777</f>
        <v>4.0244969378827648E-2</v>
      </c>
      <c r="CC762" s="131">
        <f t="shared" ref="CC762" si="14610">U762/U777</f>
        <v>6.384364820846905E-2</v>
      </c>
      <c r="CD762" s="132">
        <f t="shared" ref="CD762" si="14611">V762/V777</f>
        <v>3.9774813364337289E-2</v>
      </c>
      <c r="CE762" s="133">
        <f t="shared" ref="CE762" si="14612">W762/W777</f>
        <v>0.10000986290561199</v>
      </c>
      <c r="CF762" s="130">
        <f t="shared" ref="CF762" si="14613">X762/X777</f>
        <v>7.3733549666486389E-2</v>
      </c>
      <c r="CG762" s="131">
        <f t="shared" ref="CG762" si="14614">Y762/Y777</f>
        <v>6.1172254927054005E-2</v>
      </c>
      <c r="CH762" s="132">
        <f t="shared" ref="CH762" si="14615">Z762/Z777</f>
        <v>7.6525411387796713E-2</v>
      </c>
      <c r="CI762" s="130">
        <f t="shared" ref="CI762" si="14616">AA762/AA777</f>
        <v>7.5008117761662524E-2</v>
      </c>
      <c r="CJ762" s="136">
        <f t="shared" ref="CJ762" si="14617">AB762/AB777</f>
        <v>7.7015700999730666E-2</v>
      </c>
      <c r="CK762" s="137">
        <f t="shared" ref="CK762" si="14618">AC762/AC777</f>
        <v>7.2873528500003976E-2</v>
      </c>
    </row>
    <row r="763" spans="1:89" ht="14" thickBot="1">
      <c r="A763" s="147" t="s">
        <v>26</v>
      </c>
      <c r="B763" s="196">
        <v>2093</v>
      </c>
      <c r="C763" s="190">
        <v>1353</v>
      </c>
      <c r="D763" s="191">
        <v>852</v>
      </c>
      <c r="E763" s="192">
        <v>367</v>
      </c>
      <c r="F763" s="189">
        <v>220</v>
      </c>
      <c r="G763" s="193">
        <v>135</v>
      </c>
      <c r="H763" s="191">
        <v>1555</v>
      </c>
      <c r="I763" s="192">
        <v>1238</v>
      </c>
      <c r="J763" s="189">
        <v>50</v>
      </c>
      <c r="K763" s="190">
        <v>146</v>
      </c>
      <c r="L763" s="191">
        <v>115</v>
      </c>
      <c r="M763" s="189">
        <v>628</v>
      </c>
      <c r="N763" s="194">
        <v>863</v>
      </c>
      <c r="O763" s="197">
        <v>1139</v>
      </c>
      <c r="P763" s="189">
        <v>600</v>
      </c>
      <c r="Q763" s="190">
        <v>446</v>
      </c>
      <c r="R763" s="191">
        <v>967</v>
      </c>
      <c r="S763" s="192">
        <v>1057</v>
      </c>
      <c r="T763" s="189">
        <v>83</v>
      </c>
      <c r="U763" s="193">
        <v>101</v>
      </c>
      <c r="V763" s="191">
        <v>371</v>
      </c>
      <c r="W763" s="198">
        <v>973</v>
      </c>
      <c r="X763" s="189">
        <v>361</v>
      </c>
      <c r="Y763" s="193">
        <v>292</v>
      </c>
      <c r="Z763" s="191">
        <v>1982</v>
      </c>
      <c r="AA763" s="189">
        <v>2280</v>
      </c>
      <c r="AB763" s="165">
        <f t="shared" si="14454"/>
        <v>10112</v>
      </c>
      <c r="AC763" s="166">
        <f t="shared" si="14371"/>
        <v>10155</v>
      </c>
      <c r="AE763" s="241" t="str">
        <f>$AE$19</f>
        <v>19:00 - 19:59</v>
      </c>
      <c r="AF763" s="242">
        <f t="shared" si="14563"/>
        <v>1806</v>
      </c>
      <c r="AG763" s="262">
        <f t="shared" si="14563"/>
        <v>1048</v>
      </c>
      <c r="AH763" s="263">
        <f t="shared" si="14563"/>
        <v>341</v>
      </c>
      <c r="AI763" s="264">
        <f t="shared" si="14563"/>
        <v>519</v>
      </c>
      <c r="AJ763" s="265">
        <f t="shared" si="14563"/>
        <v>160</v>
      </c>
      <c r="AK763" s="266">
        <f t="shared" si="14563"/>
        <v>123</v>
      </c>
      <c r="AL763" s="263">
        <f t="shared" si="14563"/>
        <v>1088</v>
      </c>
      <c r="AM763" s="264">
        <f t="shared" si="14563"/>
        <v>1535</v>
      </c>
      <c r="AN763" s="265">
        <f t="shared" si="14563"/>
        <v>63</v>
      </c>
      <c r="AO763" s="266">
        <f t="shared" si="14563"/>
        <v>83</v>
      </c>
      <c r="AP763" s="263">
        <f t="shared" si="14564"/>
        <v>207</v>
      </c>
      <c r="AQ763" s="265">
        <f t="shared" si="14564"/>
        <v>301</v>
      </c>
      <c r="AR763" s="267">
        <f t="shared" si="14564"/>
        <v>754</v>
      </c>
      <c r="AS763" s="268">
        <f t="shared" si="14564"/>
        <v>1041</v>
      </c>
      <c r="AT763" s="265">
        <f t="shared" si="14564"/>
        <v>328</v>
      </c>
      <c r="AU763" s="266">
        <f t="shared" si="14564"/>
        <v>684</v>
      </c>
      <c r="AV763" s="263">
        <f t="shared" si="14564"/>
        <v>524</v>
      </c>
      <c r="AW763" s="264">
        <f t="shared" si="14564"/>
        <v>1049</v>
      </c>
      <c r="AX763" s="265">
        <f t="shared" si="14564"/>
        <v>86</v>
      </c>
      <c r="AY763" s="266">
        <f t="shared" si="14564"/>
        <v>124</v>
      </c>
      <c r="AZ763" s="263">
        <f t="shared" si="14564"/>
        <v>736</v>
      </c>
      <c r="BA763" s="264">
        <f t="shared" si="14564"/>
        <v>573</v>
      </c>
      <c r="BB763" s="265">
        <f t="shared" si="14564"/>
        <v>331</v>
      </c>
      <c r="BC763" s="266">
        <f t="shared" si="14564"/>
        <v>371</v>
      </c>
      <c r="BD763" s="263">
        <f t="shared" si="14564"/>
        <v>1912</v>
      </c>
      <c r="BE763" s="265">
        <f t="shared" si="14564"/>
        <v>1857</v>
      </c>
      <c r="BF763" s="261">
        <f>SUM(AF763,AH763,AJ763,AL763,AN763,AP763,AR763,AT763,AV763,AX763,AZ763,BB763,BD763)</f>
        <v>8336</v>
      </c>
      <c r="BG763" s="19">
        <f>SUM(AG763,AI763,AK763,AM763,AO763,AQ763,AS763,AU763,AW763,AY763,BA763,BC763,BE763)</f>
        <v>9308</v>
      </c>
      <c r="BI763" s="147" t="s">
        <v>26</v>
      </c>
      <c r="BJ763" s="130">
        <f>B763/B777</f>
        <v>8.4839886501824072E-2</v>
      </c>
      <c r="BK763" s="131">
        <f t="shared" ref="BK763" si="14619">C763/C777</f>
        <v>8.8878670432897586E-2</v>
      </c>
      <c r="BL763" s="132">
        <f t="shared" ref="BL763" si="14620">D763/D777</f>
        <v>0.11099531005732152</v>
      </c>
      <c r="BM763" s="133">
        <f t="shared" ref="BM763" si="14621">E763/E777</f>
        <v>6.7327095945698037E-2</v>
      </c>
      <c r="BN763" s="130">
        <f t="shared" ref="BN763" si="14622">F763/F777</f>
        <v>8.0586080586080591E-2</v>
      </c>
      <c r="BO763" s="131">
        <f t="shared" ref="BO763" si="14623">G763/G777</f>
        <v>7.0754716981132074E-2</v>
      </c>
      <c r="BP763" s="132">
        <f t="shared" ref="BP763" si="14624">H763/H777</f>
        <v>8.7369367344645468E-2</v>
      </c>
      <c r="BQ763" s="133">
        <f t="shared" ref="BQ763" si="14625">I763/I777</f>
        <v>6.4385271479092995E-2</v>
      </c>
      <c r="BR763" s="130">
        <f t="shared" ref="BR763" si="14626">J763/J777</f>
        <v>5.2410901467505239E-2</v>
      </c>
      <c r="BS763" s="131">
        <f t="shared" ref="BS763" si="14627">K763/K777</f>
        <v>0.1034727143869596</v>
      </c>
      <c r="BT763" s="132">
        <f t="shared" ref="BT763" si="14628">L763/L777</f>
        <v>5.1020408163265307E-2</v>
      </c>
      <c r="BU763" s="130">
        <f t="shared" ref="BU763" si="14629">M763/M777</f>
        <v>0.11294964028776978</v>
      </c>
      <c r="BV763" s="134">
        <f t="shared" ref="BV763" si="14630">N763/N777</f>
        <v>7.6615767045454544E-2</v>
      </c>
      <c r="BW763" s="135">
        <f t="shared" ref="BW763" si="14631">O763/O777</f>
        <v>8.2273909274776083E-2</v>
      </c>
      <c r="BX763" s="130">
        <f t="shared" ref="BX763" si="14632">P763/P777</f>
        <v>0.10015022533800701</v>
      </c>
      <c r="BY763" s="131">
        <f t="shared" ref="BY763" si="14633">Q763/Q777</f>
        <v>6.5791414662929634E-2</v>
      </c>
      <c r="BZ763" s="132">
        <f t="shared" ref="BZ763" si="14634">R763/R777</f>
        <v>9.1502649507948522E-2</v>
      </c>
      <c r="CA763" s="133">
        <f t="shared" ref="CA763" si="14635">S763/S777</f>
        <v>8.0656238077069814E-2</v>
      </c>
      <c r="CB763" s="130">
        <f t="shared" ref="CB763" si="14636">T763/T777</f>
        <v>7.2615923009623801E-2</v>
      </c>
      <c r="CC763" s="131">
        <f t="shared" ref="CC763" si="14637">U763/U777</f>
        <v>6.5798045602605867E-2</v>
      </c>
      <c r="CD763" s="132">
        <f t="shared" ref="CD763" si="14638">V763/V777</f>
        <v>4.5404479255905031E-2</v>
      </c>
      <c r="CE763" s="133">
        <f t="shared" ref="CE763" si="14639">W763/W777</f>
        <v>9.5966071604694739E-2</v>
      </c>
      <c r="CF763" s="130">
        <f t="shared" ref="CF763" si="14640">X763/X777</f>
        <v>6.5080223544258159E-2</v>
      </c>
      <c r="CG763" s="131">
        <f t="shared" ref="CG763" si="14641">Y763/Y777</f>
        <v>7.4737650371128742E-2</v>
      </c>
      <c r="CH763" s="132">
        <f t="shared" ref="CH763" si="14642">Z763/Z777</f>
        <v>7.2156691422746472E-2</v>
      </c>
      <c r="CI763" s="130">
        <f t="shared" ref="CI763" si="14643">AA763/AA777</f>
        <v>8.2259984846844894E-2</v>
      </c>
      <c r="CJ763" s="136">
        <f t="shared" ref="CJ763" si="14644">AB763/AB777</f>
        <v>8.0105201451273034E-2</v>
      </c>
      <c r="CK763" s="137">
        <f t="shared" ref="CK763" si="14645">AC763/AC777</f>
        <v>8.0718878917707279E-2</v>
      </c>
    </row>
    <row r="764" spans="1:89" ht="15" thickTop="1" thickBot="1">
      <c r="A764" s="138" t="s">
        <v>27</v>
      </c>
      <c r="B764" s="199">
        <v>1889</v>
      </c>
      <c r="C764" s="183">
        <v>1291</v>
      </c>
      <c r="D764" s="184">
        <v>635</v>
      </c>
      <c r="E764" s="185">
        <v>324</v>
      </c>
      <c r="F764" s="182">
        <v>283</v>
      </c>
      <c r="G764" s="186">
        <v>142</v>
      </c>
      <c r="H764" s="184">
        <v>1523</v>
      </c>
      <c r="I764" s="185">
        <v>1479</v>
      </c>
      <c r="J764" s="182">
        <v>59</v>
      </c>
      <c r="K764" s="183">
        <v>120</v>
      </c>
      <c r="L764" s="184">
        <v>191</v>
      </c>
      <c r="M764" s="182">
        <v>561</v>
      </c>
      <c r="N764" s="187">
        <v>927</v>
      </c>
      <c r="O764" s="200">
        <v>1148</v>
      </c>
      <c r="P764" s="182">
        <v>572</v>
      </c>
      <c r="Q764" s="183">
        <v>414</v>
      </c>
      <c r="R764" s="184">
        <v>964</v>
      </c>
      <c r="S764" s="185">
        <v>1048</v>
      </c>
      <c r="T764" s="182">
        <v>77</v>
      </c>
      <c r="U764" s="186">
        <v>91</v>
      </c>
      <c r="V764" s="184">
        <v>462</v>
      </c>
      <c r="W764" s="201">
        <v>811</v>
      </c>
      <c r="X764" s="182">
        <v>427</v>
      </c>
      <c r="Y764" s="186">
        <v>256</v>
      </c>
      <c r="Z764" s="184">
        <v>2161</v>
      </c>
      <c r="AA764" s="182">
        <v>2402</v>
      </c>
      <c r="AB764" s="165">
        <f t="shared" si="14454"/>
        <v>10170</v>
      </c>
      <c r="AC764" s="166">
        <f t="shared" si="14371"/>
        <v>10087</v>
      </c>
      <c r="AE764" s="269" t="s">
        <v>13</v>
      </c>
      <c r="AF764" s="14">
        <f t="shared" ref="AF764:BG764" si="14646">SUM(AF761:AF763)</f>
        <v>5497</v>
      </c>
      <c r="AG764" s="1">
        <f t="shared" si="14646"/>
        <v>3652</v>
      </c>
      <c r="AH764" s="14">
        <f t="shared" si="14646"/>
        <v>1257</v>
      </c>
      <c r="AI764" s="1">
        <f t="shared" si="14646"/>
        <v>1492</v>
      </c>
      <c r="AJ764" s="14">
        <f t="shared" si="14646"/>
        <v>511</v>
      </c>
      <c r="AK764" s="1">
        <f t="shared" si="14646"/>
        <v>467</v>
      </c>
      <c r="AL764" s="14">
        <f t="shared" si="14646"/>
        <v>4032</v>
      </c>
      <c r="AM764" s="1">
        <f t="shared" si="14646"/>
        <v>4799</v>
      </c>
      <c r="AN764" s="14">
        <f t="shared" si="14646"/>
        <v>240</v>
      </c>
      <c r="AO764" s="1">
        <f t="shared" si="14646"/>
        <v>275</v>
      </c>
      <c r="AP764" s="14">
        <f t="shared" si="14646"/>
        <v>642</v>
      </c>
      <c r="AQ764" s="1">
        <f t="shared" si="14646"/>
        <v>1000</v>
      </c>
      <c r="AR764" s="14">
        <f t="shared" si="14646"/>
        <v>2386</v>
      </c>
      <c r="AS764" s="1">
        <f t="shared" si="14646"/>
        <v>3007</v>
      </c>
      <c r="AT764" s="14">
        <f t="shared" si="14646"/>
        <v>1239</v>
      </c>
      <c r="AU764" s="1">
        <f t="shared" si="14646"/>
        <v>1949</v>
      </c>
      <c r="AV764" s="14">
        <f t="shared" si="14646"/>
        <v>2048</v>
      </c>
      <c r="AW764" s="1">
        <f t="shared" si="14646"/>
        <v>3331</v>
      </c>
      <c r="AX764" s="14">
        <f t="shared" si="14646"/>
        <v>257</v>
      </c>
      <c r="AY764" s="1">
        <f t="shared" si="14646"/>
        <v>395</v>
      </c>
      <c r="AZ764" s="14">
        <f t="shared" si="14646"/>
        <v>2098</v>
      </c>
      <c r="BA764" s="1">
        <f t="shared" si="14646"/>
        <v>2105</v>
      </c>
      <c r="BB764" s="14">
        <f t="shared" si="14646"/>
        <v>1078</v>
      </c>
      <c r="BC764" s="1">
        <f t="shared" si="14646"/>
        <v>1022</v>
      </c>
      <c r="BD764" s="14">
        <f t="shared" si="14646"/>
        <v>6551</v>
      </c>
      <c r="BE764" s="1">
        <f t="shared" si="14646"/>
        <v>5969</v>
      </c>
      <c r="BF764" s="54">
        <f t="shared" si="14646"/>
        <v>27836</v>
      </c>
      <c r="BG764" s="50">
        <f t="shared" si="14646"/>
        <v>29463</v>
      </c>
      <c r="BI764" s="138" t="s">
        <v>27</v>
      </c>
      <c r="BJ764" s="130">
        <f>B764/B777</f>
        <v>7.657073368463721E-2</v>
      </c>
      <c r="BK764" s="131">
        <f t="shared" ref="BK764" si="14647">C764/C777</f>
        <v>8.480588583065099E-2</v>
      </c>
      <c r="BL764" s="132">
        <f t="shared" ref="BL764" si="14648">D764/D777</f>
        <v>8.2725377800937985E-2</v>
      </c>
      <c r="BM764" s="133">
        <f t="shared" ref="BM764" si="14649">E764/E777</f>
        <v>5.9438635112823338E-2</v>
      </c>
      <c r="BN764" s="130">
        <f t="shared" ref="BN764" si="14650">F764/F777</f>
        <v>0.10366300366300367</v>
      </c>
      <c r="BO764" s="131">
        <f t="shared" ref="BO764" si="14651">G764/G777</f>
        <v>7.4423480083857449E-2</v>
      </c>
      <c r="BP764" s="132">
        <f t="shared" ref="BP764" si="14652">H764/H777</f>
        <v>8.5571412518260476E-2</v>
      </c>
      <c r="BQ764" s="133">
        <f t="shared" ref="BQ764" si="14653">I764/I777</f>
        <v>7.6919076346993964E-2</v>
      </c>
      <c r="BR764" s="130">
        <f t="shared" ref="BR764" si="14654">J764/J777</f>
        <v>6.1844863731656187E-2</v>
      </c>
      <c r="BS764" s="131">
        <f t="shared" ref="BS764" si="14655">K764/K777</f>
        <v>8.5046066619418853E-2</v>
      </c>
      <c r="BT764" s="132">
        <f t="shared" ref="BT764" si="14656">L764/L777</f>
        <v>8.473824312333629E-2</v>
      </c>
      <c r="BU764" s="130">
        <f t="shared" ref="BU764" si="14657">M764/M777</f>
        <v>0.10089928057553957</v>
      </c>
      <c r="BV764" s="134">
        <f t="shared" ref="BV764" si="14658">N764/N777</f>
        <v>8.2297585227272721E-2</v>
      </c>
      <c r="BW764" s="135">
        <f t="shared" ref="BW764" si="14659">O764/O777</f>
        <v>8.2924010401618023E-2</v>
      </c>
      <c r="BX764" s="130">
        <f t="shared" ref="BX764" si="14660">P764/P777</f>
        <v>9.5476548155566679E-2</v>
      </c>
      <c r="BY764" s="131">
        <f t="shared" ref="BY764" si="14661">Q764/Q777</f>
        <v>6.107095441805576E-2</v>
      </c>
      <c r="BZ764" s="132">
        <f t="shared" ref="BZ764" si="14662">R764/R777</f>
        <v>9.1218773656320973E-2</v>
      </c>
      <c r="CA764" s="133">
        <f t="shared" ref="CA764" si="14663">S764/S777</f>
        <v>7.9969477298740932E-2</v>
      </c>
      <c r="CB764" s="130">
        <f t="shared" ref="CB764" si="14664">T764/T777</f>
        <v>6.7366579177602803E-2</v>
      </c>
      <c r="CC764" s="131">
        <f t="shared" ref="CC764" si="14665">U764/U777</f>
        <v>5.9283387622149838E-2</v>
      </c>
      <c r="CD764" s="132">
        <f t="shared" ref="CD764" si="14666">V764/V777</f>
        <v>5.6541426997919468E-2</v>
      </c>
      <c r="CE764" s="133">
        <f t="shared" ref="CE764" si="14667">W764/W777</f>
        <v>7.9988164513265611E-2</v>
      </c>
      <c r="CF764" s="130">
        <f t="shared" ref="CF764" si="14668">X764/X777</f>
        <v>7.6978546962321981E-2</v>
      </c>
      <c r="CG764" s="131">
        <f t="shared" ref="CG764" si="14669">Y764/Y777</f>
        <v>6.5523419503455332E-2</v>
      </c>
      <c r="CH764" s="132">
        <f t="shared" ref="CH764" si="14670">Z764/Z777</f>
        <v>7.8673365370613077E-2</v>
      </c>
      <c r="CI764" s="130">
        <f t="shared" ref="CI764" si="14671">AA764/AA777</f>
        <v>8.6661615614965548E-2</v>
      </c>
      <c r="CJ764" s="136">
        <f t="shared" ref="CJ764" si="14672">AB764/AB777</f>
        <v>8.0564665620989587E-2</v>
      </c>
      <c r="CK764" s="137">
        <f t="shared" ref="CK764" si="14673">AC764/AC777</f>
        <v>8.0178368453265716E-2</v>
      </c>
    </row>
    <row r="765" spans="1:89" ht="14" thickTop="1">
      <c r="A765" s="147" t="s">
        <v>28</v>
      </c>
      <c r="B765" s="196">
        <v>1798</v>
      </c>
      <c r="C765" s="190">
        <v>1468</v>
      </c>
      <c r="D765" s="191">
        <v>575</v>
      </c>
      <c r="E765" s="192">
        <v>460</v>
      </c>
      <c r="F765" s="189">
        <v>217</v>
      </c>
      <c r="G765" s="193">
        <v>131</v>
      </c>
      <c r="H765" s="191">
        <v>1549</v>
      </c>
      <c r="I765" s="192">
        <v>1728</v>
      </c>
      <c r="J765" s="189">
        <v>86</v>
      </c>
      <c r="K765" s="190">
        <v>82</v>
      </c>
      <c r="L765" s="191">
        <v>247</v>
      </c>
      <c r="M765" s="189">
        <v>444</v>
      </c>
      <c r="N765" s="194">
        <v>916</v>
      </c>
      <c r="O765" s="197">
        <v>988</v>
      </c>
      <c r="P765" s="189">
        <v>547</v>
      </c>
      <c r="Q765" s="190">
        <v>401</v>
      </c>
      <c r="R765" s="191">
        <v>904</v>
      </c>
      <c r="S765" s="192">
        <v>1102</v>
      </c>
      <c r="T765" s="189">
        <v>96</v>
      </c>
      <c r="U765" s="193">
        <v>86</v>
      </c>
      <c r="V765" s="191">
        <v>606</v>
      </c>
      <c r="W765" s="198">
        <v>815</v>
      </c>
      <c r="X765" s="189">
        <v>500</v>
      </c>
      <c r="Y765" s="193">
        <v>245</v>
      </c>
      <c r="Z765" s="191">
        <v>2238</v>
      </c>
      <c r="AA765" s="189">
        <v>2552</v>
      </c>
      <c r="AB765" s="165">
        <f t="shared" si="14454"/>
        <v>10279</v>
      </c>
      <c r="AC765" s="166">
        <f t="shared" si="14371"/>
        <v>10502</v>
      </c>
      <c r="BI765" s="147" t="s">
        <v>28</v>
      </c>
      <c r="BJ765" s="130">
        <f>B765/B777</f>
        <v>7.2882042967166605E-2</v>
      </c>
      <c r="BK765" s="131">
        <f t="shared" ref="BK765" si="14674">C765/C777</f>
        <v>9.6433028969322737E-2</v>
      </c>
      <c r="BL765" s="132">
        <f t="shared" ref="BL765" si="14675">D765/D777</f>
        <v>7.4908806670140701E-2</v>
      </c>
      <c r="BM765" s="133">
        <f t="shared" ref="BM765" si="14676">E765/E777</f>
        <v>8.4388185654008435E-2</v>
      </c>
      <c r="BN765" s="130">
        <f t="shared" ref="BN765" si="14677">F765/F777</f>
        <v>7.9487179487179482E-2</v>
      </c>
      <c r="BO765" s="131">
        <f t="shared" ref="BO765" si="14678">G765/G777</f>
        <v>6.8658280922431869E-2</v>
      </c>
      <c r="BP765" s="132">
        <f t="shared" ref="BP765" si="14679">H765/H777</f>
        <v>8.7032250814698287E-2</v>
      </c>
      <c r="BQ765" s="133">
        <f t="shared" ref="BQ765" si="14680">I765/I777</f>
        <v>8.9868941127522362E-2</v>
      </c>
      <c r="BR765" s="130">
        <f t="shared" ref="BR765" si="14681">J765/J777</f>
        <v>9.0146750524109018E-2</v>
      </c>
      <c r="BS765" s="131">
        <f t="shared" ref="BS765" si="14682">K765/K777</f>
        <v>5.8114812189936214E-2</v>
      </c>
      <c r="BT765" s="132">
        <f t="shared" ref="BT765" si="14683">L765/L777</f>
        <v>0.10958296362023071</v>
      </c>
      <c r="BU765" s="130">
        <f t="shared" ref="BU765" si="14684">M765/M777</f>
        <v>7.9856115107913669E-2</v>
      </c>
      <c r="BV765" s="134">
        <f t="shared" ref="BV765" si="14685">N765/N777</f>
        <v>8.1321022727272721E-2</v>
      </c>
      <c r="BW765" s="135">
        <f t="shared" ref="BW765" si="14686">O765/O777</f>
        <v>7.1366657035538864E-2</v>
      </c>
      <c r="BX765" s="130">
        <f t="shared" ref="BX765" si="14687">P765/P777</f>
        <v>9.1303622099816392E-2</v>
      </c>
      <c r="BY765" s="131">
        <f t="shared" ref="BY765" si="14688">Q765/Q777</f>
        <v>5.9153267443575748E-2</v>
      </c>
      <c r="BZ765" s="132">
        <f t="shared" ref="BZ765" si="14689">R765/R777</f>
        <v>8.5541256623769865E-2</v>
      </c>
      <c r="CA765" s="133">
        <f t="shared" ref="CA765" si="14690">S765/S777</f>
        <v>8.4090041968714238E-2</v>
      </c>
      <c r="CB765" s="130">
        <f t="shared" ref="CB765" si="14691">T765/T777</f>
        <v>8.3989501312335957E-2</v>
      </c>
      <c r="CC765" s="131">
        <f t="shared" ref="CC765" si="14692">U765/U777</f>
        <v>5.6026058631921824E-2</v>
      </c>
      <c r="CD765" s="132">
        <f t="shared" ref="CD765" si="14693">V765/V777</f>
        <v>7.4164728919348916E-2</v>
      </c>
      <c r="CE765" s="133">
        <f t="shared" ref="CE765" si="14694">W765/W777</f>
        <v>8.0382680737745335E-2</v>
      </c>
      <c r="CF765" s="130">
        <f t="shared" ref="CF765" si="14695">X765/X777</f>
        <v>9.0138813773210744E-2</v>
      </c>
      <c r="CG765" s="131">
        <f t="shared" ref="CG765" si="14696">Y765/Y777</f>
        <v>6.2707960071666236E-2</v>
      </c>
      <c r="CH765" s="132">
        <f t="shared" ref="CH765" si="14697">Z765/Z777</f>
        <v>8.1476627348186975E-2</v>
      </c>
      <c r="CI765" s="130">
        <f t="shared" ref="CI765" si="14698">AA765/AA777</f>
        <v>9.2073456723310604E-2</v>
      </c>
      <c r="CJ765" s="136">
        <f t="shared" ref="CJ765" si="14699">AB765/AB777</f>
        <v>8.1428141388215539E-2</v>
      </c>
      <c r="CK765" s="137">
        <f t="shared" ref="CK765" si="14700">AC765/AC777</f>
        <v>8.3477072023019391E-2</v>
      </c>
    </row>
    <row r="766" spans="1:89">
      <c r="A766" s="138" t="s">
        <v>29</v>
      </c>
      <c r="B766" s="199">
        <v>1804</v>
      </c>
      <c r="C766" s="183">
        <v>1312</v>
      </c>
      <c r="D766" s="184">
        <v>535</v>
      </c>
      <c r="E766" s="185">
        <v>467</v>
      </c>
      <c r="F766" s="182">
        <v>245</v>
      </c>
      <c r="G766" s="186">
        <v>156</v>
      </c>
      <c r="H766" s="184">
        <v>1581</v>
      </c>
      <c r="I766" s="185">
        <v>1661</v>
      </c>
      <c r="J766" s="182">
        <v>109</v>
      </c>
      <c r="K766" s="183">
        <v>71</v>
      </c>
      <c r="L766" s="184">
        <v>252</v>
      </c>
      <c r="M766" s="182">
        <v>375</v>
      </c>
      <c r="N766" s="187">
        <v>1021</v>
      </c>
      <c r="O766" s="200">
        <v>1084</v>
      </c>
      <c r="P766" s="182">
        <v>536</v>
      </c>
      <c r="Q766" s="183">
        <v>493</v>
      </c>
      <c r="R766" s="184">
        <v>967</v>
      </c>
      <c r="S766" s="185">
        <v>1092</v>
      </c>
      <c r="T766" s="182">
        <v>91</v>
      </c>
      <c r="U766" s="186">
        <v>95</v>
      </c>
      <c r="V766" s="184">
        <v>609</v>
      </c>
      <c r="W766" s="201">
        <v>807</v>
      </c>
      <c r="X766" s="182">
        <v>411</v>
      </c>
      <c r="Y766" s="186">
        <v>231</v>
      </c>
      <c r="Z766" s="184">
        <v>2460</v>
      </c>
      <c r="AA766" s="182">
        <v>2261</v>
      </c>
      <c r="AB766" s="165">
        <f t="shared" si="14454"/>
        <v>10621</v>
      </c>
      <c r="AC766" s="166">
        <f t="shared" si="14371"/>
        <v>10105</v>
      </c>
      <c r="BI766" s="138" t="s">
        <v>29</v>
      </c>
      <c r="BJ766" s="130">
        <f>B766/B777</f>
        <v>7.3125253344142688E-2</v>
      </c>
      <c r="BK766" s="131">
        <f t="shared" ref="BK766" si="14701">C766/C777</f>
        <v>8.6185377389476445E-2</v>
      </c>
      <c r="BL766" s="132">
        <f t="shared" ref="BL766" si="14702">D766/D777</f>
        <v>6.9697759249609165E-2</v>
      </c>
      <c r="BM766" s="133">
        <f t="shared" ref="BM766" si="14703">E766/E777</f>
        <v>8.5672353696569434E-2</v>
      </c>
      <c r="BN766" s="130">
        <f t="shared" ref="BN766" si="14704">F766/F777</f>
        <v>8.9743589743589744E-2</v>
      </c>
      <c r="BO766" s="131">
        <f t="shared" ref="BO766" si="14705">G766/G777</f>
        <v>8.1761006289308172E-2</v>
      </c>
      <c r="BP766" s="132">
        <f t="shared" ref="BP766" si="14706">H766/H777</f>
        <v>8.8830205641083265E-2</v>
      </c>
      <c r="BQ766" s="133">
        <f t="shared" ref="BQ766" si="14707">I766/I777</f>
        <v>8.6384439359267734E-2</v>
      </c>
      <c r="BR766" s="130">
        <f t="shared" ref="BR766" si="14708">J766/J777</f>
        <v>0.11425576519916142</v>
      </c>
      <c r="BS766" s="131">
        <f t="shared" ref="BS766" si="14709">K766/K777</f>
        <v>5.0318922749822824E-2</v>
      </c>
      <c r="BT766" s="132">
        <f t="shared" ref="BT766" si="14710">L766/L777</f>
        <v>0.11180124223602485</v>
      </c>
      <c r="BU766" s="130">
        <f t="shared" ref="BU766" si="14711">M766/M777</f>
        <v>6.7446043165467623E-2</v>
      </c>
      <c r="BV766" s="134">
        <f t="shared" ref="BV766" si="14712">N766/N777</f>
        <v>9.0642755681818177E-2</v>
      </c>
      <c r="BW766" s="135">
        <f t="shared" ref="BW766" si="14713">O766/O777</f>
        <v>7.8301069055186356E-2</v>
      </c>
      <c r="BX766" s="130">
        <f t="shared" ref="BX766" si="14714">P766/P777</f>
        <v>8.9467534635286269E-2</v>
      </c>
      <c r="BY766" s="131">
        <f t="shared" ref="BY766" si="14715">Q766/Q777</f>
        <v>7.2724590647588142E-2</v>
      </c>
      <c r="BZ766" s="132">
        <f t="shared" ref="BZ766" si="14716">R766/R777</f>
        <v>9.1502649507948522E-2</v>
      </c>
      <c r="CA766" s="133">
        <f t="shared" ref="CA766" si="14717">S766/S777</f>
        <v>8.3326974437237689E-2</v>
      </c>
      <c r="CB766" s="130">
        <f t="shared" ref="CB766" si="14718">T766/T777</f>
        <v>7.9615048118985121E-2</v>
      </c>
      <c r="CC766" s="131">
        <f t="shared" ref="CC766" si="14719">U766/U777</f>
        <v>6.1889250814332247E-2</v>
      </c>
      <c r="CD766" s="132">
        <f t="shared" ref="CD766" si="14720">V766/V777</f>
        <v>7.4531881042712037E-2</v>
      </c>
      <c r="CE766" s="133">
        <f t="shared" ref="CE766" si="14721">W766/W777</f>
        <v>7.9593648288785873E-2</v>
      </c>
      <c r="CF766" s="130">
        <f t="shared" ref="CF766" si="14722">X766/X777</f>
        <v>7.4094104921579237E-2</v>
      </c>
      <c r="CG766" s="131">
        <f t="shared" ref="CG766" si="14723">Y766/Y777</f>
        <v>5.9124648067571027E-2</v>
      </c>
      <c r="CH766" s="132">
        <f t="shared" ref="CH766" si="14724">Z766/Z777</f>
        <v>8.9558759283529923E-2</v>
      </c>
      <c r="CI766" s="130">
        <f t="shared" ref="CI766" si="14725">AA766/AA777</f>
        <v>8.1574484973121184E-2</v>
      </c>
      <c r="CJ766" s="136">
        <f t="shared" ref="CJ766" si="14726">AB766/AB777</f>
        <v>8.4137395630337314E-2</v>
      </c>
      <c r="CK766" s="137">
        <f t="shared" ref="CK766" si="14727">AC766/AC777</f>
        <v>8.0321444752676718E-2</v>
      </c>
    </row>
    <row r="767" spans="1:89">
      <c r="A767" s="147" t="s">
        <v>30</v>
      </c>
      <c r="B767" s="196">
        <v>1848</v>
      </c>
      <c r="C767" s="190">
        <v>1381</v>
      </c>
      <c r="D767" s="191">
        <v>530</v>
      </c>
      <c r="E767" s="192">
        <v>533</v>
      </c>
      <c r="F767" s="189">
        <v>180</v>
      </c>
      <c r="G767" s="193">
        <v>163</v>
      </c>
      <c r="H767" s="191">
        <v>1620</v>
      </c>
      <c r="I767" s="192">
        <v>1571</v>
      </c>
      <c r="J767" s="189">
        <v>87</v>
      </c>
      <c r="K767" s="190">
        <v>114</v>
      </c>
      <c r="L767" s="191">
        <v>205</v>
      </c>
      <c r="M767" s="189">
        <v>405</v>
      </c>
      <c r="N767" s="194">
        <v>838</v>
      </c>
      <c r="O767" s="197">
        <v>1016</v>
      </c>
      <c r="P767" s="189">
        <v>472</v>
      </c>
      <c r="Q767" s="190">
        <v>562</v>
      </c>
      <c r="R767" s="191">
        <v>836</v>
      </c>
      <c r="S767" s="192">
        <v>1141</v>
      </c>
      <c r="T767" s="189">
        <v>80</v>
      </c>
      <c r="U767" s="193">
        <v>120</v>
      </c>
      <c r="V767" s="191">
        <v>667</v>
      </c>
      <c r="W767" s="198">
        <v>808</v>
      </c>
      <c r="X767" s="189">
        <v>355</v>
      </c>
      <c r="Y767" s="193">
        <v>323</v>
      </c>
      <c r="Z767" s="191">
        <v>2472</v>
      </c>
      <c r="AA767" s="189">
        <v>2251</v>
      </c>
      <c r="AB767" s="165">
        <f t="shared" si="14454"/>
        <v>10190</v>
      </c>
      <c r="AC767" s="166">
        <f t="shared" si="14371"/>
        <v>10388</v>
      </c>
      <c r="BI767" s="147" t="s">
        <v>30</v>
      </c>
      <c r="BJ767" s="130">
        <f>B767/B777</f>
        <v>7.4908796108633963E-2</v>
      </c>
      <c r="BK767" s="131">
        <f t="shared" ref="BK767" si="14728">C767/C777</f>
        <v>9.0717992511331544E-2</v>
      </c>
      <c r="BL767" s="132">
        <f t="shared" ref="BL767" si="14729">D767/D777</f>
        <v>6.9046378322042731E-2</v>
      </c>
      <c r="BM767" s="133">
        <f t="shared" ref="BM767" si="14730">E767/E777</f>
        <v>9.7780223812144559E-2</v>
      </c>
      <c r="BN767" s="130">
        <f t="shared" ref="BN767" si="14731">F767/F777</f>
        <v>6.5934065934065936E-2</v>
      </c>
      <c r="BO767" s="131">
        <f t="shared" ref="BO767" si="14732">G767/G777</f>
        <v>8.5429769392033547E-2</v>
      </c>
      <c r="BP767" s="132">
        <f t="shared" ref="BP767" si="14733">H767/H777</f>
        <v>9.1021463085739968E-2</v>
      </c>
      <c r="BQ767" s="133">
        <f t="shared" ref="BQ767" si="14734">I767/I777</f>
        <v>8.1703765342209272E-2</v>
      </c>
      <c r="BR767" s="130">
        <f t="shared" ref="BR767" si="14735">J767/J777</f>
        <v>9.1194968553459113E-2</v>
      </c>
      <c r="BS767" s="131">
        <f t="shared" ref="BS767" si="14736">K767/K777</f>
        <v>8.0793763288447909E-2</v>
      </c>
      <c r="BT767" s="132">
        <f t="shared" ref="BT767" si="14737">L767/L777</f>
        <v>9.0949423247559891E-2</v>
      </c>
      <c r="BU767" s="130">
        <f t="shared" ref="BU767" si="14738">M767/M777</f>
        <v>7.2841726618705041E-2</v>
      </c>
      <c r="BV767" s="134">
        <f t="shared" ref="BV767" si="14739">N767/N777</f>
        <v>7.4396306818181823E-2</v>
      </c>
      <c r="BW767" s="135">
        <f t="shared" ref="BW767" si="14740">O767/O777</f>
        <v>7.3389193874602715E-2</v>
      </c>
      <c r="BX767" s="130">
        <f t="shared" ref="BX767" si="14741">P767/P777</f>
        <v>7.8784843932565518E-2</v>
      </c>
      <c r="BY767" s="131">
        <f t="shared" ref="BY767" si="14742">Q767/Q777</f>
        <v>8.2903083050597431E-2</v>
      </c>
      <c r="BZ767" s="132">
        <f t="shared" ref="BZ767" si="14743">R767/R777</f>
        <v>7.9106737320211964E-2</v>
      </c>
      <c r="CA767" s="133">
        <f t="shared" ref="CA767" si="14744">S767/S777</f>
        <v>8.7066005341472727E-2</v>
      </c>
      <c r="CB767" s="130">
        <f t="shared" ref="CB767" si="14745">T767/T777</f>
        <v>6.9991251093613302E-2</v>
      </c>
      <c r="CC767" s="131">
        <f t="shared" ref="CC767" si="14746">U767/U777</f>
        <v>7.8175895765472306E-2</v>
      </c>
      <c r="CD767" s="132">
        <f t="shared" ref="CD767" si="14747">V767/V777</f>
        <v>8.1630155427732221E-2</v>
      </c>
      <c r="CE767" s="133">
        <f t="shared" ref="CE767" si="14748">W767/W777</f>
        <v>7.9692277344905804E-2</v>
      </c>
      <c r="CF767" s="130">
        <f t="shared" ref="CF767" si="14749">X767/X777</f>
        <v>6.3998557778979628E-2</v>
      </c>
      <c r="CG767" s="131">
        <f t="shared" ref="CG767" si="14750">Y767/Y777</f>
        <v>8.2672126951625291E-2</v>
      </c>
      <c r="CH767" s="132">
        <f t="shared" ref="CH767" si="14751">Z767/Z777</f>
        <v>8.9995631280034946E-2</v>
      </c>
      <c r="CI767" s="130">
        <f t="shared" ref="CI767" si="14752">AA767/AA777</f>
        <v>8.1213695565898192E-2</v>
      </c>
      <c r="CJ767" s="136">
        <f t="shared" ref="CJ767" si="14753">AB767/AB777</f>
        <v>8.0723101541581507E-2</v>
      </c>
      <c r="CK767" s="137">
        <f t="shared" ref="CK767" si="14754">AC767/AC777</f>
        <v>8.2570922126749699E-2</v>
      </c>
    </row>
    <row r="768" spans="1:89">
      <c r="A768" s="138" t="s">
        <v>31</v>
      </c>
      <c r="B768" s="199">
        <v>1843</v>
      </c>
      <c r="C768" s="183">
        <v>1223</v>
      </c>
      <c r="D768" s="184">
        <v>386</v>
      </c>
      <c r="E768" s="185">
        <v>440</v>
      </c>
      <c r="F768" s="182">
        <v>171</v>
      </c>
      <c r="G768" s="186">
        <v>181</v>
      </c>
      <c r="H768" s="184">
        <v>1324</v>
      </c>
      <c r="I768" s="185">
        <v>1693</v>
      </c>
      <c r="J768" s="182">
        <v>90</v>
      </c>
      <c r="K768" s="183">
        <v>78</v>
      </c>
      <c r="L768" s="184">
        <v>230</v>
      </c>
      <c r="M768" s="182">
        <v>294</v>
      </c>
      <c r="N768" s="187">
        <v>794</v>
      </c>
      <c r="O768" s="200">
        <v>950</v>
      </c>
      <c r="P768" s="182">
        <v>439</v>
      </c>
      <c r="Q768" s="183">
        <v>703</v>
      </c>
      <c r="R768" s="184">
        <v>688</v>
      </c>
      <c r="S768" s="185">
        <v>1141</v>
      </c>
      <c r="T768" s="182">
        <v>91</v>
      </c>
      <c r="U768" s="186">
        <v>151</v>
      </c>
      <c r="V768" s="184">
        <v>695</v>
      </c>
      <c r="W768" s="201">
        <v>724</v>
      </c>
      <c r="X768" s="182">
        <v>392</v>
      </c>
      <c r="Y768" s="186">
        <v>328</v>
      </c>
      <c r="Z768" s="184">
        <v>2167</v>
      </c>
      <c r="AA768" s="182">
        <v>1861</v>
      </c>
      <c r="AB768" s="165">
        <f t="shared" si="14454"/>
        <v>9310</v>
      </c>
      <c r="AC768" s="166">
        <f t="shared" si="14371"/>
        <v>9767</v>
      </c>
      <c r="BI768" s="138" t="s">
        <v>31</v>
      </c>
      <c r="BJ768" s="130">
        <f>B768/B777</f>
        <v>7.4706120794487227E-2</v>
      </c>
      <c r="BK768" s="131">
        <f t="shared" ref="BK768" si="14755">C768/C777</f>
        <v>8.0338960783025687E-2</v>
      </c>
      <c r="BL768" s="132">
        <f t="shared" ref="BL768" si="14756">D768/D777</f>
        <v>5.0286607608129232E-2</v>
      </c>
      <c r="BM768" s="133">
        <f t="shared" ref="BM768" si="14757">E768/E777</f>
        <v>8.0719134103834161E-2</v>
      </c>
      <c r="BN768" s="130">
        <f t="shared" ref="BN768" si="14758">F768/F777</f>
        <v>6.2637362637362637E-2</v>
      </c>
      <c r="BO768" s="131">
        <f t="shared" ref="BO768" si="14759">G768/G777</f>
        <v>9.4863731656184488E-2</v>
      </c>
      <c r="BP768" s="132">
        <f t="shared" ref="BP768" si="14760">H768/H777</f>
        <v>7.4390380941678838E-2</v>
      </c>
      <c r="BQ768" s="133">
        <f t="shared" ref="BQ768" si="14761">I768/I777</f>
        <v>8.8048679009777406E-2</v>
      </c>
      <c r="BR768" s="130">
        <f t="shared" ref="BR768" si="14762">J768/J777</f>
        <v>9.4339622641509441E-2</v>
      </c>
      <c r="BS768" s="131">
        <f t="shared" ref="BS768" si="14763">K768/K777</f>
        <v>5.5279943302622252E-2</v>
      </c>
      <c r="BT768" s="132">
        <f t="shared" ref="BT768" si="14764">L768/L777</f>
        <v>0.10204081632653061</v>
      </c>
      <c r="BU768" s="130">
        <f t="shared" ref="BU768" si="14765">M768/M777</f>
        <v>5.287769784172662E-2</v>
      </c>
      <c r="BV768" s="134">
        <f t="shared" ref="BV768" si="14766">N768/N777</f>
        <v>7.0490056818181823E-2</v>
      </c>
      <c r="BW768" s="135">
        <f t="shared" ref="BW768" si="14767">O768/O777</f>
        <v>6.8621785611095054E-2</v>
      </c>
      <c r="BX768" s="130">
        <f t="shared" ref="BX768" si="14768">P768/P777</f>
        <v>7.3276581538975136E-2</v>
      </c>
      <c r="BY768" s="131">
        <f t="shared" ref="BY768" si="14769">Q768/Q777</f>
        <v>0.10370261100457294</v>
      </c>
      <c r="BZ768" s="132">
        <f t="shared" ref="BZ768" si="14770">R768/R777</f>
        <v>6.5102195306585925E-2</v>
      </c>
      <c r="CA768" s="133">
        <f t="shared" ref="CA768" si="14771">S768/S777</f>
        <v>8.7066005341472727E-2</v>
      </c>
      <c r="CB768" s="130">
        <f t="shared" ref="CB768" si="14772">T768/T777</f>
        <v>7.9615048118985121E-2</v>
      </c>
      <c r="CC768" s="131">
        <f t="shared" ref="CC768" si="14773">U768/U777</f>
        <v>9.8371335504885998E-2</v>
      </c>
      <c r="CD768" s="132">
        <f t="shared" ref="CD768" si="14774">V768/V777</f>
        <v>8.5056908579121279E-2</v>
      </c>
      <c r="CE768" s="133">
        <f t="shared" ref="CE768" si="14775">W768/W777</f>
        <v>7.1407436630831447E-2</v>
      </c>
      <c r="CF768" s="130">
        <f t="shared" ref="CF768" si="14776">X768/X777</f>
        <v>7.0668829998197222E-2</v>
      </c>
      <c r="CG768" s="131">
        <f t="shared" ref="CG768" si="14777">Y768/Y777</f>
        <v>8.3951881238802151E-2</v>
      </c>
      <c r="CH768" s="132">
        <f t="shared" ref="CH768" si="14778">Z768/Z777</f>
        <v>7.8891801368865588E-2</v>
      </c>
      <c r="CI768" s="130">
        <f t="shared" ref="CI768" si="14779">AA768/AA777</f>
        <v>6.714290868420103E-2</v>
      </c>
      <c r="CJ768" s="136">
        <f t="shared" ref="CJ768" si="14780">AB768/AB777</f>
        <v>7.3751921035537182E-2</v>
      </c>
      <c r="CK768" s="137">
        <f t="shared" ref="CK768" si="14781">AC768/AC777</f>
        <v>7.7634789797070114E-2</v>
      </c>
    </row>
    <row r="769" spans="1:89">
      <c r="A769" s="147" t="s">
        <v>32</v>
      </c>
      <c r="B769" s="196">
        <v>1806</v>
      </c>
      <c r="C769" s="190">
        <v>1048</v>
      </c>
      <c r="D769" s="191">
        <v>341</v>
      </c>
      <c r="E769" s="192">
        <v>519</v>
      </c>
      <c r="F769" s="189">
        <v>160</v>
      </c>
      <c r="G769" s="193">
        <v>123</v>
      </c>
      <c r="H769" s="191">
        <v>1088</v>
      </c>
      <c r="I769" s="192">
        <v>1535</v>
      </c>
      <c r="J769" s="189">
        <v>63</v>
      </c>
      <c r="K769" s="190">
        <v>83</v>
      </c>
      <c r="L769" s="191">
        <v>207</v>
      </c>
      <c r="M769" s="189">
        <v>301</v>
      </c>
      <c r="N769" s="194">
        <v>754</v>
      </c>
      <c r="O769" s="197">
        <v>1041</v>
      </c>
      <c r="P769" s="189">
        <v>328</v>
      </c>
      <c r="Q769" s="190">
        <v>684</v>
      </c>
      <c r="R769" s="191">
        <v>524</v>
      </c>
      <c r="S769" s="192">
        <v>1049</v>
      </c>
      <c r="T769" s="189">
        <v>86</v>
      </c>
      <c r="U769" s="193">
        <v>124</v>
      </c>
      <c r="V769" s="191">
        <v>736</v>
      </c>
      <c r="W769" s="198">
        <v>573</v>
      </c>
      <c r="X769" s="189">
        <v>331</v>
      </c>
      <c r="Y769" s="193">
        <v>371</v>
      </c>
      <c r="Z769" s="191">
        <v>1912</v>
      </c>
      <c r="AA769" s="189">
        <v>1857</v>
      </c>
      <c r="AB769" s="165">
        <f t="shared" si="14454"/>
        <v>8336</v>
      </c>
      <c r="AC769" s="166">
        <f t="shared" si="14371"/>
        <v>9308</v>
      </c>
      <c r="BI769" s="147" t="s">
        <v>32</v>
      </c>
      <c r="BJ769" s="130">
        <f>B769/B777</f>
        <v>7.3206323469801382E-2</v>
      </c>
      <c r="BK769" s="131">
        <f t="shared" ref="BK769" si="14782">C769/C777</f>
        <v>6.8843197792813504E-2</v>
      </c>
      <c r="BL769" s="132">
        <f t="shared" ref="BL769" si="14783">D769/D777</f>
        <v>4.4424179260031268E-2</v>
      </c>
      <c r="BM769" s="133">
        <f t="shared" ref="BM769" si="14784">E769/E777</f>
        <v>9.5211887727022562E-2</v>
      </c>
      <c r="BN769" s="130">
        <f t="shared" ref="BN769" si="14785">F769/F777</f>
        <v>5.8608058608058608E-2</v>
      </c>
      <c r="BO769" s="131">
        <f t="shared" ref="BO769" si="14786">G769/G777</f>
        <v>6.4465408805031446E-2</v>
      </c>
      <c r="BP769" s="132">
        <f t="shared" ref="BP769" si="14787">H769/H777</f>
        <v>6.1130464097089561E-2</v>
      </c>
      <c r="BQ769" s="133">
        <f t="shared" ref="BQ769" si="14788">I769/I777</f>
        <v>7.9831495735385893E-2</v>
      </c>
      <c r="BR769" s="130">
        <f t="shared" ref="BR769" si="14789">J769/J777</f>
        <v>6.6037735849056603E-2</v>
      </c>
      <c r="BS769" s="131">
        <f t="shared" ref="BS769" si="14790">K769/K777</f>
        <v>5.8823529411764705E-2</v>
      </c>
      <c r="BT769" s="132">
        <f t="shared" ref="BT769" si="14791">L769/L777</f>
        <v>9.1836734693877556E-2</v>
      </c>
      <c r="BU769" s="130">
        <f t="shared" ref="BU769" si="14792">M769/M777</f>
        <v>5.4136690647482014E-2</v>
      </c>
      <c r="BV769" s="134">
        <f t="shared" ref="BV769" si="14793">N769/N777</f>
        <v>6.6938920454545456E-2</v>
      </c>
      <c r="BW769" s="135">
        <f t="shared" ref="BW769" si="14794">O769/O777</f>
        <v>7.5195030338052582E-2</v>
      </c>
      <c r="BX769" s="130">
        <f t="shared" ref="BX769" si="14795">P769/P777</f>
        <v>5.4748789851443831E-2</v>
      </c>
      <c r="BY769" s="131">
        <f t="shared" ref="BY769" si="14796">Q769/Q777</f>
        <v>0.10089983773417908</v>
      </c>
      <c r="BZ769" s="132">
        <f t="shared" ref="BZ769" si="14797">R769/R777</f>
        <v>4.9583648750946251E-2</v>
      </c>
      <c r="CA769" s="133">
        <f t="shared" ref="CA769" si="14798">S769/S777</f>
        <v>8.0045784051888585E-2</v>
      </c>
      <c r="CB769" s="130">
        <f t="shared" ref="CB769" si="14799">T769/T777</f>
        <v>7.5240594925634299E-2</v>
      </c>
      <c r="CC769" s="131">
        <f t="shared" ref="CC769" si="14800">U769/U777</f>
        <v>8.0781758957654728E-2</v>
      </c>
      <c r="CD769" s="132">
        <f t="shared" ref="CD769" si="14801">V769/V777</f>
        <v>9.0074654265083834E-2</v>
      </c>
      <c r="CE769" s="133">
        <f t="shared" ref="CE769" si="14802">W769/W777</f>
        <v>5.6514449156721568E-2</v>
      </c>
      <c r="CF769" s="130">
        <f t="shared" ref="CF769" si="14803">X769/X777</f>
        <v>5.9671894717865513E-2</v>
      </c>
      <c r="CG769" s="131">
        <f t="shared" ref="CG769" si="14804">Y769/Y777</f>
        <v>9.4957768108523161E-2</v>
      </c>
      <c r="CH769" s="132">
        <f t="shared" ref="CH769" si="14805">Z769/Z777</f>
        <v>6.9608271443133835E-2</v>
      </c>
      <c r="CI769" s="130">
        <f t="shared" ref="CI769" si="14806">AA769/AA777</f>
        <v>6.6998592921311828E-2</v>
      </c>
      <c r="CJ769" s="136">
        <f t="shared" ref="CJ769" si="14807">AB769/AB777</f>
        <v>6.6036091702710839E-2</v>
      </c>
      <c r="CK769" s="137">
        <f t="shared" ref="CK769" si="14808">AC769/AC777</f>
        <v>7.3986344162089546E-2</v>
      </c>
    </row>
    <row r="770" spans="1:89">
      <c r="A770" s="138" t="s">
        <v>33</v>
      </c>
      <c r="B770" s="199">
        <v>1667</v>
      </c>
      <c r="C770" s="183">
        <v>946</v>
      </c>
      <c r="D770" s="184">
        <v>235</v>
      </c>
      <c r="E770" s="185">
        <v>392</v>
      </c>
      <c r="F770" s="182">
        <v>104</v>
      </c>
      <c r="G770" s="186">
        <v>118</v>
      </c>
      <c r="H770" s="184">
        <v>1026</v>
      </c>
      <c r="I770" s="185">
        <v>1449</v>
      </c>
      <c r="J770" s="182">
        <v>46</v>
      </c>
      <c r="K770" s="183">
        <v>69</v>
      </c>
      <c r="L770" s="184">
        <v>160</v>
      </c>
      <c r="M770" s="182">
        <v>240</v>
      </c>
      <c r="N770" s="187">
        <v>872</v>
      </c>
      <c r="O770" s="200">
        <v>835</v>
      </c>
      <c r="P770" s="182">
        <v>232</v>
      </c>
      <c r="Q770" s="183">
        <v>717</v>
      </c>
      <c r="R770" s="184">
        <v>406</v>
      </c>
      <c r="S770" s="185">
        <v>940</v>
      </c>
      <c r="T770" s="182">
        <v>43</v>
      </c>
      <c r="U770" s="186">
        <v>133</v>
      </c>
      <c r="V770" s="184">
        <v>1113</v>
      </c>
      <c r="W770" s="201">
        <v>469</v>
      </c>
      <c r="X770" s="182">
        <v>287</v>
      </c>
      <c r="Y770" s="186">
        <v>381</v>
      </c>
      <c r="Z770" s="184">
        <v>1234</v>
      </c>
      <c r="AA770" s="182">
        <v>1525</v>
      </c>
      <c r="AB770" s="165">
        <f t="shared" si="14454"/>
        <v>7425</v>
      </c>
      <c r="AC770" s="166">
        <f t="shared" si="14371"/>
        <v>8214</v>
      </c>
      <c r="BI770" s="138" t="s">
        <v>33</v>
      </c>
      <c r="BJ770" s="130">
        <f>B770/B777</f>
        <v>6.7571949736522086E-2</v>
      </c>
      <c r="BK770" s="131">
        <f t="shared" ref="BK770" si="14809">C770/C777</f>
        <v>6.214281022137555E-2</v>
      </c>
      <c r="BL770" s="132">
        <f t="shared" ref="BL770" si="14810">D770/D777</f>
        <v>3.061490359562272E-2</v>
      </c>
      <c r="BM770" s="133">
        <f t="shared" ref="BM770" si="14811">E770/E777</f>
        <v>7.1913410383415893E-2</v>
      </c>
      <c r="BN770" s="130">
        <f t="shared" ref="BN770" si="14812">F770/F777</f>
        <v>3.8095238095238099E-2</v>
      </c>
      <c r="BO770" s="131">
        <f t="shared" ref="BO770" si="14813">G770/G777</f>
        <v>6.1844863731656187E-2</v>
      </c>
      <c r="BP770" s="132">
        <f t="shared" ref="BP770" si="14814">H770/H777</f>
        <v>5.7646926620968646E-2</v>
      </c>
      <c r="BQ770" s="133">
        <f t="shared" ref="BQ770" si="14815">I770/I777</f>
        <v>7.5358851674641153E-2</v>
      </c>
      <c r="BR770" s="130">
        <f t="shared" ref="BR770" si="14816">J770/J777</f>
        <v>4.8218029350104823E-2</v>
      </c>
      <c r="BS770" s="131">
        <f t="shared" ref="BS770" si="14817">K770/K777</f>
        <v>4.8901488306165843E-2</v>
      </c>
      <c r="BT770" s="132">
        <f t="shared" ref="BT770" si="14818">L770/L777</f>
        <v>7.0984915705412599E-2</v>
      </c>
      <c r="BU770" s="130">
        <f t="shared" ref="BU770" si="14819">M770/M777</f>
        <v>4.3165467625899283E-2</v>
      </c>
      <c r="BV770" s="134">
        <f t="shared" ref="BV770" si="14820">N770/N777</f>
        <v>7.7414772727272721E-2</v>
      </c>
      <c r="BW770" s="135">
        <f t="shared" ref="BW770" si="14821">O770/O777</f>
        <v>6.0314937879225657E-2</v>
      </c>
      <c r="BX770" s="130">
        <f t="shared" ref="BX770" si="14822">P770/P777</f>
        <v>3.8724753797362711E-2</v>
      </c>
      <c r="BY770" s="131">
        <f t="shared" ref="BY770" si="14823">Q770/Q777</f>
        <v>0.10576781236170527</v>
      </c>
      <c r="BZ770" s="132">
        <f t="shared" ref="BZ770" si="14824">R770/R777</f>
        <v>3.8417865253595758E-2</v>
      </c>
      <c r="CA770" s="133">
        <f t="shared" ref="CA770" si="14825">S770/S777</f>
        <v>7.1728347958794347E-2</v>
      </c>
      <c r="CB770" s="130">
        <f t="shared" ref="CB770" si="14826">T770/T777</f>
        <v>3.762029746281715E-2</v>
      </c>
      <c r="CC770" s="131">
        <f t="shared" ref="CC770" si="14827">U770/U777</f>
        <v>8.6644951140065152E-2</v>
      </c>
      <c r="CD770" s="132">
        <f t="shared" ref="CD770" si="14828">V770/V777</f>
        <v>0.13621343776771508</v>
      </c>
      <c r="CE770" s="133">
        <f t="shared" ref="CE770" si="14829">W770/W777</f>
        <v>4.6257027320248542E-2</v>
      </c>
      <c r="CF770" s="130">
        <f t="shared" ref="CF770" si="14830">X770/X777</f>
        <v>5.1739679105822965E-2</v>
      </c>
      <c r="CG770" s="131">
        <f t="shared" ref="CG770" si="14831">Y770/Y777</f>
        <v>9.7517276682876894E-2</v>
      </c>
      <c r="CH770" s="132">
        <f t="shared" ref="CH770" si="14832">Z770/Z777</f>
        <v>4.4925003640599974E-2</v>
      </c>
      <c r="CI770" s="130">
        <f t="shared" ref="CI770" si="14833">AA770/AA777</f>
        <v>5.5020384601508099E-2</v>
      </c>
      <c r="CJ770" s="136">
        <f t="shared" ref="CJ770" si="14834">AB770/AB777</f>
        <v>5.8819335519749036E-2</v>
      </c>
      <c r="CK770" s="137">
        <f t="shared" ref="CK770" si="14835">AC770/AC777</f>
        <v>6.5290484631220835E-2</v>
      </c>
    </row>
    <row r="771" spans="1:89">
      <c r="A771" s="147" t="s">
        <v>34</v>
      </c>
      <c r="B771" s="196">
        <v>207</v>
      </c>
      <c r="C771" s="190">
        <v>651</v>
      </c>
      <c r="D771" s="191">
        <v>68</v>
      </c>
      <c r="E771" s="192">
        <v>316</v>
      </c>
      <c r="F771" s="189">
        <v>23</v>
      </c>
      <c r="G771" s="193">
        <v>143</v>
      </c>
      <c r="H771" s="191">
        <v>337</v>
      </c>
      <c r="I771" s="192">
        <v>875</v>
      </c>
      <c r="J771" s="189">
        <v>45</v>
      </c>
      <c r="K771" s="190">
        <v>41</v>
      </c>
      <c r="L771" s="191">
        <v>142</v>
      </c>
      <c r="M771" s="189">
        <v>114</v>
      </c>
      <c r="N771" s="194">
        <v>379</v>
      </c>
      <c r="O771" s="197">
        <v>567</v>
      </c>
      <c r="P771" s="189">
        <v>171</v>
      </c>
      <c r="Q771" s="190">
        <v>527</v>
      </c>
      <c r="R771" s="191">
        <v>275</v>
      </c>
      <c r="S771" s="192">
        <v>696</v>
      </c>
      <c r="T771" s="189">
        <v>59</v>
      </c>
      <c r="U771" s="193">
        <v>100</v>
      </c>
      <c r="V771" s="191">
        <v>1002</v>
      </c>
      <c r="W771" s="198">
        <v>375</v>
      </c>
      <c r="X771" s="189">
        <v>261</v>
      </c>
      <c r="Y771" s="193">
        <v>279</v>
      </c>
      <c r="Z771" s="191">
        <v>1120</v>
      </c>
      <c r="AA771" s="189">
        <v>1289</v>
      </c>
      <c r="AB771" s="165">
        <f t="shared" si="14454"/>
        <v>4089</v>
      </c>
      <c r="AC771" s="166">
        <f t="shared" si="14371"/>
        <v>5973</v>
      </c>
      <c r="BI771" s="147" t="s">
        <v>34</v>
      </c>
      <c r="BJ771" s="130">
        <f>B771/B777</f>
        <v>8.3907580056749084E-3</v>
      </c>
      <c r="BK771" s="131">
        <f t="shared" ref="BK771" si="14836">C771/C777</f>
        <v>4.2764238323589304E-2</v>
      </c>
      <c r="BL771" s="132">
        <f t="shared" ref="BL771" si="14837">D771/D777</f>
        <v>8.8587806149035952E-3</v>
      </c>
      <c r="BM771" s="133">
        <f t="shared" ref="BM771" si="14838">E771/E777</f>
        <v>5.7971014492753624E-2</v>
      </c>
      <c r="BN771" s="130">
        <f t="shared" ref="BN771" si="14839">F771/F777</f>
        <v>8.4249084249084245E-3</v>
      </c>
      <c r="BO771" s="131">
        <f t="shared" ref="BO771" si="14840">G771/G777</f>
        <v>7.4947589098532497E-2</v>
      </c>
      <c r="BP771" s="132">
        <f t="shared" ref="BP771" si="14841">H771/H777</f>
        <v>1.8934711765366895E-2</v>
      </c>
      <c r="BQ771" s="133">
        <f t="shared" ref="BQ771" si="14842">I771/I777</f>
        <v>4.5506552943623879E-2</v>
      </c>
      <c r="BR771" s="130">
        <f t="shared" ref="BR771" si="14843">J771/J777</f>
        <v>4.716981132075472E-2</v>
      </c>
      <c r="BS771" s="131">
        <f t="shared" ref="BS771" si="14844">K771/K777</f>
        <v>2.9057406094968107E-2</v>
      </c>
      <c r="BT771" s="132">
        <f t="shared" ref="BT771" si="14845">L771/L777</f>
        <v>6.2999112688553682E-2</v>
      </c>
      <c r="BU771" s="130">
        <f t="shared" ref="BU771" si="14846">M771/M777</f>
        <v>2.050359712230216E-2</v>
      </c>
      <c r="BV771" s="134">
        <f t="shared" ref="BV771" si="14847">N771/N777</f>
        <v>3.3647017045454544E-2</v>
      </c>
      <c r="BW771" s="135">
        <f t="shared" ref="BW771" si="14848">O771/O777</f>
        <v>4.0956370991043052E-2</v>
      </c>
      <c r="BX771" s="130">
        <f t="shared" ref="BX771" si="14849">P771/P777</f>
        <v>2.8542814221331998E-2</v>
      </c>
      <c r="BY771" s="131">
        <f t="shared" ref="BY771" si="14850">Q771/Q777</f>
        <v>7.7740079657766636E-2</v>
      </c>
      <c r="BZ771" s="132">
        <f t="shared" ref="BZ771" si="14851">R771/R777</f>
        <v>2.6021953065859197E-2</v>
      </c>
      <c r="CA771" s="133">
        <f t="shared" ref="CA771" si="14852">S771/S777</f>
        <v>5.3109500190766885E-2</v>
      </c>
      <c r="CB771" s="130">
        <f t="shared" ref="CB771" si="14853">T771/T777</f>
        <v>5.1618547681539804E-2</v>
      </c>
      <c r="CC771" s="131">
        <f t="shared" ref="CC771" si="14854">U771/U777</f>
        <v>6.5146579804560262E-2</v>
      </c>
      <c r="CD771" s="132">
        <f t="shared" ref="CD771" si="14855">V771/V777</f>
        <v>0.1226288092032799</v>
      </c>
      <c r="CE771" s="133">
        <f t="shared" ref="CE771" si="14856">W771/W777</f>
        <v>3.6985896044974848E-2</v>
      </c>
      <c r="CF771" s="130">
        <f t="shared" ref="CF771" si="14857">X771/X777</f>
        <v>4.7052460789616009E-2</v>
      </c>
      <c r="CG771" s="131">
        <f t="shared" ref="CG771" si="14858">Y771/Y777</f>
        <v>7.1410289224468904E-2</v>
      </c>
      <c r="CH771" s="132">
        <f t="shared" ref="CH771" si="14859">Z771/Z777</f>
        <v>4.0774719673802244E-2</v>
      </c>
      <c r="CI771" s="130">
        <f t="shared" ref="CI771" si="14860">AA771/AA777</f>
        <v>4.6505754591045209E-2</v>
      </c>
      <c r="CJ771" s="136">
        <f t="shared" ref="CJ771" si="14861">AB771/AB777</f>
        <v>3.2392223965017349E-2</v>
      </c>
      <c r="CK771" s="137">
        <f t="shared" ref="CK771" si="14862">AC771/AC777</f>
        <v>4.747748535455102E-2</v>
      </c>
    </row>
    <row r="772" spans="1:89">
      <c r="A772" s="138" t="s">
        <v>35</v>
      </c>
      <c r="B772" s="199">
        <v>0</v>
      </c>
      <c r="C772" s="183">
        <v>521</v>
      </c>
      <c r="D772" s="184">
        <v>4</v>
      </c>
      <c r="E772" s="185">
        <v>189</v>
      </c>
      <c r="F772" s="182">
        <v>4</v>
      </c>
      <c r="G772" s="186">
        <v>61</v>
      </c>
      <c r="H772" s="184">
        <v>23</v>
      </c>
      <c r="I772" s="185">
        <v>530</v>
      </c>
      <c r="J772" s="182">
        <v>33</v>
      </c>
      <c r="K772" s="183">
        <v>21</v>
      </c>
      <c r="L772" s="184">
        <v>30</v>
      </c>
      <c r="M772" s="182">
        <v>38</v>
      </c>
      <c r="N772" s="187">
        <v>29</v>
      </c>
      <c r="O772" s="200">
        <v>171</v>
      </c>
      <c r="P772" s="182">
        <v>39</v>
      </c>
      <c r="Q772" s="183">
        <v>135</v>
      </c>
      <c r="R772" s="184">
        <v>34</v>
      </c>
      <c r="S772" s="185">
        <v>107</v>
      </c>
      <c r="T772" s="182">
        <v>9</v>
      </c>
      <c r="U772" s="186">
        <v>11</v>
      </c>
      <c r="V772" s="184">
        <v>197</v>
      </c>
      <c r="W772" s="201">
        <v>35</v>
      </c>
      <c r="X772" s="182">
        <v>51</v>
      </c>
      <c r="Y772" s="186">
        <v>12</v>
      </c>
      <c r="Z772" s="184">
        <v>101</v>
      </c>
      <c r="AA772" s="182">
        <v>198</v>
      </c>
      <c r="AB772" s="165">
        <f t="shared" si="14454"/>
        <v>554</v>
      </c>
      <c r="AC772" s="166">
        <f t="shared" si="14371"/>
        <v>2029</v>
      </c>
      <c r="BI772" s="138" t="s">
        <v>35</v>
      </c>
      <c r="BJ772" s="130">
        <f>B772/B777</f>
        <v>0</v>
      </c>
      <c r="BK772" s="131">
        <f t="shared" ref="BK772" si="14863">C772/C777</f>
        <v>3.4224528673717398E-2</v>
      </c>
      <c r="BL772" s="132">
        <f t="shared" ref="BL772" si="14864">D772/D777</f>
        <v>5.2110474205315264E-4</v>
      </c>
      <c r="BM772" s="133">
        <f t="shared" ref="BM772" si="14865">E772/E777</f>
        <v>3.4672537149146948E-2</v>
      </c>
      <c r="BN772" s="130">
        <f t="shared" ref="BN772" si="14866">F772/F777</f>
        <v>1.4652014652014652E-3</v>
      </c>
      <c r="BO772" s="131">
        <f t="shared" ref="BO772" si="14867">G772/G777</f>
        <v>3.1970649895178199E-2</v>
      </c>
      <c r="BP772" s="132">
        <f t="shared" ref="BP772" si="14868">H772/H777</f>
        <v>1.2922800314642095E-3</v>
      </c>
      <c r="BQ772" s="133">
        <f t="shared" ref="BQ772" si="14869">I772/I777</f>
        <v>2.7563969211566466E-2</v>
      </c>
      <c r="BR772" s="130">
        <f t="shared" ref="BR772" si="14870">J772/J777</f>
        <v>3.4591194968553458E-2</v>
      </c>
      <c r="BS772" s="131">
        <f t="shared" ref="BS772" si="14871">K772/K777</f>
        <v>1.4883061658398299E-2</v>
      </c>
      <c r="BT772" s="132">
        <f t="shared" ref="BT772" si="14872">L772/L777</f>
        <v>1.3309671694764862E-2</v>
      </c>
      <c r="BU772" s="130">
        <f t="shared" ref="BU772" si="14873">M772/M777</f>
        <v>6.8345323741007191E-3</v>
      </c>
      <c r="BV772" s="134">
        <f t="shared" ref="BV772" si="14874">N772/N777</f>
        <v>2.5745738636363635E-3</v>
      </c>
      <c r="BW772" s="135">
        <f t="shared" ref="BW772" si="14875">O772/O777</f>
        <v>1.2351921409997111E-2</v>
      </c>
      <c r="BX772" s="130">
        <f t="shared" ref="BX772" si="14876">P772/P777</f>
        <v>6.5097646469704559E-3</v>
      </c>
      <c r="BY772" s="131">
        <f t="shared" ref="BY772" si="14877">Q772/Q777</f>
        <v>1.9914441658061662E-2</v>
      </c>
      <c r="BZ772" s="132">
        <f t="shared" ref="BZ772" si="14878">R772/R777</f>
        <v>3.2172596517789556E-3</v>
      </c>
      <c r="CA772" s="133">
        <f t="shared" ref="CA772" si="14879">S772/S777</f>
        <v>8.164822586798931E-3</v>
      </c>
      <c r="CB772" s="130">
        <f t="shared" ref="CB772" si="14880">T772/T777</f>
        <v>7.874015748031496E-3</v>
      </c>
      <c r="CC772" s="131">
        <f t="shared" ref="CC772" si="14881">U772/U777</f>
        <v>7.1661237785016286E-3</v>
      </c>
      <c r="CD772" s="132">
        <f t="shared" ref="CD772" si="14882">V772/V777</f>
        <v>2.4109656100844451E-2</v>
      </c>
      <c r="CE772" s="133">
        <f t="shared" ref="CE772" si="14883">W772/W777</f>
        <v>3.4520169641976527E-3</v>
      </c>
      <c r="CF772" s="130">
        <f t="shared" ref="CF772" si="14884">X772/X777</f>
        <v>9.1941590048674957E-3</v>
      </c>
      <c r="CG772" s="131">
        <f t="shared" ref="CG772" si="14885">Y772/Y777</f>
        <v>3.0714102892244687E-3</v>
      </c>
      <c r="CH772" s="132">
        <f t="shared" ref="CH772" si="14886">Z772/Z777</f>
        <v>3.6770059705839523E-3</v>
      </c>
      <c r="CI772" s="130">
        <f t="shared" ref="CI772" si="14887">AA772/AA777</f>
        <v>7.1436302630154781E-3</v>
      </c>
      <c r="CJ772" s="136">
        <f t="shared" ref="CJ772" si="14888">AB772/AB777</f>
        <v>4.3886750003960901E-3</v>
      </c>
      <c r="CK772" s="137">
        <f t="shared" ref="CK772" si="14889">AC772/AC777</f>
        <v>1.6127878416940234E-2</v>
      </c>
    </row>
    <row r="773" spans="1:89">
      <c r="A773" s="147" t="s">
        <v>36</v>
      </c>
      <c r="B773" s="196">
        <v>0</v>
      </c>
      <c r="C773" s="190">
        <v>93</v>
      </c>
      <c r="D773" s="191">
        <v>0</v>
      </c>
      <c r="E773" s="192">
        <v>34</v>
      </c>
      <c r="F773" s="189">
        <v>0</v>
      </c>
      <c r="G773" s="193">
        <v>0</v>
      </c>
      <c r="H773" s="191">
        <v>0</v>
      </c>
      <c r="I773" s="192">
        <v>0</v>
      </c>
      <c r="J773" s="189">
        <v>0</v>
      </c>
      <c r="K773" s="193">
        <v>0</v>
      </c>
      <c r="L773" s="191">
        <v>0</v>
      </c>
      <c r="M773" s="189">
        <v>0</v>
      </c>
      <c r="N773" s="194">
        <v>0</v>
      </c>
      <c r="O773" s="197">
        <v>0</v>
      </c>
      <c r="P773" s="189">
        <v>0</v>
      </c>
      <c r="Q773" s="193">
        <v>0</v>
      </c>
      <c r="R773" s="191">
        <v>0</v>
      </c>
      <c r="S773" s="192">
        <v>0</v>
      </c>
      <c r="T773" s="189">
        <v>0</v>
      </c>
      <c r="U773" s="193">
        <v>0</v>
      </c>
      <c r="V773" s="191">
        <v>0</v>
      </c>
      <c r="W773" s="192">
        <v>0</v>
      </c>
      <c r="X773" s="189">
        <v>0</v>
      </c>
      <c r="Y773" s="193">
        <v>0</v>
      </c>
      <c r="Z773" s="191">
        <v>0</v>
      </c>
      <c r="AA773" s="189">
        <v>0</v>
      </c>
      <c r="AB773" s="165">
        <f t="shared" si="14454"/>
        <v>0</v>
      </c>
      <c r="AC773" s="166">
        <f t="shared" si="14371"/>
        <v>127</v>
      </c>
      <c r="BI773" s="147" t="s">
        <v>36</v>
      </c>
      <c r="BJ773" s="130">
        <f>B773/B777</f>
        <v>0</v>
      </c>
      <c r="BK773" s="131">
        <f t="shared" ref="BK773" si="14890">C773/C777</f>
        <v>6.1091769033699006E-3</v>
      </c>
      <c r="BL773" s="132">
        <f t="shared" ref="BL773" si="14891">D773/D777</f>
        <v>0</v>
      </c>
      <c r="BM773" s="133">
        <f t="shared" ref="BM773" si="14892">E773/E777</f>
        <v>6.2373876352962761E-3</v>
      </c>
      <c r="BN773" s="130">
        <f t="shared" ref="BN773" si="14893">F773/F777</f>
        <v>0</v>
      </c>
      <c r="BO773" s="131">
        <f t="shared" ref="BO773" si="14894">G773/G777</f>
        <v>0</v>
      </c>
      <c r="BP773" s="132">
        <f t="shared" ref="BP773" si="14895">H773/H777</f>
        <v>0</v>
      </c>
      <c r="BQ773" s="133">
        <f t="shared" ref="BQ773" si="14896">I773/I777</f>
        <v>0</v>
      </c>
      <c r="BR773" s="130">
        <f t="shared" ref="BR773" si="14897">J773/J777</f>
        <v>0</v>
      </c>
      <c r="BS773" s="131">
        <f t="shared" ref="BS773" si="14898">K773/K777</f>
        <v>0</v>
      </c>
      <c r="BT773" s="132">
        <f t="shared" ref="BT773" si="14899">L773/L777</f>
        <v>0</v>
      </c>
      <c r="BU773" s="130">
        <f t="shared" ref="BU773" si="14900">M773/M777</f>
        <v>0</v>
      </c>
      <c r="BV773" s="134">
        <f t="shared" ref="BV773" si="14901">N773/N777</f>
        <v>0</v>
      </c>
      <c r="BW773" s="135">
        <f t="shared" ref="BW773" si="14902">O773/O777</f>
        <v>0</v>
      </c>
      <c r="BX773" s="130">
        <f t="shared" ref="BX773" si="14903">P773/P777</f>
        <v>0</v>
      </c>
      <c r="BY773" s="131">
        <f t="shared" ref="BY773" si="14904">Q773/Q777</f>
        <v>0</v>
      </c>
      <c r="BZ773" s="132">
        <f t="shared" ref="BZ773" si="14905">R773/R777</f>
        <v>0</v>
      </c>
      <c r="CA773" s="133">
        <f t="shared" ref="CA773" si="14906">S773/S777</f>
        <v>0</v>
      </c>
      <c r="CB773" s="130">
        <f t="shared" ref="CB773" si="14907">T773/T777</f>
        <v>0</v>
      </c>
      <c r="CC773" s="131">
        <f t="shared" ref="CC773" si="14908">U773/U777</f>
        <v>0</v>
      </c>
      <c r="CD773" s="132">
        <f t="shared" ref="CD773" si="14909">V773/V777</f>
        <v>0</v>
      </c>
      <c r="CE773" s="133">
        <f t="shared" ref="CE773" si="14910">W773/W777</f>
        <v>0</v>
      </c>
      <c r="CF773" s="130">
        <f t="shared" ref="CF773" si="14911">X773/X777</f>
        <v>0</v>
      </c>
      <c r="CG773" s="131">
        <f t="shared" ref="CG773" si="14912">Y773/Y777</f>
        <v>0</v>
      </c>
      <c r="CH773" s="132">
        <f t="shared" ref="CH773" si="14913">Z773/Z777</f>
        <v>0</v>
      </c>
      <c r="CI773" s="130">
        <f t="shared" ref="CI773" si="14914">AA773/AA777</f>
        <v>0</v>
      </c>
      <c r="CJ773" s="136">
        <f t="shared" ref="CJ773" si="14915">AB773/AB777</f>
        <v>0</v>
      </c>
      <c r="CK773" s="137">
        <f t="shared" ref="CK773" si="14916">AC773/AC777</f>
        <v>1.0094827791776292E-3</v>
      </c>
    </row>
    <row r="774" spans="1:89">
      <c r="A774" s="138" t="s">
        <v>37</v>
      </c>
      <c r="B774" s="60"/>
      <c r="C774" s="61"/>
      <c r="D774" s="140"/>
      <c r="E774" s="141"/>
      <c r="F774" s="139"/>
      <c r="G774" s="142"/>
      <c r="H774" s="140"/>
      <c r="I774" s="141"/>
      <c r="J774" s="139"/>
      <c r="K774" s="142"/>
      <c r="L774" s="140"/>
      <c r="M774" s="139"/>
      <c r="N774" s="143"/>
      <c r="O774" s="144"/>
      <c r="P774" s="139"/>
      <c r="Q774" s="142"/>
      <c r="R774" s="140"/>
      <c r="S774" s="141"/>
      <c r="T774" s="139"/>
      <c r="U774" s="142"/>
      <c r="V774" s="140"/>
      <c r="W774" s="141"/>
      <c r="X774" s="139"/>
      <c r="Y774" s="142"/>
      <c r="Z774" s="145"/>
      <c r="AA774" s="146"/>
      <c r="AB774" s="165"/>
      <c r="AC774" s="166"/>
      <c r="BI774" s="138" t="s">
        <v>37</v>
      </c>
      <c r="BJ774" s="130">
        <f>B774/B777</f>
        <v>0</v>
      </c>
      <c r="BK774" s="131">
        <f t="shared" ref="BK774" si="14917">C774/C777</f>
        <v>0</v>
      </c>
      <c r="BL774" s="132">
        <f t="shared" ref="BL774" si="14918">D774/D777</f>
        <v>0</v>
      </c>
      <c r="BM774" s="133">
        <f t="shared" ref="BM774" si="14919">E774/E777</f>
        <v>0</v>
      </c>
      <c r="BN774" s="130">
        <f t="shared" ref="BN774" si="14920">F774/F777</f>
        <v>0</v>
      </c>
      <c r="BO774" s="131">
        <f t="shared" ref="BO774" si="14921">G774/G777</f>
        <v>0</v>
      </c>
      <c r="BP774" s="132">
        <f t="shared" ref="BP774" si="14922">H774/H777</f>
        <v>0</v>
      </c>
      <c r="BQ774" s="133">
        <f t="shared" ref="BQ774" si="14923">I774/I777</f>
        <v>0</v>
      </c>
      <c r="BR774" s="130">
        <f t="shared" ref="BR774" si="14924">J774/J777</f>
        <v>0</v>
      </c>
      <c r="BS774" s="131">
        <f t="shared" ref="BS774" si="14925">K774/K777</f>
        <v>0</v>
      </c>
      <c r="BT774" s="132">
        <f t="shared" ref="BT774" si="14926">L774/L777</f>
        <v>0</v>
      </c>
      <c r="BU774" s="130">
        <f t="shared" ref="BU774" si="14927">M774/M777</f>
        <v>0</v>
      </c>
      <c r="BV774" s="134">
        <f t="shared" ref="BV774" si="14928">N774/N777</f>
        <v>0</v>
      </c>
      <c r="BW774" s="135">
        <f t="shared" ref="BW774" si="14929">O774/O777</f>
        <v>0</v>
      </c>
      <c r="BX774" s="130">
        <f t="shared" ref="BX774" si="14930">P774/P777</f>
        <v>0</v>
      </c>
      <c r="BY774" s="131">
        <f t="shared" ref="BY774" si="14931">Q774/Q777</f>
        <v>0</v>
      </c>
      <c r="BZ774" s="132">
        <f t="shared" ref="BZ774" si="14932">R774/R777</f>
        <v>0</v>
      </c>
      <c r="CA774" s="133">
        <f t="shared" ref="CA774" si="14933">S774/S777</f>
        <v>0</v>
      </c>
      <c r="CB774" s="130">
        <f t="shared" ref="CB774" si="14934">T774/T777</f>
        <v>0</v>
      </c>
      <c r="CC774" s="131">
        <f t="shared" ref="CC774" si="14935">U774/U777</f>
        <v>0</v>
      </c>
      <c r="CD774" s="132">
        <f t="shared" ref="CD774" si="14936">V774/V777</f>
        <v>0</v>
      </c>
      <c r="CE774" s="133">
        <f t="shared" ref="CE774" si="14937">W774/W777</f>
        <v>0</v>
      </c>
      <c r="CF774" s="130">
        <f t="shared" ref="CF774" si="14938">X774/X777</f>
        <v>0</v>
      </c>
      <c r="CG774" s="131">
        <f t="shared" ref="CG774" si="14939">Y774/Y777</f>
        <v>0</v>
      </c>
      <c r="CH774" s="132">
        <f t="shared" ref="CH774" si="14940">Z774/Z777</f>
        <v>0</v>
      </c>
      <c r="CI774" s="130">
        <f t="shared" ref="CI774" si="14941">AA774/AA777</f>
        <v>0</v>
      </c>
      <c r="CJ774" s="136">
        <f t="shared" ref="CJ774" si="14942">AB774/AB777</f>
        <v>0</v>
      </c>
      <c r="CK774" s="137">
        <f t="shared" ref="CK774" si="14943">AC774/AC777</f>
        <v>0</v>
      </c>
    </row>
    <row r="775" spans="1:89">
      <c r="A775" s="147" t="s">
        <v>38</v>
      </c>
      <c r="B775" s="58"/>
      <c r="C775" s="59"/>
      <c r="D775" s="153"/>
      <c r="E775" s="150"/>
      <c r="F775" s="151"/>
      <c r="G775" s="152"/>
      <c r="H775" s="153"/>
      <c r="I775" s="150"/>
      <c r="J775" s="151"/>
      <c r="K775" s="152"/>
      <c r="L775" s="153"/>
      <c r="M775" s="151"/>
      <c r="N775" s="155"/>
      <c r="O775" s="154"/>
      <c r="P775" s="151"/>
      <c r="Q775" s="152"/>
      <c r="R775" s="153"/>
      <c r="S775" s="150"/>
      <c r="T775" s="151"/>
      <c r="U775" s="152"/>
      <c r="V775" s="153"/>
      <c r="W775" s="150"/>
      <c r="X775" s="151"/>
      <c r="Y775" s="152"/>
      <c r="Z775" s="149"/>
      <c r="AA775" s="148"/>
      <c r="AB775" s="165"/>
      <c r="AC775" s="166"/>
      <c r="BI775" s="147" t="s">
        <v>38</v>
      </c>
      <c r="BJ775" s="130">
        <f>B775/B777</f>
        <v>0</v>
      </c>
      <c r="BK775" s="131">
        <f t="shared" ref="BK775" si="14944">C775/C777</f>
        <v>0</v>
      </c>
      <c r="BL775" s="132">
        <f t="shared" ref="BL775" si="14945">D775/D777</f>
        <v>0</v>
      </c>
      <c r="BM775" s="133">
        <f t="shared" ref="BM775" si="14946">E775/E777</f>
        <v>0</v>
      </c>
      <c r="BN775" s="130">
        <f t="shared" ref="BN775" si="14947">F775/F777</f>
        <v>0</v>
      </c>
      <c r="BO775" s="131">
        <f t="shared" ref="BO775" si="14948">G775/G777</f>
        <v>0</v>
      </c>
      <c r="BP775" s="132">
        <f t="shared" ref="BP775" si="14949">H775/H777</f>
        <v>0</v>
      </c>
      <c r="BQ775" s="133">
        <f t="shared" ref="BQ775" si="14950">I775/I777</f>
        <v>0</v>
      </c>
      <c r="BR775" s="130">
        <f t="shared" ref="BR775" si="14951">J775/J777</f>
        <v>0</v>
      </c>
      <c r="BS775" s="131">
        <f t="shared" ref="BS775" si="14952">K775/K777</f>
        <v>0</v>
      </c>
      <c r="BT775" s="132">
        <f t="shared" ref="BT775" si="14953">L775/L777</f>
        <v>0</v>
      </c>
      <c r="BU775" s="130">
        <f t="shared" ref="BU775" si="14954">M775/M777</f>
        <v>0</v>
      </c>
      <c r="BV775" s="134">
        <f t="shared" ref="BV775" si="14955">N775/N777</f>
        <v>0</v>
      </c>
      <c r="BW775" s="135">
        <f t="shared" ref="BW775" si="14956">O775/O777</f>
        <v>0</v>
      </c>
      <c r="BX775" s="130">
        <f t="shared" ref="BX775" si="14957">P775/P777</f>
        <v>0</v>
      </c>
      <c r="BY775" s="131">
        <f t="shared" ref="BY775" si="14958">Q775/Q777</f>
        <v>0</v>
      </c>
      <c r="BZ775" s="132">
        <f t="shared" ref="BZ775" si="14959">R775/R777</f>
        <v>0</v>
      </c>
      <c r="CA775" s="133">
        <f t="shared" ref="CA775" si="14960">S775/S777</f>
        <v>0</v>
      </c>
      <c r="CB775" s="130">
        <f t="shared" ref="CB775" si="14961">T775/T777</f>
        <v>0</v>
      </c>
      <c r="CC775" s="131">
        <f t="shared" ref="CC775" si="14962">U775/U777</f>
        <v>0</v>
      </c>
      <c r="CD775" s="132">
        <f t="shared" ref="CD775" si="14963">V775/V777</f>
        <v>0</v>
      </c>
      <c r="CE775" s="133">
        <f t="shared" ref="CE775" si="14964">W775/W777</f>
        <v>0</v>
      </c>
      <c r="CF775" s="130">
        <f t="shared" ref="CF775" si="14965">X775/X777</f>
        <v>0</v>
      </c>
      <c r="CG775" s="131">
        <f t="shared" ref="CG775" si="14966">Y775/Y777</f>
        <v>0</v>
      </c>
      <c r="CH775" s="132">
        <f t="shared" ref="CH775" si="14967">Z775/Z777</f>
        <v>0</v>
      </c>
      <c r="CI775" s="130">
        <f t="shared" ref="CI775" si="14968">AA775/AA777</f>
        <v>0</v>
      </c>
      <c r="CJ775" s="136">
        <f t="shared" ref="CJ775" si="14969">AB775/AB777</f>
        <v>0</v>
      </c>
      <c r="CK775" s="137">
        <f t="shared" ref="CK775" si="14970">AC775/AC777</f>
        <v>0</v>
      </c>
    </row>
    <row r="776" spans="1:89" ht="14" thickBot="1">
      <c r="A776" s="138" t="s">
        <v>39</v>
      </c>
      <c r="B776" s="60"/>
      <c r="C776" s="61"/>
      <c r="D776" s="140"/>
      <c r="E776" s="141"/>
      <c r="F776" s="139"/>
      <c r="G776" s="142"/>
      <c r="H776" s="140"/>
      <c r="I776" s="141"/>
      <c r="J776" s="139"/>
      <c r="K776" s="142"/>
      <c r="L776" s="140"/>
      <c r="M776" s="139"/>
      <c r="N776" s="143"/>
      <c r="O776" s="144"/>
      <c r="P776" s="139"/>
      <c r="Q776" s="142"/>
      <c r="R776" s="140"/>
      <c r="S776" s="141"/>
      <c r="T776" s="139"/>
      <c r="U776" s="142"/>
      <c r="V776" s="140"/>
      <c r="W776" s="141"/>
      <c r="X776" s="139"/>
      <c r="Y776" s="142"/>
      <c r="Z776" s="145"/>
      <c r="AA776" s="146"/>
      <c r="AB776" s="165"/>
      <c r="AC776" s="166"/>
      <c r="BI776" s="138" t="s">
        <v>39</v>
      </c>
      <c r="BJ776" s="130">
        <f>B776/B777</f>
        <v>0</v>
      </c>
      <c r="BK776" s="131">
        <f t="shared" ref="BK776" si="14971">C776/C777</f>
        <v>0</v>
      </c>
      <c r="BL776" s="132">
        <f t="shared" ref="BL776" si="14972">D776/D777</f>
        <v>0</v>
      </c>
      <c r="BM776" s="133">
        <f t="shared" ref="BM776" si="14973">E776/E777</f>
        <v>0</v>
      </c>
      <c r="BN776" s="130">
        <f t="shared" ref="BN776" si="14974">F776/F777</f>
        <v>0</v>
      </c>
      <c r="BO776" s="131">
        <f t="shared" ref="BO776" si="14975">G776/G777</f>
        <v>0</v>
      </c>
      <c r="BP776" s="132">
        <f t="shared" ref="BP776" si="14976">H776/H777</f>
        <v>0</v>
      </c>
      <c r="BQ776" s="133">
        <f t="shared" ref="BQ776" si="14977">I776/I777</f>
        <v>0</v>
      </c>
      <c r="BR776" s="130">
        <f t="shared" ref="BR776" si="14978">J776/J777</f>
        <v>0</v>
      </c>
      <c r="BS776" s="131">
        <f t="shared" ref="BS776" si="14979">K776/K777</f>
        <v>0</v>
      </c>
      <c r="BT776" s="132">
        <f t="shared" ref="BT776" si="14980">L776/L777</f>
        <v>0</v>
      </c>
      <c r="BU776" s="130">
        <f t="shared" ref="BU776" si="14981">M776/M777</f>
        <v>0</v>
      </c>
      <c r="BV776" s="134">
        <f t="shared" ref="BV776" si="14982">N776/N777</f>
        <v>0</v>
      </c>
      <c r="BW776" s="135">
        <f t="shared" ref="BW776" si="14983">O776/O777</f>
        <v>0</v>
      </c>
      <c r="BX776" s="130">
        <f t="shared" ref="BX776" si="14984">P776/P777</f>
        <v>0</v>
      </c>
      <c r="BY776" s="131">
        <f t="shared" ref="BY776" si="14985">Q776/Q777</f>
        <v>0</v>
      </c>
      <c r="BZ776" s="132">
        <f t="shared" ref="BZ776" si="14986">R776/R777</f>
        <v>0</v>
      </c>
      <c r="CA776" s="133">
        <f t="shared" ref="CA776" si="14987">S776/S777</f>
        <v>0</v>
      </c>
      <c r="CB776" s="130">
        <f t="shared" ref="CB776" si="14988">T776/T777</f>
        <v>0</v>
      </c>
      <c r="CC776" s="131">
        <f t="shared" ref="CC776" si="14989">U776/U777</f>
        <v>0</v>
      </c>
      <c r="CD776" s="132">
        <f t="shared" ref="CD776" si="14990">V776/V777</f>
        <v>0</v>
      </c>
      <c r="CE776" s="133">
        <f t="shared" ref="CE776" si="14991">W776/W777</f>
        <v>0</v>
      </c>
      <c r="CF776" s="130">
        <f t="shared" ref="CF776" si="14992">X776/X777</f>
        <v>0</v>
      </c>
      <c r="CG776" s="131">
        <f t="shared" ref="CG776" si="14993">Y776/Y777</f>
        <v>0</v>
      </c>
      <c r="CH776" s="132">
        <f t="shared" ref="CH776" si="14994">Z776/Z777</f>
        <v>0</v>
      </c>
      <c r="CI776" s="130">
        <f t="shared" ref="CI776" si="14995">AA776/AA777</f>
        <v>0</v>
      </c>
      <c r="CJ776" s="136">
        <f t="shared" ref="CJ776" si="14996">AB776/AB777</f>
        <v>0</v>
      </c>
      <c r="CK776" s="137">
        <f t="shared" ref="CK776" si="14997">AC776/AC777</f>
        <v>0</v>
      </c>
    </row>
    <row r="777" spans="1:89" ht="15" thickTop="1" thickBot="1">
      <c r="A777" s="226" t="s">
        <v>13</v>
      </c>
      <c r="B777" s="20">
        <f t="shared" ref="B777:AA777" si="14998">SUM(B754:B776)</f>
        <v>24670</v>
      </c>
      <c r="C777" s="21">
        <f t="shared" si="14998"/>
        <v>15223</v>
      </c>
      <c r="D777" s="20">
        <f t="shared" si="14998"/>
        <v>7676</v>
      </c>
      <c r="E777" s="21">
        <f t="shared" si="14998"/>
        <v>5451</v>
      </c>
      <c r="F777" s="20">
        <f t="shared" si="14998"/>
        <v>2730</v>
      </c>
      <c r="G777" s="21">
        <f t="shared" si="14998"/>
        <v>1908</v>
      </c>
      <c r="H777" s="20">
        <f t="shared" si="14998"/>
        <v>17798</v>
      </c>
      <c r="I777" s="21">
        <f t="shared" si="14998"/>
        <v>19228</v>
      </c>
      <c r="J777" s="20">
        <f t="shared" si="14998"/>
        <v>954</v>
      </c>
      <c r="K777" s="21">
        <f t="shared" si="14998"/>
        <v>1411</v>
      </c>
      <c r="L777" s="20">
        <f t="shared" si="14998"/>
        <v>2254</v>
      </c>
      <c r="M777" s="21">
        <f t="shared" si="14998"/>
        <v>5560</v>
      </c>
      <c r="N777" s="20">
        <f t="shared" si="14998"/>
        <v>11264</v>
      </c>
      <c r="O777" s="21">
        <f t="shared" si="14998"/>
        <v>13844</v>
      </c>
      <c r="P777" s="20">
        <f t="shared" si="14998"/>
        <v>5991</v>
      </c>
      <c r="Q777" s="21">
        <f t="shared" si="14998"/>
        <v>6779</v>
      </c>
      <c r="R777" s="20">
        <f t="shared" si="14998"/>
        <v>10568</v>
      </c>
      <c r="S777" s="21">
        <f t="shared" si="14998"/>
        <v>13105</v>
      </c>
      <c r="T777" s="20">
        <f t="shared" si="14998"/>
        <v>1143</v>
      </c>
      <c r="U777" s="21">
        <f t="shared" si="14998"/>
        <v>1535</v>
      </c>
      <c r="V777" s="20">
        <f t="shared" si="14998"/>
        <v>8171</v>
      </c>
      <c r="W777" s="21">
        <f t="shared" si="14998"/>
        <v>10139</v>
      </c>
      <c r="X777" s="20">
        <f t="shared" si="14998"/>
        <v>5547</v>
      </c>
      <c r="Y777" s="21">
        <f t="shared" si="14998"/>
        <v>3907</v>
      </c>
      <c r="Z777" s="20">
        <f t="shared" si="14998"/>
        <v>27468</v>
      </c>
      <c r="AA777" s="21">
        <f t="shared" si="14998"/>
        <v>27717</v>
      </c>
      <c r="AB777" s="167">
        <f t="shared" ref="AB777:AC777" si="14999">SUM(AB753:AB776)</f>
        <v>126234</v>
      </c>
      <c r="AC777" s="168">
        <f t="shared" si="14999"/>
        <v>125807</v>
      </c>
      <c r="BI777" s="227" t="s">
        <v>13</v>
      </c>
      <c r="BJ777" s="156">
        <f>SUM(BJ753:BJ776)</f>
        <v>1.0000000000000002</v>
      </c>
      <c r="BK777" s="157">
        <f t="shared" ref="BK777:CK777" si="15000">SUM(BK753:BK776)</f>
        <v>1</v>
      </c>
      <c r="BL777" s="156">
        <f t="shared" si="15000"/>
        <v>1</v>
      </c>
      <c r="BM777" s="157">
        <f t="shared" si="15000"/>
        <v>1.0000000000000002</v>
      </c>
      <c r="BN777" s="156">
        <f t="shared" si="15000"/>
        <v>1</v>
      </c>
      <c r="BO777" s="157">
        <f t="shared" si="15000"/>
        <v>1</v>
      </c>
      <c r="BP777" s="156">
        <f t="shared" si="15000"/>
        <v>0.99999999999999978</v>
      </c>
      <c r="BQ777" s="157">
        <f t="shared" si="15000"/>
        <v>1.0000000000000002</v>
      </c>
      <c r="BR777" s="156">
        <f t="shared" si="15000"/>
        <v>0.99999999999999989</v>
      </c>
      <c r="BS777" s="157">
        <f t="shared" si="15000"/>
        <v>0.99999999999999989</v>
      </c>
      <c r="BT777" s="156">
        <f t="shared" si="15000"/>
        <v>0.99999999999999989</v>
      </c>
      <c r="BU777" s="157">
        <f t="shared" si="15000"/>
        <v>1</v>
      </c>
      <c r="BV777" s="156">
        <f t="shared" si="15000"/>
        <v>1.0000000000000002</v>
      </c>
      <c r="BW777" s="157">
        <f t="shared" si="15000"/>
        <v>1.0000000000000002</v>
      </c>
      <c r="BX777" s="156">
        <f t="shared" si="15000"/>
        <v>1</v>
      </c>
      <c r="BY777" s="157">
        <f t="shared" si="15000"/>
        <v>1</v>
      </c>
      <c r="BZ777" s="156">
        <f t="shared" si="15000"/>
        <v>1</v>
      </c>
      <c r="CA777" s="157">
        <f t="shared" si="15000"/>
        <v>0.99999999999999989</v>
      </c>
      <c r="CB777" s="156">
        <f t="shared" si="15000"/>
        <v>1</v>
      </c>
      <c r="CC777" s="157">
        <f t="shared" si="15000"/>
        <v>1.0000000000000002</v>
      </c>
      <c r="CD777" s="156">
        <f t="shared" si="15000"/>
        <v>1</v>
      </c>
      <c r="CE777" s="157">
        <f t="shared" si="15000"/>
        <v>0.99999999999999989</v>
      </c>
      <c r="CF777" s="156">
        <f t="shared" si="15000"/>
        <v>1</v>
      </c>
      <c r="CG777" s="157">
        <f t="shared" si="15000"/>
        <v>1</v>
      </c>
      <c r="CH777" s="156">
        <f t="shared" si="15000"/>
        <v>1</v>
      </c>
      <c r="CI777" s="157">
        <f t="shared" si="15000"/>
        <v>0.99999999999999978</v>
      </c>
      <c r="CJ777" s="156">
        <f t="shared" si="15000"/>
        <v>1</v>
      </c>
      <c r="CK777" s="157">
        <f t="shared" si="15000"/>
        <v>1</v>
      </c>
    </row>
    <row r="778" spans="1:89" ht="14" thickTop="1">
      <c r="A778" s="180"/>
    </row>
    <row r="780" spans="1:89">
      <c r="A780" s="325">
        <f>+A749+1</f>
        <v>43825</v>
      </c>
      <c r="B780" s="325"/>
      <c r="C780" s="325"/>
      <c r="D780" s="325"/>
      <c r="BI780" s="320">
        <f>+BI718+2</f>
        <v>43825</v>
      </c>
      <c r="BJ780" s="320"/>
      <c r="BK780" s="320"/>
      <c r="BL780" s="320"/>
    </row>
    <row r="781" spans="1:89" ht="14" thickBot="1">
      <c r="AE781" t="s">
        <v>87</v>
      </c>
    </row>
    <row r="782" spans="1:89" ht="15" thickTop="1" thickBot="1">
      <c r="A782" s="321" t="s">
        <v>0</v>
      </c>
      <c r="B782" s="316" t="s">
        <v>1</v>
      </c>
      <c r="C782" s="317"/>
      <c r="D782" s="316" t="s">
        <v>2</v>
      </c>
      <c r="E782" s="317"/>
      <c r="F782" s="316" t="s">
        <v>3</v>
      </c>
      <c r="G782" s="317"/>
      <c r="H782" s="316" t="s">
        <v>4</v>
      </c>
      <c r="I782" s="317"/>
      <c r="J782" s="316" t="s">
        <v>5</v>
      </c>
      <c r="K782" s="317"/>
      <c r="L782" s="316" t="s">
        <v>6</v>
      </c>
      <c r="M782" s="317"/>
      <c r="N782" s="316" t="s">
        <v>7</v>
      </c>
      <c r="O782" s="317"/>
      <c r="P782" s="316" t="s">
        <v>8</v>
      </c>
      <c r="Q782" s="317"/>
      <c r="R782" s="316" t="s">
        <v>9</v>
      </c>
      <c r="S782" s="317"/>
      <c r="T782" s="316" t="s">
        <v>10</v>
      </c>
      <c r="U782" s="317"/>
      <c r="V782" s="316" t="s">
        <v>11</v>
      </c>
      <c r="W782" s="317"/>
      <c r="X782" s="316" t="s">
        <v>12</v>
      </c>
      <c r="Y782" s="317"/>
      <c r="Z782" s="318" t="s">
        <v>40</v>
      </c>
      <c r="AA782" s="319"/>
      <c r="AB782" s="323" t="s">
        <v>41</v>
      </c>
      <c r="AC782" s="324"/>
      <c r="AE782" s="314" t="s">
        <v>0</v>
      </c>
      <c r="AF782" s="308" t="s">
        <v>1</v>
      </c>
      <c r="AG782" s="309"/>
      <c r="AH782" s="308" t="s">
        <v>2</v>
      </c>
      <c r="AI782" s="309"/>
      <c r="AJ782" s="308" t="s">
        <v>3</v>
      </c>
      <c r="AK782" s="309"/>
      <c r="AL782" s="308" t="s">
        <v>4</v>
      </c>
      <c r="AM782" s="309"/>
      <c r="AN782" s="308" t="s">
        <v>5</v>
      </c>
      <c r="AO782" s="309"/>
      <c r="AP782" s="308" t="s">
        <v>6</v>
      </c>
      <c r="AQ782" s="309"/>
      <c r="AR782" s="308" t="s">
        <v>7</v>
      </c>
      <c r="AS782" s="309"/>
      <c r="AT782" s="308" t="s">
        <v>8</v>
      </c>
      <c r="AU782" s="309"/>
      <c r="AV782" s="308" t="s">
        <v>9</v>
      </c>
      <c r="AW782" s="309"/>
      <c r="AX782" s="308" t="s">
        <v>10</v>
      </c>
      <c r="AY782" s="309"/>
      <c r="AZ782" s="308" t="s">
        <v>11</v>
      </c>
      <c r="BA782" s="309"/>
      <c r="BB782" s="308" t="s">
        <v>12</v>
      </c>
      <c r="BC782" s="309"/>
      <c r="BD782" s="310" t="s">
        <v>40</v>
      </c>
      <c r="BE782" s="311"/>
      <c r="BF782" s="312" t="s">
        <v>41</v>
      </c>
      <c r="BG782" s="313"/>
      <c r="BI782" s="321" t="s">
        <v>0</v>
      </c>
      <c r="BJ782" s="316" t="s">
        <v>1</v>
      </c>
      <c r="BK782" s="317"/>
      <c r="BL782" s="316" t="s">
        <v>2</v>
      </c>
      <c r="BM782" s="317"/>
      <c r="BN782" s="316" t="s">
        <v>3</v>
      </c>
      <c r="BO782" s="317"/>
      <c r="BP782" s="316" t="s">
        <v>4</v>
      </c>
      <c r="BQ782" s="317"/>
      <c r="BR782" s="316" t="s">
        <v>5</v>
      </c>
      <c r="BS782" s="317"/>
      <c r="BT782" s="316" t="s">
        <v>6</v>
      </c>
      <c r="BU782" s="317"/>
      <c r="BV782" s="316" t="s">
        <v>7</v>
      </c>
      <c r="BW782" s="317"/>
      <c r="BX782" s="316" t="s">
        <v>8</v>
      </c>
      <c r="BY782" s="317"/>
      <c r="BZ782" s="316" t="s">
        <v>9</v>
      </c>
      <c r="CA782" s="317"/>
      <c r="CB782" s="316" t="s">
        <v>10</v>
      </c>
      <c r="CC782" s="317"/>
      <c r="CD782" s="316" t="s">
        <v>11</v>
      </c>
      <c r="CE782" s="317"/>
      <c r="CF782" s="316" t="s">
        <v>12</v>
      </c>
      <c r="CG782" s="317"/>
      <c r="CH782" s="318" t="s">
        <v>40</v>
      </c>
      <c r="CI782" s="319"/>
      <c r="CJ782" s="316" t="s">
        <v>41</v>
      </c>
      <c r="CK782" s="317"/>
    </row>
    <row r="783" spans="1:89" ht="15" thickTop="1" thickBot="1">
      <c r="A783" s="322"/>
      <c r="B783" s="117" t="s">
        <v>14</v>
      </c>
      <c r="C783" s="118" t="s">
        <v>15</v>
      </c>
      <c r="D783" s="119" t="s">
        <v>14</v>
      </c>
      <c r="E783" s="120" t="s">
        <v>15</v>
      </c>
      <c r="F783" s="117" t="s">
        <v>14</v>
      </c>
      <c r="G783" s="118" t="s">
        <v>15</v>
      </c>
      <c r="H783" s="119" t="s">
        <v>14</v>
      </c>
      <c r="I783" s="120" t="s">
        <v>15</v>
      </c>
      <c r="J783" s="117" t="s">
        <v>14</v>
      </c>
      <c r="K783" s="118" t="s">
        <v>15</v>
      </c>
      <c r="L783" s="119" t="s">
        <v>14</v>
      </c>
      <c r="M783" s="117" t="s">
        <v>15</v>
      </c>
      <c r="N783" s="121" t="s">
        <v>14</v>
      </c>
      <c r="O783" s="122" t="s">
        <v>15</v>
      </c>
      <c r="P783" s="117" t="s">
        <v>14</v>
      </c>
      <c r="Q783" s="118" t="s">
        <v>15</v>
      </c>
      <c r="R783" s="119" t="s">
        <v>14</v>
      </c>
      <c r="S783" s="120" t="s">
        <v>15</v>
      </c>
      <c r="T783" s="117" t="s">
        <v>14</v>
      </c>
      <c r="U783" s="118" t="s">
        <v>15</v>
      </c>
      <c r="V783" s="119" t="s">
        <v>14</v>
      </c>
      <c r="W783" s="120" t="s">
        <v>15</v>
      </c>
      <c r="X783" s="117" t="s">
        <v>14</v>
      </c>
      <c r="Y783" s="118" t="s">
        <v>15</v>
      </c>
      <c r="Z783" s="28" t="s">
        <v>14</v>
      </c>
      <c r="AA783" s="123" t="s">
        <v>15</v>
      </c>
      <c r="AB783" s="169" t="s">
        <v>14</v>
      </c>
      <c r="AC783" s="170" t="s">
        <v>15</v>
      </c>
      <c r="AE783" s="315"/>
      <c r="AF783" s="230" t="s">
        <v>14</v>
      </c>
      <c r="AG783" s="231" t="s">
        <v>15</v>
      </c>
      <c r="AH783" s="232" t="s">
        <v>14</v>
      </c>
      <c r="AI783" s="233" t="s">
        <v>15</v>
      </c>
      <c r="AJ783" s="230" t="s">
        <v>14</v>
      </c>
      <c r="AK783" s="231" t="s">
        <v>15</v>
      </c>
      <c r="AL783" s="232" t="s">
        <v>14</v>
      </c>
      <c r="AM783" s="233" t="s">
        <v>15</v>
      </c>
      <c r="AN783" s="230" t="s">
        <v>14</v>
      </c>
      <c r="AO783" s="231" t="s">
        <v>15</v>
      </c>
      <c r="AP783" s="232" t="s">
        <v>14</v>
      </c>
      <c r="AQ783" s="230" t="s">
        <v>15</v>
      </c>
      <c r="AR783" s="234" t="s">
        <v>14</v>
      </c>
      <c r="AS783" s="235" t="s">
        <v>15</v>
      </c>
      <c r="AT783" s="230" t="s">
        <v>14</v>
      </c>
      <c r="AU783" s="231" t="s">
        <v>15</v>
      </c>
      <c r="AV783" s="232" t="s">
        <v>14</v>
      </c>
      <c r="AW783" s="233" t="s">
        <v>15</v>
      </c>
      <c r="AX783" s="230" t="s">
        <v>14</v>
      </c>
      <c r="AY783" s="231" t="s">
        <v>15</v>
      </c>
      <c r="AZ783" s="232" t="s">
        <v>14</v>
      </c>
      <c r="BA783" s="233" t="s">
        <v>15</v>
      </c>
      <c r="BB783" s="230" t="s">
        <v>14</v>
      </c>
      <c r="BC783" s="231" t="s">
        <v>15</v>
      </c>
      <c r="BD783" s="236" t="s">
        <v>14</v>
      </c>
      <c r="BE783" s="237" t="s">
        <v>15</v>
      </c>
      <c r="BF783" s="238" t="s">
        <v>14</v>
      </c>
      <c r="BG783" s="239" t="s">
        <v>15</v>
      </c>
      <c r="BI783" s="322"/>
      <c r="BJ783" s="117" t="s">
        <v>14</v>
      </c>
      <c r="BK783" s="118" t="s">
        <v>15</v>
      </c>
      <c r="BL783" s="119" t="s">
        <v>14</v>
      </c>
      <c r="BM783" s="120" t="s">
        <v>15</v>
      </c>
      <c r="BN783" s="117" t="s">
        <v>14</v>
      </c>
      <c r="BO783" s="118" t="s">
        <v>15</v>
      </c>
      <c r="BP783" s="119" t="s">
        <v>14</v>
      </c>
      <c r="BQ783" s="120" t="s">
        <v>15</v>
      </c>
      <c r="BR783" s="117" t="s">
        <v>14</v>
      </c>
      <c r="BS783" s="118" t="s">
        <v>15</v>
      </c>
      <c r="BT783" s="119" t="s">
        <v>14</v>
      </c>
      <c r="BU783" s="117" t="s">
        <v>15</v>
      </c>
      <c r="BV783" s="121" t="s">
        <v>14</v>
      </c>
      <c r="BW783" s="122" t="s">
        <v>15</v>
      </c>
      <c r="BX783" s="117" t="s">
        <v>14</v>
      </c>
      <c r="BY783" s="118" t="s">
        <v>15</v>
      </c>
      <c r="BZ783" s="119" t="s">
        <v>14</v>
      </c>
      <c r="CA783" s="120" t="s">
        <v>15</v>
      </c>
      <c r="CB783" s="117" t="s">
        <v>14</v>
      </c>
      <c r="CC783" s="118" t="s">
        <v>15</v>
      </c>
      <c r="CD783" s="119" t="s">
        <v>14</v>
      </c>
      <c r="CE783" s="120" t="s">
        <v>15</v>
      </c>
      <c r="CF783" s="117" t="s">
        <v>14</v>
      </c>
      <c r="CG783" s="118" t="s">
        <v>15</v>
      </c>
      <c r="CH783" s="28" t="s">
        <v>14</v>
      </c>
      <c r="CI783" s="123" t="s">
        <v>15</v>
      </c>
      <c r="CJ783" s="121" t="s">
        <v>14</v>
      </c>
      <c r="CK783" s="122" t="s">
        <v>15</v>
      </c>
    </row>
    <row r="784" spans="1:89" ht="14" thickTop="1">
      <c r="A784" s="126" t="s">
        <v>16</v>
      </c>
      <c r="B784" s="127"/>
      <c r="C784" s="179"/>
      <c r="D784" s="128"/>
      <c r="E784" s="173"/>
      <c r="F784" s="127"/>
      <c r="G784" s="129"/>
      <c r="H784" s="128"/>
      <c r="I784" s="173"/>
      <c r="J784" s="127"/>
      <c r="K784" s="129"/>
      <c r="L784" s="128"/>
      <c r="M784" s="127"/>
      <c r="N784" s="172"/>
      <c r="O784" s="174"/>
      <c r="P784" s="127"/>
      <c r="Q784" s="129"/>
      <c r="R784" s="128"/>
      <c r="S784" s="173"/>
      <c r="T784" s="127"/>
      <c r="U784" s="129"/>
      <c r="V784" s="128"/>
      <c r="W784" s="173"/>
      <c r="X784" s="127"/>
      <c r="Y784" s="129"/>
      <c r="Z784" s="177"/>
      <c r="AA784" s="178"/>
      <c r="AB784" s="163">
        <f>B784+D784+F784+H784+J784+L784+N784+P784+R784+T784+V784+X784+Z784</f>
        <v>0</v>
      </c>
      <c r="AC784" s="164">
        <f>C784+E784+G784+I784+K784+M784+O784+Q784+S784+U784+W784+Y784+AA784</f>
        <v>0</v>
      </c>
      <c r="AE784" s="241" t="str">
        <f>$AE$9</f>
        <v>07:00 - 07:59</v>
      </c>
      <c r="AF784" s="242">
        <f>SUMIF($A$9:$A$32,$AE784,B$784:B$807)</f>
        <v>4424</v>
      </c>
      <c r="AG784" s="243">
        <f t="shared" ref="AG784:AV786" si="15001">SUMIF($A$9:$A$32,$AE784,C$784:C$807)</f>
        <v>589</v>
      </c>
      <c r="AH784" s="244">
        <f t="shared" si="15001"/>
        <v>1260</v>
      </c>
      <c r="AI784" s="245">
        <f t="shared" si="15001"/>
        <v>614</v>
      </c>
      <c r="AJ784" s="242">
        <f t="shared" si="15001"/>
        <v>395</v>
      </c>
      <c r="AK784" s="246">
        <f t="shared" si="15001"/>
        <v>321</v>
      </c>
      <c r="AL784" s="244">
        <f t="shared" si="15001"/>
        <v>988</v>
      </c>
      <c r="AM784" s="245">
        <f t="shared" si="15001"/>
        <v>1023</v>
      </c>
      <c r="AN784" s="242">
        <f t="shared" si="15001"/>
        <v>182</v>
      </c>
      <c r="AO784" s="246">
        <f t="shared" si="15001"/>
        <v>563</v>
      </c>
      <c r="AP784" s="244">
        <f t="shared" si="15001"/>
        <v>168</v>
      </c>
      <c r="AQ784" s="242">
        <f t="shared" si="15001"/>
        <v>1398</v>
      </c>
      <c r="AR784" s="247">
        <f t="shared" si="15001"/>
        <v>1015</v>
      </c>
      <c r="AS784" s="248">
        <f t="shared" si="15001"/>
        <v>1837</v>
      </c>
      <c r="AT784" s="242">
        <f t="shared" si="15001"/>
        <v>683</v>
      </c>
      <c r="AU784" s="246">
        <f t="shared" si="15001"/>
        <v>856</v>
      </c>
      <c r="AV784" s="244">
        <f t="shared" si="15001"/>
        <v>1000</v>
      </c>
      <c r="AW784" s="245">
        <f t="shared" ref="AW784:BE786" si="15002">SUMIF($A$9:$A$32,$AE784,S$784:S$807)</f>
        <v>1133</v>
      </c>
      <c r="AX784" s="242">
        <f t="shared" si="15002"/>
        <v>155</v>
      </c>
      <c r="AY784" s="246">
        <f t="shared" si="15002"/>
        <v>1115</v>
      </c>
      <c r="AZ784" s="244">
        <f t="shared" si="15002"/>
        <v>400</v>
      </c>
      <c r="BA784" s="245">
        <f t="shared" si="15002"/>
        <v>1748</v>
      </c>
      <c r="BB784" s="242">
        <f t="shared" si="15002"/>
        <v>790</v>
      </c>
      <c r="BC784" s="246">
        <f t="shared" si="15002"/>
        <v>926</v>
      </c>
      <c r="BD784" s="23">
        <f t="shared" si="15002"/>
        <v>3378</v>
      </c>
      <c r="BE784" s="249">
        <f t="shared" si="15002"/>
        <v>1711</v>
      </c>
      <c r="BF784" s="250">
        <f>AF784+AH784+AJ784+AL784+AN784+AP784+AR784+AT784+AV784+AX784+AZ784+BB784+BD784</f>
        <v>14838</v>
      </c>
      <c r="BG784" s="251">
        <f>AG784+AI784+AK784+AM784+AO784+AQ784+AS784+AU784+AW784+AY784+BA784+BC784+BE784</f>
        <v>13834</v>
      </c>
      <c r="BI784" s="126" t="s">
        <v>16</v>
      </c>
      <c r="BJ784" s="130">
        <f>B784/B808</f>
        <v>0</v>
      </c>
      <c r="BK784" s="131">
        <f t="shared" ref="BK784" si="15003">C784/C808</f>
        <v>0</v>
      </c>
      <c r="BL784" s="132">
        <f t="shared" ref="BL784" si="15004">D784/D808</f>
        <v>0</v>
      </c>
      <c r="BM784" s="133">
        <f t="shared" ref="BM784" si="15005">E784/E808</f>
        <v>0</v>
      </c>
      <c r="BN784" s="130">
        <f t="shared" ref="BN784" si="15006">F784/F808</f>
        <v>0</v>
      </c>
      <c r="BO784" s="131">
        <f t="shared" ref="BO784" si="15007">G784/G808</f>
        <v>0</v>
      </c>
      <c r="BP784" s="132">
        <f t="shared" ref="BP784" si="15008">H784/H808</f>
        <v>0</v>
      </c>
      <c r="BQ784" s="133">
        <f t="shared" ref="BQ784" si="15009">I784/I808</f>
        <v>0</v>
      </c>
      <c r="BR784" s="130">
        <f t="shared" ref="BR784" si="15010">J784/J808</f>
        <v>0</v>
      </c>
      <c r="BS784" s="131">
        <f t="shared" ref="BS784" si="15011">K784/K808</f>
        <v>0</v>
      </c>
      <c r="BT784" s="132">
        <f t="shared" ref="BT784" si="15012">L784/L808</f>
        <v>0</v>
      </c>
      <c r="BU784" s="130">
        <f t="shared" ref="BU784" si="15013">M784/M808</f>
        <v>0</v>
      </c>
      <c r="BV784" s="134">
        <f t="shared" ref="BV784" si="15014">N784/N808</f>
        <v>0</v>
      </c>
      <c r="BW784" s="135">
        <f t="shared" ref="BW784" si="15015">O784/O808</f>
        <v>0</v>
      </c>
      <c r="BX784" s="130">
        <f t="shared" ref="BX784" si="15016">P784/P808</f>
        <v>0</v>
      </c>
      <c r="BY784" s="131">
        <f t="shared" ref="BY784" si="15017">Q784/Q808</f>
        <v>0</v>
      </c>
      <c r="BZ784" s="132">
        <f t="shared" ref="BZ784" si="15018">R784/R808</f>
        <v>0</v>
      </c>
      <c r="CA784" s="133">
        <f t="shared" ref="CA784" si="15019">S784/S808</f>
        <v>0</v>
      </c>
      <c r="CB784" s="130">
        <f t="shared" ref="CB784" si="15020">T784/T808</f>
        <v>0</v>
      </c>
      <c r="CC784" s="131">
        <f t="shared" ref="CC784" si="15021">U784/U808</f>
        <v>0</v>
      </c>
      <c r="CD784" s="132">
        <f t="shared" ref="CD784" si="15022">V784/V808</f>
        <v>0</v>
      </c>
      <c r="CE784" s="133">
        <f t="shared" ref="CE784" si="15023">W784/W808</f>
        <v>0</v>
      </c>
      <c r="CF784" s="130">
        <f t="shared" ref="CF784" si="15024">X784/X808</f>
        <v>0</v>
      </c>
      <c r="CG784" s="131">
        <f t="shared" ref="CG784" si="15025">Y784/Y808</f>
        <v>0</v>
      </c>
      <c r="CH784" s="132">
        <f t="shared" ref="CH784" si="15026">Z784/Z808</f>
        <v>0</v>
      </c>
      <c r="CI784" s="130">
        <f t="shared" ref="CI784" si="15027">AA784/AA808</f>
        <v>0</v>
      </c>
      <c r="CJ784" s="136">
        <f t="shared" ref="CJ784" si="15028">AB784/AB808</f>
        <v>0</v>
      </c>
      <c r="CK784" s="137">
        <f t="shared" ref="CK784" si="15029">AC784/AC808</f>
        <v>0</v>
      </c>
    </row>
    <row r="785" spans="1:89">
      <c r="A785" s="138" t="s">
        <v>17</v>
      </c>
      <c r="B785" s="182">
        <v>560</v>
      </c>
      <c r="C785" s="183">
        <v>0</v>
      </c>
      <c r="D785" s="184">
        <v>150</v>
      </c>
      <c r="E785" s="185">
        <v>1</v>
      </c>
      <c r="F785" s="182">
        <v>52</v>
      </c>
      <c r="G785" s="186">
        <v>0</v>
      </c>
      <c r="H785" s="184">
        <v>328</v>
      </c>
      <c r="I785" s="185">
        <v>4</v>
      </c>
      <c r="J785" s="182">
        <v>6</v>
      </c>
      <c r="K785" s="186">
        <v>4</v>
      </c>
      <c r="L785" s="184">
        <v>5</v>
      </c>
      <c r="M785" s="182">
        <v>0</v>
      </c>
      <c r="N785" s="187">
        <v>35</v>
      </c>
      <c r="O785" s="188">
        <v>0</v>
      </c>
      <c r="P785" s="182">
        <v>7</v>
      </c>
      <c r="Q785" s="186">
        <v>0</v>
      </c>
      <c r="R785" s="184">
        <v>0</v>
      </c>
      <c r="S785" s="185">
        <v>0</v>
      </c>
      <c r="T785" s="182">
        <v>0</v>
      </c>
      <c r="U785" s="186">
        <v>0</v>
      </c>
      <c r="V785" s="184">
        <v>0</v>
      </c>
      <c r="W785" s="185">
        <v>0</v>
      </c>
      <c r="X785" s="182">
        <v>0</v>
      </c>
      <c r="Y785" s="186">
        <v>0</v>
      </c>
      <c r="Z785" s="184">
        <v>0</v>
      </c>
      <c r="AA785" s="182">
        <v>0</v>
      </c>
      <c r="AB785" s="165">
        <f t="shared" ref="AB785:AB786" si="15030">B785+D785+F785+H785+J785+L785+N785+P785+R785+T785+V785+X785+Z785</f>
        <v>1143</v>
      </c>
      <c r="AC785" s="166">
        <f t="shared" ref="AC785:AC804" si="15031">C785+E785+G785+I785+K785+M785+O785+Q785+S785+U785+W785+Y785+AA785</f>
        <v>9</v>
      </c>
      <c r="AE785" s="253" t="str">
        <f>$AE$10</f>
        <v>08:00 - 08:59</v>
      </c>
      <c r="AF785" s="242">
        <f>SUMIF($A$9:$A$32,$AE785,B$784:B$807)</f>
        <v>3845</v>
      </c>
      <c r="AG785" s="254">
        <f t="shared" si="15001"/>
        <v>681</v>
      </c>
      <c r="AH785" s="255">
        <f t="shared" si="15001"/>
        <v>1090</v>
      </c>
      <c r="AI785" s="256">
        <f t="shared" si="15001"/>
        <v>577</v>
      </c>
      <c r="AJ785" s="257">
        <f t="shared" si="15001"/>
        <v>442</v>
      </c>
      <c r="AK785" s="258">
        <f t="shared" si="15001"/>
        <v>346</v>
      </c>
      <c r="AL785" s="255">
        <f t="shared" si="15001"/>
        <v>944</v>
      </c>
      <c r="AM785" s="256">
        <f t="shared" si="15001"/>
        <v>1359</v>
      </c>
      <c r="AN785" s="257">
        <f t="shared" si="15001"/>
        <v>175</v>
      </c>
      <c r="AO785" s="258">
        <f t="shared" si="15001"/>
        <v>599</v>
      </c>
      <c r="AP785" s="255">
        <f t="shared" si="15001"/>
        <v>195</v>
      </c>
      <c r="AQ785" s="257">
        <f t="shared" si="15001"/>
        <v>1704</v>
      </c>
      <c r="AR785" s="259">
        <f t="shared" si="15001"/>
        <v>891</v>
      </c>
      <c r="AS785" s="260">
        <f t="shared" si="15001"/>
        <v>2299</v>
      </c>
      <c r="AT785" s="257">
        <f t="shared" si="15001"/>
        <v>586</v>
      </c>
      <c r="AU785" s="258">
        <f t="shared" si="15001"/>
        <v>948</v>
      </c>
      <c r="AV785" s="255">
        <f t="shared" si="15001"/>
        <v>1046</v>
      </c>
      <c r="AW785" s="256">
        <f t="shared" si="15002"/>
        <v>1043</v>
      </c>
      <c r="AX785" s="257">
        <f t="shared" si="15002"/>
        <v>128</v>
      </c>
      <c r="AY785" s="258">
        <f t="shared" si="15002"/>
        <v>1046</v>
      </c>
      <c r="AZ785" s="255">
        <f t="shared" si="15002"/>
        <v>338</v>
      </c>
      <c r="BA785" s="256">
        <f t="shared" si="15002"/>
        <v>1514</v>
      </c>
      <c r="BB785" s="257">
        <f t="shared" si="15002"/>
        <v>630</v>
      </c>
      <c r="BC785" s="258">
        <f t="shared" si="15002"/>
        <v>1177</v>
      </c>
      <c r="BD785" s="255">
        <f t="shared" si="15002"/>
        <v>3157</v>
      </c>
      <c r="BE785" s="257">
        <f t="shared" si="15002"/>
        <v>1641</v>
      </c>
      <c r="BF785" s="261">
        <f>SUM(AF785,AH785,AJ785,AL785,AN785,AP785,AR785,AT785,AV785,AX785,AZ785,BB785,BD785)</f>
        <v>13467</v>
      </c>
      <c r="BG785" s="19">
        <f>SUM(AG785,AI785,AK785,AM785,AO785,AQ785,AS785,AU785,AW785,AY785,BA785,BC785,BE785)</f>
        <v>14934</v>
      </c>
      <c r="BI785" s="138" t="s">
        <v>17</v>
      </c>
      <c r="BJ785" s="130">
        <f>B785/B808</f>
        <v>1.1043840100972252E-2</v>
      </c>
      <c r="BK785" s="131">
        <f t="shared" ref="BK785" si="15032">C785/C808</f>
        <v>0</v>
      </c>
      <c r="BL785" s="132">
        <f t="shared" ref="BL785" si="15033">D785/D808</f>
        <v>8.1976172259263305E-3</v>
      </c>
      <c r="BM785" s="133">
        <f t="shared" ref="BM785" si="15034">E785/E808</f>
        <v>8.1280988376818657E-5</v>
      </c>
      <c r="BN785" s="130">
        <f t="shared" ref="BN785" si="15035">F785/F808</f>
        <v>6.933333333333333E-3</v>
      </c>
      <c r="BO785" s="131">
        <f t="shared" ref="BO785" si="15036">G785/G808</f>
        <v>0</v>
      </c>
      <c r="BP785" s="132">
        <f t="shared" ref="BP785" si="15037">H785/H808</f>
        <v>1.3265388659710426E-2</v>
      </c>
      <c r="BQ785" s="133">
        <f t="shared" ref="BQ785" si="15038">I785/I808</f>
        <v>1.2635036957483101E-4</v>
      </c>
      <c r="BR785" s="130">
        <f t="shared" ref="BR785" si="15039">J785/J808</f>
        <v>1.4720314033366045E-3</v>
      </c>
      <c r="BS785" s="131">
        <f t="shared" ref="BS785" si="15040">K785/K808</f>
        <v>7.1377587437544611E-4</v>
      </c>
      <c r="BT785" s="132">
        <f t="shared" ref="BT785" si="15041">L785/L808</f>
        <v>7.0244450688395613E-4</v>
      </c>
      <c r="BU785" s="130">
        <f t="shared" ref="BU785" si="15042">M785/M808</f>
        <v>0</v>
      </c>
      <c r="BV785" s="134">
        <f t="shared" ref="BV785" si="15043">N785/N808</f>
        <v>1.7836212607654283E-3</v>
      </c>
      <c r="BW785" s="135">
        <f t="shared" ref="BW785" si="15044">O785/O808</f>
        <v>0</v>
      </c>
      <c r="BX785" s="130">
        <f t="shared" ref="BX785" si="15045">P785/P808</f>
        <v>6.5219416752073051E-4</v>
      </c>
      <c r="BY785" s="131">
        <f t="shared" ref="BY785" si="15046">Q785/Q808</f>
        <v>0</v>
      </c>
      <c r="BZ785" s="132">
        <f t="shared" ref="BZ785" si="15047">R785/R808</f>
        <v>0</v>
      </c>
      <c r="CA785" s="133">
        <f t="shared" ref="CA785" si="15048">S785/S808</f>
        <v>0</v>
      </c>
      <c r="CB785" s="130">
        <f t="shared" ref="CB785" si="15049">T785/T808</f>
        <v>0</v>
      </c>
      <c r="CC785" s="131">
        <f t="shared" ref="CC785" si="15050">U785/U808</f>
        <v>0</v>
      </c>
      <c r="CD785" s="132">
        <f t="shared" ref="CD785" si="15051">V785/V808</f>
        <v>0</v>
      </c>
      <c r="CE785" s="133">
        <f t="shared" ref="CE785" si="15052">W785/W808</f>
        <v>0</v>
      </c>
      <c r="CF785" s="130">
        <f t="shared" ref="CF785" si="15053">X785/X808</f>
        <v>0</v>
      </c>
      <c r="CG785" s="131">
        <f t="shared" ref="CG785" si="15054">Y785/Y808</f>
        <v>0</v>
      </c>
      <c r="CH785" s="132">
        <f t="shared" ref="CH785" si="15055">Z785/Z808</f>
        <v>0</v>
      </c>
      <c r="CI785" s="130">
        <f t="shared" ref="CI785" si="15056">AA785/AA808</f>
        <v>0</v>
      </c>
      <c r="CJ785" s="136">
        <f t="shared" ref="CJ785" si="15057">AB785/AB808</f>
        <v>4.727047146401985E-3</v>
      </c>
      <c r="CK785" s="137">
        <f t="shared" ref="CK785" si="15058">AC785/AC808</f>
        <v>3.7301215605170776E-5</v>
      </c>
    </row>
    <row r="786" spans="1:89" ht="14" thickBot="1">
      <c r="A786" s="147" t="s">
        <v>18</v>
      </c>
      <c r="B786" s="189">
        <v>2648</v>
      </c>
      <c r="C786" s="190">
        <v>1</v>
      </c>
      <c r="D786" s="191">
        <v>897</v>
      </c>
      <c r="E786" s="192">
        <v>4</v>
      </c>
      <c r="F786" s="189">
        <v>313</v>
      </c>
      <c r="G786" s="193">
        <v>1</v>
      </c>
      <c r="H786" s="191">
        <v>1144</v>
      </c>
      <c r="I786" s="192">
        <v>87</v>
      </c>
      <c r="J786" s="189">
        <v>30</v>
      </c>
      <c r="K786" s="193">
        <v>38</v>
      </c>
      <c r="L786" s="191">
        <v>67</v>
      </c>
      <c r="M786" s="189">
        <v>279</v>
      </c>
      <c r="N786" s="194">
        <v>387</v>
      </c>
      <c r="O786" s="195">
        <v>456</v>
      </c>
      <c r="P786" s="189">
        <v>187</v>
      </c>
      <c r="Q786" s="193">
        <v>274</v>
      </c>
      <c r="R786" s="191">
        <v>211</v>
      </c>
      <c r="S786" s="192">
        <v>406</v>
      </c>
      <c r="T786" s="189">
        <v>31</v>
      </c>
      <c r="U786" s="193">
        <v>232</v>
      </c>
      <c r="V786" s="191">
        <v>58</v>
      </c>
      <c r="W786" s="192">
        <v>451</v>
      </c>
      <c r="X786" s="189">
        <v>229</v>
      </c>
      <c r="Y786" s="193">
        <v>383</v>
      </c>
      <c r="Z786" s="191">
        <v>840</v>
      </c>
      <c r="AA786" s="189">
        <v>560</v>
      </c>
      <c r="AB786" s="165">
        <f t="shared" si="15030"/>
        <v>7042</v>
      </c>
      <c r="AC786" s="166">
        <f t="shared" si="15031"/>
        <v>3172</v>
      </c>
      <c r="AE786" s="241" t="str">
        <f>$AE$11</f>
        <v>09:00 - 09:59</v>
      </c>
      <c r="AF786" s="242">
        <f>SUMIF($A$9:$A$32,$AE786,B$784:B$807)</f>
        <v>3669</v>
      </c>
      <c r="AG786" s="262">
        <f t="shared" si="15001"/>
        <v>861</v>
      </c>
      <c r="AH786" s="263">
        <f t="shared" si="15001"/>
        <v>1123</v>
      </c>
      <c r="AI786" s="264">
        <f t="shared" si="15001"/>
        <v>635</v>
      </c>
      <c r="AJ786" s="265">
        <f t="shared" si="15001"/>
        <v>377</v>
      </c>
      <c r="AK786" s="266">
        <f t="shared" si="15001"/>
        <v>255</v>
      </c>
      <c r="AL786" s="263">
        <f t="shared" si="15001"/>
        <v>1169</v>
      </c>
      <c r="AM786" s="264">
        <f t="shared" si="15001"/>
        <v>1411</v>
      </c>
      <c r="AN786" s="265">
        <f t="shared" si="15001"/>
        <v>163</v>
      </c>
      <c r="AO786" s="266">
        <f t="shared" si="15001"/>
        <v>541</v>
      </c>
      <c r="AP786" s="263">
        <f t="shared" si="15001"/>
        <v>181</v>
      </c>
      <c r="AQ786" s="265">
        <f t="shared" si="15001"/>
        <v>1207</v>
      </c>
      <c r="AR786" s="267">
        <f t="shared" si="15001"/>
        <v>888</v>
      </c>
      <c r="AS786" s="268">
        <f t="shared" si="15001"/>
        <v>1941</v>
      </c>
      <c r="AT786" s="265">
        <f t="shared" si="15001"/>
        <v>574</v>
      </c>
      <c r="AU786" s="266">
        <f t="shared" si="15001"/>
        <v>801</v>
      </c>
      <c r="AV786" s="263">
        <f t="shared" si="15001"/>
        <v>1049</v>
      </c>
      <c r="AW786" s="264">
        <f t="shared" si="15002"/>
        <v>889</v>
      </c>
      <c r="AX786" s="265">
        <f t="shared" si="15002"/>
        <v>148</v>
      </c>
      <c r="AY786" s="266">
        <f t="shared" si="15002"/>
        <v>661</v>
      </c>
      <c r="AZ786" s="263">
        <f t="shared" si="15002"/>
        <v>335</v>
      </c>
      <c r="BA786" s="264">
        <f t="shared" si="15002"/>
        <v>1589</v>
      </c>
      <c r="BB786" s="265">
        <f t="shared" si="15002"/>
        <v>604</v>
      </c>
      <c r="BC786" s="266">
        <f t="shared" si="15002"/>
        <v>826</v>
      </c>
      <c r="BD786" s="263">
        <f t="shared" si="15002"/>
        <v>2800</v>
      </c>
      <c r="BE786" s="265">
        <f t="shared" si="15002"/>
        <v>1913</v>
      </c>
      <c r="BF786" s="261">
        <f>SUM(AF786,AH786,AJ786,AL786,AN786,AP786,AR786,AT786,AV786,AX786,AZ786,BB786,BD786)</f>
        <v>13080</v>
      </c>
      <c r="BG786" s="19">
        <f>SUM(AG786,AI786,AK786,AM786,AO786,AQ786,AS786,AU786,AW786,AY786,BA786,BC786,BE786)</f>
        <v>13530</v>
      </c>
      <c r="BI786" s="147" t="s">
        <v>18</v>
      </c>
      <c r="BJ786" s="130">
        <f>B786/B808</f>
        <v>5.2221586763168792E-2</v>
      </c>
      <c r="BK786" s="131">
        <f t="shared" ref="BK786" si="15059">C786/C808</f>
        <v>3.7622272385252069E-5</v>
      </c>
      <c r="BL786" s="132">
        <f t="shared" ref="BL786" si="15060">D786/D808</f>
        <v>4.9021751011039456E-2</v>
      </c>
      <c r="BM786" s="133">
        <f t="shared" ref="BM786" si="15061">E786/E808</f>
        <v>3.2512395350727463E-4</v>
      </c>
      <c r="BN786" s="130">
        <f t="shared" ref="BN786" si="15062">F786/F808</f>
        <v>4.1733333333333331E-2</v>
      </c>
      <c r="BO786" s="131">
        <f t="shared" ref="BO786" si="15063">G786/G808</f>
        <v>2.0296326364927948E-4</v>
      </c>
      <c r="BP786" s="132">
        <f t="shared" ref="BP786" si="15064">H786/H808</f>
        <v>4.6267087276550996E-2</v>
      </c>
      <c r="BQ786" s="133">
        <f t="shared" ref="BQ786" si="15065">I786/I808</f>
        <v>2.7481205382525742E-3</v>
      </c>
      <c r="BR786" s="130">
        <f t="shared" ref="BR786" si="15066">J786/J808</f>
        <v>7.360157016683023E-3</v>
      </c>
      <c r="BS786" s="131">
        <f t="shared" ref="BS786" si="15067">K786/K808</f>
        <v>6.7808708065667384E-3</v>
      </c>
      <c r="BT786" s="132">
        <f t="shared" ref="BT786" si="15068">L786/L808</f>
        <v>9.4127563922450121E-3</v>
      </c>
      <c r="BU786" s="130">
        <f t="shared" ref="BU786" si="15069">M786/M808</f>
        <v>1.7064220183486238E-2</v>
      </c>
      <c r="BV786" s="134">
        <f t="shared" ref="BV786" si="15070">N786/N808</f>
        <v>1.9721755083320594E-2</v>
      </c>
      <c r="BW786" s="135">
        <f t="shared" ref="BW786" si="15071">O786/O808</f>
        <v>1.591678592621034E-2</v>
      </c>
      <c r="BX786" s="130">
        <f t="shared" ref="BX786" si="15072">P786/P808</f>
        <v>1.7422901332339515E-2</v>
      </c>
      <c r="BY786" s="131">
        <f t="shared" ref="BY786" si="15073">Q786/Q808</f>
        <v>1.9252388982574479E-2</v>
      </c>
      <c r="BZ786" s="132">
        <f t="shared" ref="BZ786" si="15074">R786/R808</f>
        <v>1.3378986747828293E-2</v>
      </c>
      <c r="CA786" s="133">
        <f t="shared" ref="CA786" si="15075">S786/S808</f>
        <v>2.0496768982229404E-2</v>
      </c>
      <c r="CB786" s="130">
        <f t="shared" ref="CB786" si="15076">T786/T808</f>
        <v>6.1337554412346654E-3</v>
      </c>
      <c r="CC786" s="131">
        <f t="shared" ref="CC786" si="15077">U786/U808</f>
        <v>3.0756993238764418E-2</v>
      </c>
      <c r="CD786" s="132">
        <f t="shared" ref="CD786" si="15078">V786/V808</f>
        <v>3.5940017350353202E-3</v>
      </c>
      <c r="CE786" s="133">
        <f t="shared" ref="CE786" si="15079">W786/W808</f>
        <v>1.9502702702702702E-2</v>
      </c>
      <c r="CF786" s="130">
        <f t="shared" ref="CF786" si="15080">X786/X808</f>
        <v>1.5545448374176906E-2</v>
      </c>
      <c r="CG786" s="131">
        <f t="shared" ref="CG786" si="15081">Y786/Y808</f>
        <v>3.4846692748612504E-2</v>
      </c>
      <c r="CH786" s="132">
        <f t="shared" ref="CH786" si="15082">Z786/Z808</f>
        <v>1.774960380348653E-2</v>
      </c>
      <c r="CI786" s="130">
        <f t="shared" ref="CI786" si="15083">AA786/AA808</f>
        <v>1.4173985674150194E-2</v>
      </c>
      <c r="CJ786" s="136">
        <f t="shared" ref="CJ786" si="15084">AB786/AB808</f>
        <v>2.9123242349048801E-2</v>
      </c>
      <c r="CK786" s="137">
        <f t="shared" ref="CK786" si="15085">AC786/AC808</f>
        <v>1.3146606211066857E-2</v>
      </c>
    </row>
    <row r="787" spans="1:89" ht="15" thickTop="1" thickBot="1">
      <c r="A787" s="138" t="s">
        <v>19</v>
      </c>
      <c r="B787" s="182">
        <v>4595</v>
      </c>
      <c r="C787" s="183">
        <v>308</v>
      </c>
      <c r="D787" s="184">
        <v>1578</v>
      </c>
      <c r="E787" s="185">
        <v>376</v>
      </c>
      <c r="F787" s="182">
        <v>521</v>
      </c>
      <c r="G787" s="186">
        <v>188</v>
      </c>
      <c r="H787" s="184">
        <v>1068</v>
      </c>
      <c r="I787" s="185">
        <v>879</v>
      </c>
      <c r="J787" s="182">
        <v>121</v>
      </c>
      <c r="K787" s="186">
        <v>241</v>
      </c>
      <c r="L787" s="184">
        <v>154</v>
      </c>
      <c r="M787" s="182">
        <v>776</v>
      </c>
      <c r="N787" s="187">
        <v>741</v>
      </c>
      <c r="O787" s="188">
        <v>1521</v>
      </c>
      <c r="P787" s="182">
        <v>458</v>
      </c>
      <c r="Q787" s="186">
        <v>626</v>
      </c>
      <c r="R787" s="184">
        <v>678</v>
      </c>
      <c r="S787" s="185">
        <v>845</v>
      </c>
      <c r="T787" s="182">
        <v>116</v>
      </c>
      <c r="U787" s="186">
        <v>642</v>
      </c>
      <c r="V787" s="184">
        <v>246</v>
      </c>
      <c r="W787" s="185">
        <v>1355</v>
      </c>
      <c r="X787" s="182">
        <v>696</v>
      </c>
      <c r="Y787" s="186">
        <v>754</v>
      </c>
      <c r="Z787" s="184">
        <v>2342</v>
      </c>
      <c r="AA787" s="182">
        <v>1458</v>
      </c>
      <c r="AB787" s="165">
        <f>B787+D787+F787+H787+J787+L787+N787+P787+R787+T787+V787+X787+Z787</f>
        <v>13314</v>
      </c>
      <c r="AC787" s="166">
        <f t="shared" si="15031"/>
        <v>9969</v>
      </c>
      <c r="AE787" s="269" t="s">
        <v>13</v>
      </c>
      <c r="AF787" s="14">
        <f t="shared" ref="AF787:BG787" si="15086">SUM(AF784:AF786)</f>
        <v>11938</v>
      </c>
      <c r="AG787" s="1">
        <f t="shared" si="15086"/>
        <v>2131</v>
      </c>
      <c r="AH787" s="14">
        <f t="shared" si="15086"/>
        <v>3473</v>
      </c>
      <c r="AI787" s="1">
        <f t="shared" si="15086"/>
        <v>1826</v>
      </c>
      <c r="AJ787" s="14">
        <f t="shared" si="15086"/>
        <v>1214</v>
      </c>
      <c r="AK787" s="1">
        <f t="shared" si="15086"/>
        <v>922</v>
      </c>
      <c r="AL787" s="14">
        <f t="shared" si="15086"/>
        <v>3101</v>
      </c>
      <c r="AM787" s="1">
        <f t="shared" si="15086"/>
        <v>3793</v>
      </c>
      <c r="AN787" s="14">
        <f t="shared" si="15086"/>
        <v>520</v>
      </c>
      <c r="AO787" s="1">
        <f t="shared" si="15086"/>
        <v>1703</v>
      </c>
      <c r="AP787" s="14">
        <f t="shared" si="15086"/>
        <v>544</v>
      </c>
      <c r="AQ787" s="1">
        <f t="shared" si="15086"/>
        <v>4309</v>
      </c>
      <c r="AR787" s="14">
        <f t="shared" si="15086"/>
        <v>2794</v>
      </c>
      <c r="AS787" s="1">
        <f t="shared" si="15086"/>
        <v>6077</v>
      </c>
      <c r="AT787" s="14">
        <f t="shared" si="15086"/>
        <v>1843</v>
      </c>
      <c r="AU787" s="1">
        <f t="shared" si="15086"/>
        <v>2605</v>
      </c>
      <c r="AV787" s="14">
        <f t="shared" si="15086"/>
        <v>3095</v>
      </c>
      <c r="AW787" s="1">
        <f t="shared" si="15086"/>
        <v>3065</v>
      </c>
      <c r="AX787" s="14">
        <f t="shared" si="15086"/>
        <v>431</v>
      </c>
      <c r="AY787" s="1">
        <f t="shared" si="15086"/>
        <v>2822</v>
      </c>
      <c r="AZ787" s="14">
        <f t="shared" si="15086"/>
        <v>1073</v>
      </c>
      <c r="BA787" s="1">
        <f t="shared" si="15086"/>
        <v>4851</v>
      </c>
      <c r="BB787" s="14">
        <f t="shared" si="15086"/>
        <v>2024</v>
      </c>
      <c r="BC787" s="1">
        <f t="shared" si="15086"/>
        <v>2929</v>
      </c>
      <c r="BD787" s="14">
        <f t="shared" si="15086"/>
        <v>9335</v>
      </c>
      <c r="BE787" s="1">
        <f t="shared" si="15086"/>
        <v>5265</v>
      </c>
      <c r="BF787" s="54">
        <f t="shared" si="15086"/>
        <v>41385</v>
      </c>
      <c r="BG787" s="50">
        <f t="shared" si="15086"/>
        <v>42298</v>
      </c>
      <c r="BI787" s="138" t="s">
        <v>19</v>
      </c>
      <c r="BJ787" s="130">
        <f>B787/B808</f>
        <v>9.061865225708482E-2</v>
      </c>
      <c r="BK787" s="131">
        <f t="shared" ref="BK787" si="15087">C787/C808</f>
        <v>1.1587659894657638E-2</v>
      </c>
      <c r="BL787" s="132">
        <f t="shared" ref="BL787" si="15088">D787/D808</f>
        <v>8.6238933216745001E-2</v>
      </c>
      <c r="BM787" s="133">
        <f t="shared" ref="BM787" si="15089">E787/E808</f>
        <v>3.0561651629683818E-2</v>
      </c>
      <c r="BN787" s="130">
        <f t="shared" ref="BN787" si="15090">F787/F808</f>
        <v>6.9466666666666663E-2</v>
      </c>
      <c r="BO787" s="131">
        <f t="shared" ref="BO787" si="15091">G787/G808</f>
        <v>3.8157093566064545E-2</v>
      </c>
      <c r="BP787" s="132">
        <f t="shared" ref="BP787" si="15092">H787/H808</f>
        <v>4.3193399660276632E-2</v>
      </c>
      <c r="BQ787" s="133">
        <f t="shared" ref="BQ787" si="15093">I787/I808</f>
        <v>2.7765493714069115E-2</v>
      </c>
      <c r="BR787" s="130">
        <f t="shared" ref="BR787" si="15094">J787/J808</f>
        <v>2.9685966633954858E-2</v>
      </c>
      <c r="BS787" s="131">
        <f t="shared" ref="BS787" si="15095">K787/K808</f>
        <v>4.3004996431120629E-2</v>
      </c>
      <c r="BT787" s="132">
        <f t="shared" ref="BT787" si="15096">L787/L808</f>
        <v>2.1635290812025851E-2</v>
      </c>
      <c r="BU787" s="130">
        <f t="shared" ref="BU787" si="15097">M787/M808</f>
        <v>4.7461773700305812E-2</v>
      </c>
      <c r="BV787" s="134">
        <f t="shared" ref="BV787" si="15098">N787/N808</f>
        <v>3.7761810120776639E-2</v>
      </c>
      <c r="BW787" s="135">
        <f t="shared" ref="BW787" si="15099">O787/O808</f>
        <v>5.3090858319662114E-2</v>
      </c>
      <c r="BX787" s="130">
        <f t="shared" ref="BX787" si="15100">P787/P808</f>
        <v>4.2672132674927796E-2</v>
      </c>
      <c r="BY787" s="131">
        <f t="shared" ref="BY787" si="15101">Q787/Q808</f>
        <v>4.398538504777965E-2</v>
      </c>
      <c r="BZ787" s="132">
        <f t="shared" ref="BZ787" si="15102">R787/R808</f>
        <v>4.299029864941982E-2</v>
      </c>
      <c r="CA787" s="133">
        <f t="shared" ref="CA787" si="15103">S787/S808</f>
        <v>4.2659531502423263E-2</v>
      </c>
      <c r="CB787" s="130">
        <f t="shared" ref="CB787" si="15104">T787/T808</f>
        <v>2.2952117134942621E-2</v>
      </c>
      <c r="CC787" s="131">
        <f t="shared" ref="CC787" si="15105">U787/U808</f>
        <v>8.5112024393477398E-2</v>
      </c>
      <c r="CD787" s="132">
        <f t="shared" ref="CD787" si="15106">V787/V808</f>
        <v>1.524352460032222E-2</v>
      </c>
      <c r="CE787" s="133">
        <f t="shared" ref="CE787" si="15107">W787/W808</f>
        <v>5.8594594594594596E-2</v>
      </c>
      <c r="CF787" s="130">
        <f t="shared" ref="CF787" si="15108">X787/X808</f>
        <v>4.7247301608852078E-2</v>
      </c>
      <c r="CG787" s="131">
        <f t="shared" ref="CG787" si="15109">Y787/Y808</f>
        <v>6.860158311345646E-2</v>
      </c>
      <c r="CH787" s="132">
        <f t="shared" ref="CH787" si="15110">Z787/Z808</f>
        <v>4.9487585842577918E-2</v>
      </c>
      <c r="CI787" s="130">
        <f t="shared" ref="CI787" si="15111">AA787/AA808</f>
        <v>3.6902984130198185E-2</v>
      </c>
      <c r="CJ787" s="136">
        <f t="shared" ref="CJ787" si="15112">AB787/AB808</f>
        <v>5.5062034739454091E-2</v>
      </c>
      <c r="CK787" s="137">
        <f t="shared" ref="CK787" si="15113">AC787/AC808</f>
        <v>4.1317313151994162E-2</v>
      </c>
    </row>
    <row r="788" spans="1:89" ht="14" thickTop="1">
      <c r="A788" s="147" t="s">
        <v>20</v>
      </c>
      <c r="B788" s="189">
        <v>4424</v>
      </c>
      <c r="C788" s="190">
        <v>589</v>
      </c>
      <c r="D788" s="191">
        <v>1260</v>
      </c>
      <c r="E788" s="192">
        <v>614</v>
      </c>
      <c r="F788" s="189">
        <v>395</v>
      </c>
      <c r="G788" s="193">
        <v>321</v>
      </c>
      <c r="H788" s="191">
        <v>988</v>
      </c>
      <c r="I788" s="192">
        <v>1023</v>
      </c>
      <c r="J788" s="189">
        <v>182</v>
      </c>
      <c r="K788" s="193">
        <v>563</v>
      </c>
      <c r="L788" s="191">
        <v>168</v>
      </c>
      <c r="M788" s="189">
        <v>1398</v>
      </c>
      <c r="N788" s="194">
        <v>1015</v>
      </c>
      <c r="O788" s="195">
        <v>1837</v>
      </c>
      <c r="P788" s="189">
        <v>683</v>
      </c>
      <c r="Q788" s="193">
        <v>856</v>
      </c>
      <c r="R788" s="191">
        <v>1000</v>
      </c>
      <c r="S788" s="192">
        <v>1133</v>
      </c>
      <c r="T788" s="189">
        <v>155</v>
      </c>
      <c r="U788" s="193">
        <v>1115</v>
      </c>
      <c r="V788" s="191">
        <v>400</v>
      </c>
      <c r="W788" s="192">
        <v>1748</v>
      </c>
      <c r="X788" s="189">
        <v>790</v>
      </c>
      <c r="Y788" s="193">
        <v>926</v>
      </c>
      <c r="Z788" s="191">
        <v>3378</v>
      </c>
      <c r="AA788" s="189">
        <v>1711</v>
      </c>
      <c r="AB788" s="165">
        <f t="shared" ref="AB788:AB804" si="15114">B788+D788+F788+H788+J788+L788+N788+P788+R788+T788+V788+X788+Z788</f>
        <v>14838</v>
      </c>
      <c r="AC788" s="166">
        <f t="shared" si="15031"/>
        <v>13834</v>
      </c>
      <c r="BI788" s="147" t="s">
        <v>20</v>
      </c>
      <c r="BJ788" s="130">
        <f>B788/B808</f>
        <v>8.724633679768079E-2</v>
      </c>
      <c r="BK788" s="131">
        <f t="shared" ref="BK788" si="15115">C788/C808</f>
        <v>2.2159518434913469E-2</v>
      </c>
      <c r="BL788" s="132">
        <f t="shared" ref="BL788" si="15116">D788/D808</f>
        <v>6.8859984697781179E-2</v>
      </c>
      <c r="BM788" s="133">
        <f t="shared" ref="BM788" si="15117">E788/E808</f>
        <v>4.9906526863366656E-2</v>
      </c>
      <c r="BN788" s="130">
        <f t="shared" ref="BN788" si="15118">F788/F808</f>
        <v>5.2666666666666667E-2</v>
      </c>
      <c r="BO788" s="131">
        <f t="shared" ref="BO788" si="15119">G788/G808</f>
        <v>6.5151207631418712E-2</v>
      </c>
      <c r="BP788" s="132">
        <f t="shared" ref="BP788" si="15120">H788/H808</f>
        <v>3.9957939011566773E-2</v>
      </c>
      <c r="BQ788" s="133">
        <f t="shared" ref="BQ788" si="15121">I788/I808</f>
        <v>3.2314107018763027E-2</v>
      </c>
      <c r="BR788" s="130">
        <f t="shared" ref="BR788" si="15122">J788/J808</f>
        <v>4.4651619234543673E-2</v>
      </c>
      <c r="BS788" s="131">
        <f t="shared" ref="BS788" si="15123">K788/K808</f>
        <v>0.10046395431834404</v>
      </c>
      <c r="BT788" s="132">
        <f t="shared" ref="BT788" si="15124">L788/L808</f>
        <v>2.3602135431300929E-2</v>
      </c>
      <c r="BU788" s="130">
        <f t="shared" ref="BU788" si="15125">M788/M808</f>
        <v>8.5504587155963305E-2</v>
      </c>
      <c r="BV788" s="134">
        <f t="shared" ref="BV788" si="15126">N788/N808</f>
        <v>5.1725016562197419E-2</v>
      </c>
      <c r="BW788" s="135">
        <f t="shared" ref="BW788" si="15127">O788/O808</f>
        <v>6.4120911724667523E-2</v>
      </c>
      <c r="BX788" s="130">
        <f t="shared" ref="BX788" si="15128">P788/P808</f>
        <v>6.3635516630951267E-2</v>
      </c>
      <c r="BY788" s="131">
        <f t="shared" ref="BY788" si="15129">Q788/Q808</f>
        <v>6.0146149522203485E-2</v>
      </c>
      <c r="BZ788" s="132">
        <f t="shared" ref="BZ788" si="15130">R788/R808</f>
        <v>6.3407520131887649E-2</v>
      </c>
      <c r="CA788" s="133">
        <f t="shared" ref="CA788" si="15131">S788/S808</f>
        <v>5.7199111470113084E-2</v>
      </c>
      <c r="CB788" s="130">
        <f t="shared" ref="CB788" si="15132">T788/T808</f>
        <v>3.066877720617333E-2</v>
      </c>
      <c r="CC788" s="131">
        <f t="shared" ref="CC788" si="15133">U788/U808</f>
        <v>0.14781917009147555</v>
      </c>
      <c r="CD788" s="132">
        <f t="shared" ref="CD788" si="15134">V788/V808</f>
        <v>2.4786218862312553E-2</v>
      </c>
      <c r="CE788" s="133">
        <f t="shared" ref="CE788" si="15135">W788/W808</f>
        <v>7.5589189189189193E-2</v>
      </c>
      <c r="CF788" s="130">
        <f t="shared" ref="CF788" si="15136">X788/X808</f>
        <v>5.3628402688208537E-2</v>
      </c>
      <c r="CG788" s="131">
        <f t="shared" ref="CG788" si="15137">Y788/Y808</f>
        <v>8.4250750614138836E-2</v>
      </c>
      <c r="CH788" s="132">
        <f t="shared" ref="CH788" si="15138">Z788/Z808</f>
        <v>7.137876386687797E-2</v>
      </c>
      <c r="CI788" s="130">
        <f t="shared" ref="CI788" si="15139">AA788/AA808</f>
        <v>4.3306588372269611E-2</v>
      </c>
      <c r="CJ788" s="136">
        <f t="shared" ref="CJ788" si="15140">AB788/AB808</f>
        <v>6.1364764267990077E-2</v>
      </c>
      <c r="CK788" s="137">
        <f t="shared" ref="CK788" si="15141">AC788/AC808</f>
        <v>5.7336112964659174E-2</v>
      </c>
    </row>
    <row r="789" spans="1:89" ht="14" thickBot="1">
      <c r="A789" s="138" t="s">
        <v>21</v>
      </c>
      <c r="B789" s="182">
        <v>3845</v>
      </c>
      <c r="C789" s="183">
        <v>681</v>
      </c>
      <c r="D789" s="184">
        <v>1090</v>
      </c>
      <c r="E789" s="185">
        <v>577</v>
      </c>
      <c r="F789" s="182">
        <v>442</v>
      </c>
      <c r="G789" s="186">
        <v>346</v>
      </c>
      <c r="H789" s="184">
        <v>944</v>
      </c>
      <c r="I789" s="185">
        <v>1359</v>
      </c>
      <c r="J789" s="182">
        <v>175</v>
      </c>
      <c r="K789" s="186">
        <v>599</v>
      </c>
      <c r="L789" s="184">
        <v>195</v>
      </c>
      <c r="M789" s="182">
        <v>1704</v>
      </c>
      <c r="N789" s="187">
        <v>891</v>
      </c>
      <c r="O789" s="188">
        <v>2299</v>
      </c>
      <c r="P789" s="182">
        <v>586</v>
      </c>
      <c r="Q789" s="186">
        <v>948</v>
      </c>
      <c r="R789" s="184">
        <v>1046</v>
      </c>
      <c r="S789" s="185">
        <v>1043</v>
      </c>
      <c r="T789" s="182">
        <v>128</v>
      </c>
      <c r="U789" s="186">
        <v>1046</v>
      </c>
      <c r="V789" s="184">
        <v>338</v>
      </c>
      <c r="W789" s="185">
        <v>1514</v>
      </c>
      <c r="X789" s="182">
        <v>630</v>
      </c>
      <c r="Y789" s="186">
        <v>1177</v>
      </c>
      <c r="Z789" s="184">
        <v>3157</v>
      </c>
      <c r="AA789" s="182">
        <v>1641</v>
      </c>
      <c r="AB789" s="165">
        <f t="shared" si="15114"/>
        <v>13467</v>
      </c>
      <c r="AC789" s="166">
        <f t="shared" si="15031"/>
        <v>14934</v>
      </c>
      <c r="AE789" t="s">
        <v>88</v>
      </c>
      <c r="BI789" s="138" t="s">
        <v>21</v>
      </c>
      <c r="BJ789" s="130">
        <f>B789/B808</f>
        <v>7.5827794978996985E-2</v>
      </c>
      <c r="BK789" s="131">
        <f t="shared" ref="BK789" si="15142">C789/C808</f>
        <v>2.5620767494356659E-2</v>
      </c>
      <c r="BL789" s="132">
        <f t="shared" ref="BL789" si="15143">D789/D808</f>
        <v>5.9569351841731337E-2</v>
      </c>
      <c r="BM789" s="133">
        <f t="shared" ref="BM789" si="15144">E789/E808</f>
        <v>4.6899130293424365E-2</v>
      </c>
      <c r="BN789" s="130">
        <f t="shared" ref="BN789" si="15145">F789/F808</f>
        <v>5.8933333333333331E-2</v>
      </c>
      <c r="BO789" s="131">
        <f t="shared" ref="BO789" si="15146">G789/G808</f>
        <v>7.02252892226507E-2</v>
      </c>
      <c r="BP789" s="132">
        <f t="shared" ref="BP789" si="15147">H789/H808</f>
        <v>3.8178435654776348E-2</v>
      </c>
      <c r="BQ789" s="133">
        <f t="shared" ref="BQ789" si="15148">I789/I808</f>
        <v>4.2927538063048831E-2</v>
      </c>
      <c r="BR789" s="130">
        <f t="shared" ref="BR789" si="15149">J789/J808</f>
        <v>4.29342492639843E-2</v>
      </c>
      <c r="BS789" s="131">
        <f t="shared" ref="BS789" si="15150">K789/K808</f>
        <v>0.10688793718772306</v>
      </c>
      <c r="BT789" s="132">
        <f t="shared" ref="BT789" si="15151">L789/L808</f>
        <v>2.7395335768474291E-2</v>
      </c>
      <c r="BU789" s="130">
        <f t="shared" ref="BU789" si="15152">M789/M808</f>
        <v>0.10422018348623853</v>
      </c>
      <c r="BV789" s="134">
        <f t="shared" ref="BV789" si="15153">N789/N808</f>
        <v>4.5405901238342761E-2</v>
      </c>
      <c r="BW789" s="135">
        <f t="shared" ref="BW789" si="15154">O789/O808</f>
        <v>8.0247129044643789E-2</v>
      </c>
      <c r="BX789" s="130">
        <f t="shared" ref="BX789" si="15155">P789/P808</f>
        <v>5.4597968881021149E-2</v>
      </c>
      <c r="BY789" s="131">
        <f t="shared" ref="BY789" si="15156">Q789/Q808</f>
        <v>6.6610455311973016E-2</v>
      </c>
      <c r="BZ789" s="132">
        <f t="shared" ref="BZ789" si="15157">R789/R808</f>
        <v>6.6324266057954467E-2</v>
      </c>
      <c r="CA789" s="133">
        <f t="shared" ref="CA789" si="15158">S789/S808</f>
        <v>5.2655492730210016E-2</v>
      </c>
      <c r="CB789" s="130">
        <f t="shared" ref="CB789" si="15159">T789/T808</f>
        <v>2.5326474079936684E-2</v>
      </c>
      <c r="CC789" s="131">
        <f t="shared" ref="CC789" si="15160">U789/U808</f>
        <v>0.13867161606787751</v>
      </c>
      <c r="CD789" s="132">
        <f t="shared" ref="CD789" si="15161">V789/V808</f>
        <v>2.0944354938654108E-2</v>
      </c>
      <c r="CE789" s="133">
        <f t="shared" ref="CE789" si="15162">W789/W808</f>
        <v>6.5470270270270275E-2</v>
      </c>
      <c r="CF789" s="130">
        <f t="shared" ref="CF789" si="15163">X789/X808</f>
        <v>4.276695404249542E-2</v>
      </c>
      <c r="CG789" s="131">
        <f t="shared" ref="CG789" si="15164">Y789/Y808</f>
        <v>0.10708761714129743</v>
      </c>
      <c r="CH789" s="132">
        <f t="shared" ref="CH789" si="15165">Z789/Z808</f>
        <v>6.6708927628103543E-2</v>
      </c>
      <c r="CI789" s="130">
        <f t="shared" ref="CI789" si="15166">AA789/AA808</f>
        <v>4.1534840163000838E-2</v>
      </c>
      <c r="CJ789" s="136">
        <f t="shared" ref="CJ789" si="15167">AB789/AB808</f>
        <v>5.5694789081885854E-2</v>
      </c>
      <c r="CK789" s="137">
        <f t="shared" ref="CK789" si="15168">AC789/AC808</f>
        <v>6.1895150427513375E-2</v>
      </c>
    </row>
    <row r="790" spans="1:89" ht="15" thickTop="1" thickBot="1">
      <c r="A790" s="147" t="s">
        <v>22</v>
      </c>
      <c r="B790" s="189">
        <v>3669</v>
      </c>
      <c r="C790" s="190">
        <v>861</v>
      </c>
      <c r="D790" s="191">
        <v>1123</v>
      </c>
      <c r="E790" s="192">
        <v>635</v>
      </c>
      <c r="F790" s="189">
        <v>377</v>
      </c>
      <c r="G790" s="193">
        <v>255</v>
      </c>
      <c r="H790" s="191">
        <v>1169</v>
      </c>
      <c r="I790" s="192">
        <v>1411</v>
      </c>
      <c r="J790" s="189">
        <v>163</v>
      </c>
      <c r="K790" s="193">
        <v>541</v>
      </c>
      <c r="L790" s="191">
        <v>181</v>
      </c>
      <c r="M790" s="189">
        <v>1207</v>
      </c>
      <c r="N790" s="194">
        <v>888</v>
      </c>
      <c r="O790" s="195">
        <v>1941</v>
      </c>
      <c r="P790" s="189">
        <v>574</v>
      </c>
      <c r="Q790" s="193">
        <v>801</v>
      </c>
      <c r="R790" s="191">
        <v>1049</v>
      </c>
      <c r="S790" s="192">
        <v>889</v>
      </c>
      <c r="T790" s="189">
        <v>148</v>
      </c>
      <c r="U790" s="193">
        <v>661</v>
      </c>
      <c r="V790" s="191">
        <v>335</v>
      </c>
      <c r="W790" s="192">
        <v>1589</v>
      </c>
      <c r="X790" s="189">
        <v>604</v>
      </c>
      <c r="Y790" s="193">
        <v>826</v>
      </c>
      <c r="Z790" s="191">
        <v>2800</v>
      </c>
      <c r="AA790" s="189">
        <v>1913</v>
      </c>
      <c r="AB790" s="165">
        <f t="shared" si="15114"/>
        <v>13080</v>
      </c>
      <c r="AC790" s="166">
        <f t="shared" si="15031"/>
        <v>13530</v>
      </c>
      <c r="AE790" s="314" t="s">
        <v>0</v>
      </c>
      <c r="AF790" s="308" t="s">
        <v>1</v>
      </c>
      <c r="AG790" s="309"/>
      <c r="AH790" s="308" t="s">
        <v>2</v>
      </c>
      <c r="AI790" s="309"/>
      <c r="AJ790" s="308" t="s">
        <v>3</v>
      </c>
      <c r="AK790" s="309"/>
      <c r="AL790" s="308" t="s">
        <v>4</v>
      </c>
      <c r="AM790" s="309"/>
      <c r="AN790" s="308" t="s">
        <v>5</v>
      </c>
      <c r="AO790" s="309"/>
      <c r="AP790" s="308" t="s">
        <v>6</v>
      </c>
      <c r="AQ790" s="309"/>
      <c r="AR790" s="308" t="s">
        <v>7</v>
      </c>
      <c r="AS790" s="309"/>
      <c r="AT790" s="308" t="s">
        <v>8</v>
      </c>
      <c r="AU790" s="309"/>
      <c r="AV790" s="308" t="s">
        <v>9</v>
      </c>
      <c r="AW790" s="309"/>
      <c r="AX790" s="308" t="s">
        <v>10</v>
      </c>
      <c r="AY790" s="309"/>
      <c r="AZ790" s="308" t="s">
        <v>11</v>
      </c>
      <c r="BA790" s="309"/>
      <c r="BB790" s="308" t="s">
        <v>12</v>
      </c>
      <c r="BC790" s="309"/>
      <c r="BD790" s="310" t="s">
        <v>40</v>
      </c>
      <c r="BE790" s="311"/>
      <c r="BF790" s="312" t="s">
        <v>41</v>
      </c>
      <c r="BG790" s="313"/>
      <c r="BI790" s="147" t="s">
        <v>22</v>
      </c>
      <c r="BJ790" s="130">
        <f>B790/B808</f>
        <v>7.2356873804405697E-2</v>
      </c>
      <c r="BK790" s="131">
        <f t="shared" ref="BK790" si="15169">C790/C808</f>
        <v>3.2392776523702031E-2</v>
      </c>
      <c r="BL790" s="132">
        <f t="shared" ref="BL790" si="15170">D790/D808</f>
        <v>6.1372827631435131E-2</v>
      </c>
      <c r="BM790" s="133">
        <f t="shared" ref="BM790" si="15171">E790/E808</f>
        <v>5.1613427619279853E-2</v>
      </c>
      <c r="BN790" s="130">
        <f t="shared" ref="BN790" si="15172">F790/F808</f>
        <v>5.0266666666666668E-2</v>
      </c>
      <c r="BO790" s="131">
        <f t="shared" ref="BO790" si="15173">G790/G808</f>
        <v>5.175563223056627E-2</v>
      </c>
      <c r="BP790" s="132">
        <f t="shared" ref="BP790" si="15174">H790/H808</f>
        <v>4.7278168729272832E-2</v>
      </c>
      <c r="BQ790" s="133">
        <f t="shared" ref="BQ790" si="15175">I790/I808</f>
        <v>4.4570092867521637E-2</v>
      </c>
      <c r="BR790" s="130">
        <f t="shared" ref="BR790" si="15176">J790/J808</f>
        <v>3.9990186457311089E-2</v>
      </c>
      <c r="BS790" s="131">
        <f t="shared" ref="BS790" si="15177">K790/K808</f>
        <v>9.6538187009279089E-2</v>
      </c>
      <c r="BT790" s="132">
        <f t="shared" ref="BT790" si="15178">L790/L808</f>
        <v>2.5428491149199213E-2</v>
      </c>
      <c r="BU790" s="130">
        <f t="shared" ref="BU790" si="15179">M790/M808</f>
        <v>7.3822629969418962E-2</v>
      </c>
      <c r="BV790" s="134">
        <f t="shared" ref="BV790" si="15180">N790/N808</f>
        <v>4.5253019415991441E-2</v>
      </c>
      <c r="BW790" s="135">
        <f t="shared" ref="BW790" si="15181">O790/O808</f>
        <v>6.7751055883276901E-2</v>
      </c>
      <c r="BX790" s="130">
        <f t="shared" ref="BX790" si="15182">P790/P808</f>
        <v>5.3479921736699895E-2</v>
      </c>
      <c r="BY790" s="131">
        <f t="shared" ref="BY790" si="15183">Q790/Q808</f>
        <v>5.6281618887015175E-2</v>
      </c>
      <c r="BZ790" s="132">
        <f t="shared" ref="BZ790" si="15184">R790/R808</f>
        <v>6.6514488618350132E-2</v>
      </c>
      <c r="CA790" s="133">
        <f t="shared" ref="CA790" si="15185">S790/S808</f>
        <v>4.4880856219709206E-2</v>
      </c>
      <c r="CB790" s="130">
        <f t="shared" ref="CB790" si="15186">T790/T808</f>
        <v>2.9283735654926792E-2</v>
      </c>
      <c r="CC790" s="131">
        <f t="shared" ref="CC790" si="15187">U790/U808</f>
        <v>8.7630916081134824E-2</v>
      </c>
      <c r="CD790" s="132">
        <f t="shared" ref="CD790" si="15188">V790/V808</f>
        <v>2.0758458297186765E-2</v>
      </c>
      <c r="CE790" s="133">
        <f t="shared" ref="CE790" si="15189">W790/W808</f>
        <v>6.8713513513513513E-2</v>
      </c>
      <c r="CF790" s="130">
        <f t="shared" ref="CF790" si="15190">X790/X808</f>
        <v>4.1001968637567034E-2</v>
      </c>
      <c r="CG790" s="131">
        <f t="shared" ref="CG790" si="15191">Y790/Y808</f>
        <v>7.515239741606769E-2</v>
      </c>
      <c r="CH790" s="132">
        <f t="shared" ref="CH790" si="15192">Z790/Z808</f>
        <v>5.9165346011621767E-2</v>
      </c>
      <c r="CI790" s="130">
        <f t="shared" ref="CI790" si="15193">AA790/AA808</f>
        <v>4.8419347490445214E-2</v>
      </c>
      <c r="CJ790" s="136">
        <f t="shared" ref="CJ790" si="15194">AB790/AB808</f>
        <v>5.4094292803970226E-2</v>
      </c>
      <c r="CK790" s="137">
        <f t="shared" ref="CK790" si="15195">AC790/AC808</f>
        <v>5.6076160793106733E-2</v>
      </c>
    </row>
    <row r="791" spans="1:89" ht="15" thickTop="1" thickBot="1">
      <c r="A791" s="138" t="s">
        <v>23</v>
      </c>
      <c r="B791" s="182">
        <v>3425</v>
      </c>
      <c r="C791" s="183">
        <v>885</v>
      </c>
      <c r="D791" s="184">
        <v>1221</v>
      </c>
      <c r="E791" s="185">
        <v>548</v>
      </c>
      <c r="F791" s="182">
        <v>442</v>
      </c>
      <c r="G791" s="186">
        <v>299</v>
      </c>
      <c r="H791" s="184">
        <v>1389</v>
      </c>
      <c r="I791" s="185">
        <v>1516</v>
      </c>
      <c r="J791" s="182">
        <v>199</v>
      </c>
      <c r="K791" s="186">
        <v>547</v>
      </c>
      <c r="L791" s="184">
        <v>224</v>
      </c>
      <c r="M791" s="182">
        <v>1288</v>
      </c>
      <c r="N791" s="187">
        <v>986</v>
      </c>
      <c r="O791" s="188">
        <v>1912</v>
      </c>
      <c r="P791" s="182">
        <v>564</v>
      </c>
      <c r="Q791" s="186">
        <v>620</v>
      </c>
      <c r="R791" s="184">
        <v>1080</v>
      </c>
      <c r="S791" s="185">
        <v>1001</v>
      </c>
      <c r="T791" s="182">
        <v>180</v>
      </c>
      <c r="U791" s="186">
        <v>354</v>
      </c>
      <c r="V791" s="184">
        <v>449</v>
      </c>
      <c r="W791" s="185">
        <v>1593</v>
      </c>
      <c r="X791" s="182">
        <v>607</v>
      </c>
      <c r="Y791" s="186">
        <v>570</v>
      </c>
      <c r="Z791" s="184">
        <v>2809</v>
      </c>
      <c r="AA791" s="182">
        <v>2087</v>
      </c>
      <c r="AB791" s="165">
        <f t="shared" si="15114"/>
        <v>13575</v>
      </c>
      <c r="AC791" s="166">
        <f t="shared" si="15031"/>
        <v>13220</v>
      </c>
      <c r="AE791" s="315"/>
      <c r="AF791" s="230" t="s">
        <v>14</v>
      </c>
      <c r="AG791" s="231" t="s">
        <v>15</v>
      </c>
      <c r="AH791" s="232" t="s">
        <v>14</v>
      </c>
      <c r="AI791" s="233" t="s">
        <v>15</v>
      </c>
      <c r="AJ791" s="230" t="s">
        <v>14</v>
      </c>
      <c r="AK791" s="231" t="s">
        <v>15</v>
      </c>
      <c r="AL791" s="232" t="s">
        <v>14</v>
      </c>
      <c r="AM791" s="233" t="s">
        <v>15</v>
      </c>
      <c r="AN791" s="230" t="s">
        <v>14</v>
      </c>
      <c r="AO791" s="231" t="s">
        <v>15</v>
      </c>
      <c r="AP791" s="232" t="s">
        <v>14</v>
      </c>
      <c r="AQ791" s="230" t="s">
        <v>15</v>
      </c>
      <c r="AR791" s="234" t="s">
        <v>14</v>
      </c>
      <c r="AS791" s="235" t="s">
        <v>15</v>
      </c>
      <c r="AT791" s="230" t="s">
        <v>14</v>
      </c>
      <c r="AU791" s="231" t="s">
        <v>15</v>
      </c>
      <c r="AV791" s="232" t="s">
        <v>14</v>
      </c>
      <c r="AW791" s="233" t="s">
        <v>15</v>
      </c>
      <c r="AX791" s="230" t="s">
        <v>14</v>
      </c>
      <c r="AY791" s="231" t="s">
        <v>15</v>
      </c>
      <c r="AZ791" s="232" t="s">
        <v>14</v>
      </c>
      <c r="BA791" s="233" t="s">
        <v>15</v>
      </c>
      <c r="BB791" s="230" t="s">
        <v>14</v>
      </c>
      <c r="BC791" s="231" t="s">
        <v>15</v>
      </c>
      <c r="BD791" s="236" t="s">
        <v>14</v>
      </c>
      <c r="BE791" s="237" t="s">
        <v>15</v>
      </c>
      <c r="BF791" s="238" t="s">
        <v>14</v>
      </c>
      <c r="BG791" s="239" t="s">
        <v>15</v>
      </c>
      <c r="BI791" s="138" t="s">
        <v>23</v>
      </c>
      <c r="BJ791" s="130">
        <f>B791/B808</f>
        <v>6.7544914903267791E-2</v>
      </c>
      <c r="BK791" s="131">
        <f t="shared" ref="BK791" si="15196">C791/C808</f>
        <v>3.3295711060948079E-2</v>
      </c>
      <c r="BL791" s="132">
        <f t="shared" ref="BL791" si="15197">D791/D808</f>
        <v>6.6728604219040338E-2</v>
      </c>
      <c r="BM791" s="133">
        <f t="shared" ref="BM791" si="15198">E791/E808</f>
        <v>4.4541981630496628E-2</v>
      </c>
      <c r="BN791" s="130">
        <f t="shared" ref="BN791" si="15199">F791/F808</f>
        <v>5.8933333333333331E-2</v>
      </c>
      <c r="BO791" s="131">
        <f t="shared" ref="BO791" si="15200">G791/G808</f>
        <v>6.0686015831134567E-2</v>
      </c>
      <c r="BP791" s="132">
        <f t="shared" ref="BP791" si="15201">H791/H808</f>
        <v>5.6175685513224945E-2</v>
      </c>
      <c r="BQ791" s="133">
        <f t="shared" ref="BQ791" si="15202">I791/I808</f>
        <v>4.788679006886095E-2</v>
      </c>
      <c r="BR791" s="130">
        <f t="shared" ref="BR791" si="15203">J791/J808</f>
        <v>4.8822374877330717E-2</v>
      </c>
      <c r="BS791" s="131">
        <f t="shared" ref="BS791" si="15204">K791/K808</f>
        <v>9.7608850820842252E-2</v>
      </c>
      <c r="BT791" s="132">
        <f t="shared" ref="BT791" si="15205">L791/L808</f>
        <v>3.1469513908401234E-2</v>
      </c>
      <c r="BU791" s="130">
        <f t="shared" ref="BU791" si="15206">M791/M808</f>
        <v>7.877675840978593E-2</v>
      </c>
      <c r="BV791" s="134">
        <f t="shared" ref="BV791" si="15207">N791/N808</f>
        <v>5.0247158946134636E-2</v>
      </c>
      <c r="BW791" s="135">
        <f t="shared" ref="BW791" si="15208">O791/O808</f>
        <v>6.673880414674159E-2</v>
      </c>
      <c r="BX791" s="130">
        <f t="shared" ref="BX791" si="15209">P791/P808</f>
        <v>5.2548215783098852E-2</v>
      </c>
      <c r="BY791" s="131">
        <f t="shared" ref="BY791" si="15210">Q791/Q808</f>
        <v>4.356379988757729E-2</v>
      </c>
      <c r="BZ791" s="132">
        <f t="shared" ref="BZ791" si="15211">R791/R808</f>
        <v>6.8480121742438657E-2</v>
      </c>
      <c r="CA791" s="133">
        <f t="shared" ref="CA791" si="15212">S791/S808</f>
        <v>5.0535137318255249E-2</v>
      </c>
      <c r="CB791" s="130">
        <f t="shared" ref="CB791" si="15213">T791/T808</f>
        <v>3.5615354174910963E-2</v>
      </c>
      <c r="CC791" s="131">
        <f t="shared" ref="CC791" si="15214">U791/U808</f>
        <v>4.69309293384595E-2</v>
      </c>
      <c r="CD791" s="132">
        <f t="shared" ref="CD791" si="15215">V791/V808</f>
        <v>2.7822530672945843E-2</v>
      </c>
      <c r="CE791" s="133">
        <f t="shared" ref="CE791" si="15216">W791/W808</f>
        <v>6.8886486486486487E-2</v>
      </c>
      <c r="CF791" s="130">
        <f t="shared" ref="CF791" si="15217">X791/X808</f>
        <v>4.1205620799674159E-2</v>
      </c>
      <c r="CG791" s="131">
        <f t="shared" ref="CG791" si="15218">Y791/Y808</f>
        <v>5.186061322900555E-2</v>
      </c>
      <c r="CH791" s="132">
        <f t="shared" ref="CH791" si="15219">Z791/Z808</f>
        <v>5.9355520338087692E-2</v>
      </c>
      <c r="CI791" s="130">
        <f t="shared" ref="CI791" si="15220">AA791/AA808</f>
        <v>5.2823407324913314E-2</v>
      </c>
      <c r="CJ791" s="136">
        <f t="shared" ref="CJ791" si="15221">AB791/AB808</f>
        <v>5.6141439205955337E-2</v>
      </c>
      <c r="CK791" s="137">
        <f t="shared" ref="CK791" si="15222">AC791/AC808</f>
        <v>5.4791341144484189E-2</v>
      </c>
    </row>
    <row r="792" spans="1:89" ht="14" thickTop="1">
      <c r="A792" s="147" t="s">
        <v>24</v>
      </c>
      <c r="B792" s="196">
        <v>3266</v>
      </c>
      <c r="C792" s="190">
        <v>1098</v>
      </c>
      <c r="D792" s="191">
        <v>1283</v>
      </c>
      <c r="E792" s="192">
        <v>495</v>
      </c>
      <c r="F792" s="189">
        <v>495</v>
      </c>
      <c r="G792" s="193">
        <v>244</v>
      </c>
      <c r="H792" s="191">
        <v>1552</v>
      </c>
      <c r="I792" s="192">
        <v>1703</v>
      </c>
      <c r="J792" s="189">
        <v>208</v>
      </c>
      <c r="K792" s="193">
        <v>413</v>
      </c>
      <c r="L792" s="191">
        <v>225</v>
      </c>
      <c r="M792" s="189">
        <v>1132</v>
      </c>
      <c r="N792" s="194">
        <v>1023</v>
      </c>
      <c r="O792" s="197">
        <v>1715</v>
      </c>
      <c r="P792" s="189">
        <v>615</v>
      </c>
      <c r="Q792" s="193">
        <v>694</v>
      </c>
      <c r="R792" s="191">
        <v>1188</v>
      </c>
      <c r="S792" s="192">
        <v>1050</v>
      </c>
      <c r="T792" s="189">
        <v>198</v>
      </c>
      <c r="U792" s="193">
        <v>430</v>
      </c>
      <c r="V792" s="191">
        <v>504</v>
      </c>
      <c r="W792" s="198">
        <v>1566</v>
      </c>
      <c r="X792" s="189">
        <v>665</v>
      </c>
      <c r="Y792" s="193">
        <v>576</v>
      </c>
      <c r="Z792" s="191">
        <v>2647</v>
      </c>
      <c r="AA792" s="189">
        <v>2321</v>
      </c>
      <c r="AB792" s="165">
        <f t="shared" si="15114"/>
        <v>13869</v>
      </c>
      <c r="AC792" s="166">
        <f t="shared" si="15031"/>
        <v>13437</v>
      </c>
      <c r="AE792" s="241" t="str">
        <f>$AE$17</f>
        <v>17:00 - 17:59</v>
      </c>
      <c r="AF792" s="242">
        <f t="shared" ref="AF792:AU794" si="15223">SUMIF($A$9:$A$32,$AE792,B$784:B$807)</f>
        <v>2542</v>
      </c>
      <c r="AG792" s="243">
        <f t="shared" si="15223"/>
        <v>3080</v>
      </c>
      <c r="AH792" s="244">
        <f t="shared" si="15223"/>
        <v>1348</v>
      </c>
      <c r="AI792" s="245">
        <f t="shared" si="15223"/>
        <v>1300</v>
      </c>
      <c r="AJ792" s="242">
        <f t="shared" si="15223"/>
        <v>762</v>
      </c>
      <c r="AK792" s="246">
        <f t="shared" si="15223"/>
        <v>366</v>
      </c>
      <c r="AL792" s="244">
        <f t="shared" si="15223"/>
        <v>1944</v>
      </c>
      <c r="AM792" s="245">
        <f t="shared" si="15223"/>
        <v>3060</v>
      </c>
      <c r="AN792" s="242">
        <f t="shared" si="15223"/>
        <v>527</v>
      </c>
      <c r="AO792" s="246">
        <f t="shared" si="15223"/>
        <v>258</v>
      </c>
      <c r="AP792" s="244">
        <f t="shared" si="15223"/>
        <v>1035</v>
      </c>
      <c r="AQ792" s="242">
        <f t="shared" si="15223"/>
        <v>879</v>
      </c>
      <c r="AR792" s="247">
        <f t="shared" si="15223"/>
        <v>1832</v>
      </c>
      <c r="AS792" s="248">
        <f t="shared" si="15223"/>
        <v>1794</v>
      </c>
      <c r="AT792" s="242">
        <f t="shared" si="15223"/>
        <v>930</v>
      </c>
      <c r="AU792" s="246">
        <f t="shared" si="15223"/>
        <v>1055</v>
      </c>
      <c r="AV792" s="244">
        <f t="shared" ref="AP792:BE794" si="15224">SUMIF($A$9:$A$32,$AE792,R$784:R$807)</f>
        <v>1135</v>
      </c>
      <c r="AW792" s="245">
        <f t="shared" si="15224"/>
        <v>1567</v>
      </c>
      <c r="AX792" s="242">
        <f t="shared" si="15224"/>
        <v>742</v>
      </c>
      <c r="AY792" s="246">
        <f t="shared" si="15224"/>
        <v>305</v>
      </c>
      <c r="AZ792" s="244">
        <f t="shared" si="15224"/>
        <v>1691</v>
      </c>
      <c r="BA792" s="245">
        <f t="shared" si="15224"/>
        <v>1409</v>
      </c>
      <c r="BB792" s="242">
        <f t="shared" si="15224"/>
        <v>1561</v>
      </c>
      <c r="BC792" s="246">
        <f t="shared" si="15224"/>
        <v>576</v>
      </c>
      <c r="BD792" s="23">
        <f t="shared" si="15224"/>
        <v>3690</v>
      </c>
      <c r="BE792" s="249">
        <f t="shared" si="15224"/>
        <v>3320</v>
      </c>
      <c r="BF792" s="250">
        <f>AF792+AH792+AJ792+AL792+AN792+AP792+AR792+AT792+AV792+AX792+AZ792+BB792+BD792</f>
        <v>19739</v>
      </c>
      <c r="BG792" s="251">
        <f>AG792+AI792+AK792+AM792+AO792+AQ792+AS792+AU792+AW792+AY792+BA792+BC792+BE792</f>
        <v>18969</v>
      </c>
      <c r="BI792" s="147" t="s">
        <v>24</v>
      </c>
      <c r="BJ792" s="130">
        <f>B792/B808</f>
        <v>6.4409253160313165E-2</v>
      </c>
      <c r="BK792" s="131">
        <f t="shared" ref="BK792" si="15225">C792/C808</f>
        <v>4.1309255079006769E-2</v>
      </c>
      <c r="BL792" s="132">
        <f t="shared" ref="BL792" si="15226">D792/D808</f>
        <v>7.0116952672423211E-2</v>
      </c>
      <c r="BM792" s="133">
        <f t="shared" ref="BM792" si="15227">E792/E808</f>
        <v>4.0234089246525238E-2</v>
      </c>
      <c r="BN792" s="130">
        <f t="shared" ref="BN792" si="15228">F792/F808</f>
        <v>6.6000000000000003E-2</v>
      </c>
      <c r="BO792" s="131">
        <f t="shared" ref="BO792" si="15229">G792/G808</f>
        <v>4.9523036330424194E-2</v>
      </c>
      <c r="BP792" s="132">
        <f t="shared" ref="BP792" si="15230">H792/H808</f>
        <v>6.276793658497129E-2</v>
      </c>
      <c r="BQ792" s="133">
        <f t="shared" ref="BQ792" si="15231">I792/I808</f>
        <v>5.3793669846484302E-2</v>
      </c>
      <c r="BR792" s="130">
        <f t="shared" ref="BR792" si="15232">J792/J808</f>
        <v>5.1030421982335622E-2</v>
      </c>
      <c r="BS792" s="131">
        <f t="shared" ref="BS792" si="15233">K792/K808</f>
        <v>7.3697359029264817E-2</v>
      </c>
      <c r="BT792" s="132">
        <f t="shared" ref="BT792" si="15234">L792/L808</f>
        <v>3.1610002809778028E-2</v>
      </c>
      <c r="BU792" s="130">
        <f t="shared" ref="BU792" si="15235">M792/M808</f>
        <v>6.923547400611621E-2</v>
      </c>
      <c r="BV792" s="134">
        <f t="shared" ref="BV792" si="15236">N792/N808</f>
        <v>5.2132701421800945E-2</v>
      </c>
      <c r="BW792" s="135">
        <f t="shared" ref="BW792" si="15237">O792/O808</f>
        <v>5.9862473384760376E-2</v>
      </c>
      <c r="BX792" s="130">
        <f t="shared" ref="BX792" si="15238">P792/P808</f>
        <v>5.7299916146464173E-2</v>
      </c>
      <c r="BY792" s="131">
        <f t="shared" ref="BY792" si="15239">Q792/Q808</f>
        <v>4.876335019673974E-2</v>
      </c>
      <c r="BZ792" s="132">
        <f t="shared" ref="BZ792" si="15240">R792/R808</f>
        <v>7.5328133916682513E-2</v>
      </c>
      <c r="CA792" s="133">
        <f t="shared" ref="CA792" si="15241">S792/S808</f>
        <v>5.3008885298869143E-2</v>
      </c>
      <c r="CB792" s="130">
        <f t="shared" ref="CB792" si="15242">T792/T808</f>
        <v>3.9176889592402057E-2</v>
      </c>
      <c r="CC792" s="131">
        <f t="shared" ref="CC792" si="15243">U792/U808</f>
        <v>5.7006496089089219E-2</v>
      </c>
      <c r="CD792" s="132">
        <f t="shared" ref="CD792" si="15244">V792/V808</f>
        <v>3.1230635766513817E-2</v>
      </c>
      <c r="CE792" s="133">
        <f t="shared" ref="CE792" si="15245">W792/W808</f>
        <v>6.7718918918918916E-2</v>
      </c>
      <c r="CF792" s="130">
        <f t="shared" ref="CF792" si="15246">X792/X808</f>
        <v>4.514289593374516E-2</v>
      </c>
      <c r="CG792" s="131">
        <f t="shared" ref="CG792" si="15247">Y792/Y808</f>
        <v>5.2406514420889817E-2</v>
      </c>
      <c r="CH792" s="132">
        <f t="shared" ref="CH792" si="15248">Z792/Z808</f>
        <v>5.5932382461701007E-2</v>
      </c>
      <c r="CI792" s="130">
        <f t="shared" ref="CI792" si="15249">AA792/AA808</f>
        <v>5.8746108481611783E-2</v>
      </c>
      <c r="CJ792" s="136">
        <f t="shared" ref="CJ792" si="15250">AB792/AB808</f>
        <v>5.7357320099255586E-2</v>
      </c>
      <c r="CK792" s="137">
        <f t="shared" ref="CK792" si="15251">AC792/AC808</f>
        <v>5.5690714898519969E-2</v>
      </c>
    </row>
    <row r="793" spans="1:89">
      <c r="A793" s="138" t="s">
        <v>25</v>
      </c>
      <c r="B793" s="199">
        <v>3398</v>
      </c>
      <c r="C793" s="183">
        <v>1298</v>
      </c>
      <c r="D793" s="184">
        <v>1270</v>
      </c>
      <c r="E793" s="185">
        <v>547</v>
      </c>
      <c r="F793" s="182">
        <v>482</v>
      </c>
      <c r="G793" s="186">
        <v>260</v>
      </c>
      <c r="H793" s="184">
        <v>1652</v>
      </c>
      <c r="I793" s="185">
        <v>1702</v>
      </c>
      <c r="J793" s="182">
        <v>236</v>
      </c>
      <c r="K793" s="183">
        <v>389</v>
      </c>
      <c r="L793" s="184">
        <v>300</v>
      </c>
      <c r="M793" s="182">
        <v>1184</v>
      </c>
      <c r="N793" s="187">
        <v>1127</v>
      </c>
      <c r="O793" s="200">
        <v>1746</v>
      </c>
      <c r="P793" s="182">
        <v>628</v>
      </c>
      <c r="Q793" s="183">
        <v>697</v>
      </c>
      <c r="R793" s="184">
        <v>1107</v>
      </c>
      <c r="S793" s="185">
        <v>1089</v>
      </c>
      <c r="T793" s="191">
        <v>199</v>
      </c>
      <c r="U793" s="182">
        <v>376</v>
      </c>
      <c r="V793" s="184">
        <v>623</v>
      </c>
      <c r="W793" s="201">
        <v>1650</v>
      </c>
      <c r="X793" s="182">
        <v>728</v>
      </c>
      <c r="Y793" s="186">
        <v>601</v>
      </c>
      <c r="Z793" s="184">
        <v>3003</v>
      </c>
      <c r="AA793" s="182">
        <v>2357</v>
      </c>
      <c r="AB793" s="165">
        <f t="shared" si="15114"/>
        <v>14753</v>
      </c>
      <c r="AC793" s="166">
        <f t="shared" si="15031"/>
        <v>13896</v>
      </c>
      <c r="AE793" s="253" t="str">
        <f>$AE$18</f>
        <v>18:00 - 18:59</v>
      </c>
      <c r="AF793" s="242">
        <f t="shared" si="15223"/>
        <v>2748</v>
      </c>
      <c r="AG793" s="254">
        <f t="shared" si="15223"/>
        <v>3274</v>
      </c>
      <c r="AH793" s="255">
        <f t="shared" si="15223"/>
        <v>1218</v>
      </c>
      <c r="AI793" s="256">
        <f t="shared" si="15223"/>
        <v>1002</v>
      </c>
      <c r="AJ793" s="257">
        <f t="shared" si="15223"/>
        <v>522</v>
      </c>
      <c r="AK793" s="258">
        <f t="shared" si="15223"/>
        <v>412</v>
      </c>
      <c r="AL793" s="255">
        <f t="shared" si="15223"/>
        <v>1862</v>
      </c>
      <c r="AM793" s="256">
        <f t="shared" si="15223"/>
        <v>3143</v>
      </c>
      <c r="AN793" s="257">
        <f t="shared" si="15223"/>
        <v>435</v>
      </c>
      <c r="AO793" s="258">
        <f t="shared" si="15223"/>
        <v>245</v>
      </c>
      <c r="AP793" s="255">
        <f t="shared" si="15224"/>
        <v>1047</v>
      </c>
      <c r="AQ793" s="257">
        <f t="shared" si="15224"/>
        <v>828</v>
      </c>
      <c r="AR793" s="259">
        <f t="shared" si="15224"/>
        <v>1776</v>
      </c>
      <c r="AS793" s="260">
        <f t="shared" si="15224"/>
        <v>2035</v>
      </c>
      <c r="AT793" s="257">
        <f t="shared" si="15224"/>
        <v>883</v>
      </c>
      <c r="AU793" s="258">
        <f t="shared" si="15224"/>
        <v>1097</v>
      </c>
      <c r="AV793" s="255">
        <f t="shared" si="15224"/>
        <v>1084</v>
      </c>
      <c r="AW793" s="256">
        <f t="shared" si="15224"/>
        <v>1706</v>
      </c>
      <c r="AX793" s="257">
        <f t="shared" si="15224"/>
        <v>788</v>
      </c>
      <c r="AY793" s="258">
        <f t="shared" si="15224"/>
        <v>283</v>
      </c>
      <c r="AZ793" s="255">
        <f t="shared" si="15224"/>
        <v>1914</v>
      </c>
      <c r="BA793" s="256">
        <f t="shared" si="15224"/>
        <v>1493</v>
      </c>
      <c r="BB793" s="257">
        <f t="shared" si="15224"/>
        <v>1663</v>
      </c>
      <c r="BC793" s="258">
        <f t="shared" si="15224"/>
        <v>754</v>
      </c>
      <c r="BD793" s="255">
        <f t="shared" si="15224"/>
        <v>3333</v>
      </c>
      <c r="BE793" s="257">
        <f t="shared" si="15224"/>
        <v>3433</v>
      </c>
      <c r="BF793" s="261">
        <f>SUM(AF793,AH793,AJ793,AL793,AN793,AP793,AR793,AT793,AV793,AX793,AZ793,BB793,BD793)</f>
        <v>19273</v>
      </c>
      <c r="BG793" s="19">
        <f>SUM(AG793,AI793,AK793,AM793,AO793,AQ793,AS793,AU793,AW793,AY793,BA793,BC793,BE793)</f>
        <v>19705</v>
      </c>
      <c r="BI793" s="138" t="s">
        <v>25</v>
      </c>
      <c r="BJ793" s="130">
        <f>B793/B808</f>
        <v>6.7012444041256627E-2</v>
      </c>
      <c r="BK793" s="131">
        <f t="shared" ref="BK793" si="15252">C793/C808</f>
        <v>4.8833709556057182E-2</v>
      </c>
      <c r="BL793" s="132">
        <f t="shared" ref="BL793" si="15253">D793/D808</f>
        <v>6.9406492512842935E-2</v>
      </c>
      <c r="BM793" s="133">
        <f t="shared" ref="BM793" si="15254">E793/E808</f>
        <v>4.4460700642119808E-2</v>
      </c>
      <c r="BN793" s="130">
        <f t="shared" ref="BN793" si="15255">F793/F808</f>
        <v>6.4266666666666666E-2</v>
      </c>
      <c r="BO793" s="131">
        <f t="shared" ref="BO793" si="15256">G793/G808</f>
        <v>5.2770448548812667E-2</v>
      </c>
      <c r="BP793" s="132">
        <f t="shared" ref="BP793" si="15257">H793/H808</f>
        <v>6.6812262395858607E-2</v>
      </c>
      <c r="BQ793" s="133">
        <f t="shared" ref="BQ793" si="15258">I793/I808</f>
        <v>5.3762082254090592E-2</v>
      </c>
      <c r="BR793" s="130">
        <f t="shared" ref="BR793" si="15259">J793/J808</f>
        <v>5.7899901864573111E-2</v>
      </c>
      <c r="BS793" s="131">
        <f t="shared" ref="BS793" si="15260">K793/K808</f>
        <v>6.9414703783012136E-2</v>
      </c>
      <c r="BT793" s="132">
        <f t="shared" ref="BT793" si="15261">L793/L808</f>
        <v>4.2146670413037372E-2</v>
      </c>
      <c r="BU793" s="130">
        <f t="shared" ref="BU793" si="15262">M793/M808</f>
        <v>7.2415902140672783E-2</v>
      </c>
      <c r="BV793" s="134">
        <f t="shared" ref="BV793" si="15263">N793/N808</f>
        <v>5.7432604596646793E-2</v>
      </c>
      <c r="BW793" s="135">
        <f t="shared" ref="BW793" si="15264">O793/O808</f>
        <v>6.0944535585884321E-2</v>
      </c>
      <c r="BX793" s="130">
        <f t="shared" ref="BX793" si="15265">P793/P808</f>
        <v>5.8511133886145532E-2</v>
      </c>
      <c r="BY793" s="131">
        <f t="shared" ref="BY793" si="15266">Q793/Q808</f>
        <v>4.8974142776840923E-2</v>
      </c>
      <c r="BZ793" s="132">
        <f t="shared" ref="BZ793" si="15267">R793/R808</f>
        <v>7.0192124785999621E-2</v>
      </c>
      <c r="CA793" s="133">
        <f t="shared" ref="CA793" si="15268">S793/S808</f>
        <v>5.4977786752827142E-2</v>
      </c>
      <c r="CB793" s="130">
        <f t="shared" ref="CB793" si="15269">T793/T808</f>
        <v>3.9374752671151564E-2</v>
      </c>
      <c r="CC793" s="131">
        <f t="shared" ref="CC793" si="15270">U793/U808</f>
        <v>4.9847540766273367E-2</v>
      </c>
      <c r="CD793" s="132">
        <f t="shared" ref="CD793" si="15271">V793/V808</f>
        <v>3.86045358780518E-2</v>
      </c>
      <c r="CE793" s="133">
        <f t="shared" ref="CE793" si="15272">W793/W808</f>
        <v>7.1351351351351358E-2</v>
      </c>
      <c r="CF793" s="130">
        <f t="shared" ref="CF793" si="15273">X793/X808</f>
        <v>4.9419591337994707E-2</v>
      </c>
      <c r="CG793" s="131">
        <f t="shared" ref="CG793" si="15274">Y793/Y808</f>
        <v>5.4681102720407604E-2</v>
      </c>
      <c r="CH793" s="132">
        <f t="shared" ref="CH793" si="15275">Z793/Z808</f>
        <v>6.3454833597464344E-2</v>
      </c>
      <c r="CI793" s="130">
        <f t="shared" ref="CI793" si="15276">AA793/AA808</f>
        <v>5.9657293274950014E-2</v>
      </c>
      <c r="CJ793" s="136">
        <f t="shared" ref="CJ793" si="15277">AB793/AB808</f>
        <v>6.1013234077750209E-2</v>
      </c>
      <c r="CK793" s="137">
        <f t="shared" ref="CK793" si="15278">AC793/AC808</f>
        <v>5.7593076894383678E-2</v>
      </c>
    </row>
    <row r="794" spans="1:89" ht="14" thickBot="1">
      <c r="A794" s="147" t="s">
        <v>26</v>
      </c>
      <c r="B794" s="196">
        <v>3123</v>
      </c>
      <c r="C794" s="190">
        <v>1039</v>
      </c>
      <c r="D794" s="191">
        <v>1112</v>
      </c>
      <c r="E794" s="192">
        <v>459</v>
      </c>
      <c r="F794" s="189">
        <v>500</v>
      </c>
      <c r="G794" s="193">
        <v>260</v>
      </c>
      <c r="H794" s="191">
        <v>1670</v>
      </c>
      <c r="I794" s="192">
        <v>1238</v>
      </c>
      <c r="J794" s="189">
        <v>242</v>
      </c>
      <c r="K794" s="190">
        <v>359</v>
      </c>
      <c r="L794" s="191">
        <v>323</v>
      </c>
      <c r="M794" s="189">
        <v>1030</v>
      </c>
      <c r="N794" s="194">
        <v>1066</v>
      </c>
      <c r="O794" s="197">
        <v>1514</v>
      </c>
      <c r="P794" s="189">
        <v>679</v>
      </c>
      <c r="Q794" s="190">
        <v>593</v>
      </c>
      <c r="R794" s="191">
        <v>859</v>
      </c>
      <c r="S794" s="192">
        <v>956</v>
      </c>
      <c r="T794" s="189">
        <v>205</v>
      </c>
      <c r="U794" s="193">
        <v>421</v>
      </c>
      <c r="V794" s="191">
        <v>774</v>
      </c>
      <c r="W794" s="198">
        <v>1632</v>
      </c>
      <c r="X794" s="189">
        <v>726</v>
      </c>
      <c r="Y794" s="193">
        <v>536</v>
      </c>
      <c r="Z794" s="191">
        <v>2958</v>
      </c>
      <c r="AA794" s="189">
        <v>1986</v>
      </c>
      <c r="AB794" s="165">
        <f t="shared" si="15114"/>
        <v>14237</v>
      </c>
      <c r="AC794" s="166">
        <f t="shared" si="15031"/>
        <v>12023</v>
      </c>
      <c r="AE794" s="241" t="str">
        <f>$AE$19</f>
        <v>19:00 - 19:59</v>
      </c>
      <c r="AF794" s="242">
        <f t="shared" si="15223"/>
        <v>2478</v>
      </c>
      <c r="AG794" s="262">
        <f t="shared" si="15223"/>
        <v>2992</v>
      </c>
      <c r="AH794" s="263">
        <f t="shared" si="15223"/>
        <v>942</v>
      </c>
      <c r="AI794" s="264">
        <f t="shared" si="15223"/>
        <v>1355</v>
      </c>
      <c r="AJ794" s="265">
        <f t="shared" si="15223"/>
        <v>308</v>
      </c>
      <c r="AK794" s="266">
        <f t="shared" si="15223"/>
        <v>353</v>
      </c>
      <c r="AL794" s="263">
        <f t="shared" si="15223"/>
        <v>1665</v>
      </c>
      <c r="AM794" s="264">
        <f t="shared" si="15223"/>
        <v>2687</v>
      </c>
      <c r="AN794" s="265">
        <f t="shared" si="15223"/>
        <v>283</v>
      </c>
      <c r="AO794" s="266">
        <f t="shared" si="15223"/>
        <v>177</v>
      </c>
      <c r="AP794" s="263">
        <f t="shared" si="15224"/>
        <v>743</v>
      </c>
      <c r="AQ794" s="265">
        <f t="shared" si="15224"/>
        <v>638</v>
      </c>
      <c r="AR794" s="267">
        <f t="shared" si="15224"/>
        <v>1609</v>
      </c>
      <c r="AS794" s="268">
        <f t="shared" si="15224"/>
        <v>1670</v>
      </c>
      <c r="AT794" s="265">
        <f t="shared" si="15224"/>
        <v>749</v>
      </c>
      <c r="AU794" s="266">
        <f t="shared" si="15224"/>
        <v>1314</v>
      </c>
      <c r="AV794" s="263">
        <f t="shared" si="15224"/>
        <v>845</v>
      </c>
      <c r="AW794" s="264">
        <f t="shared" si="15224"/>
        <v>1638</v>
      </c>
      <c r="AX794" s="265">
        <f t="shared" si="15224"/>
        <v>452</v>
      </c>
      <c r="AY794" s="266">
        <f t="shared" si="15224"/>
        <v>306</v>
      </c>
      <c r="AZ794" s="263">
        <f t="shared" si="15224"/>
        <v>1791</v>
      </c>
      <c r="BA794" s="264">
        <f t="shared" si="15224"/>
        <v>1321</v>
      </c>
      <c r="BB794" s="265">
        <f t="shared" si="15224"/>
        <v>1332</v>
      </c>
      <c r="BC794" s="266">
        <f t="shared" si="15224"/>
        <v>613</v>
      </c>
      <c r="BD794" s="263">
        <f t="shared" si="15224"/>
        <v>2851</v>
      </c>
      <c r="BE794" s="265">
        <f t="shared" si="15224"/>
        <v>2745</v>
      </c>
      <c r="BF794" s="261">
        <f>SUM(AF794,AH794,AJ794,AL794,AN794,AP794,AR794,AT794,AV794,AX794,AZ794,BB794,BD794)</f>
        <v>16048</v>
      </c>
      <c r="BG794" s="19">
        <f>SUM(AG794,AI794,AK794,AM794,AO794,AQ794,AS794,AU794,AW794,AY794,BA794,BC794,BE794)</f>
        <v>17809</v>
      </c>
      <c r="BI794" s="147" t="s">
        <v>26</v>
      </c>
      <c r="BJ794" s="130">
        <f>B794/B808</f>
        <v>6.1589129705957757E-2</v>
      </c>
      <c r="BK794" s="131">
        <f t="shared" ref="BK794" si="15279">C794/C808</f>
        <v>3.9089541008276898E-2</v>
      </c>
      <c r="BL794" s="132">
        <f t="shared" ref="BL794" si="15280">D794/D808</f>
        <v>6.07716690348672E-2</v>
      </c>
      <c r="BM794" s="133">
        <f t="shared" ref="BM794" si="15281">E794/E808</f>
        <v>3.7307973664959769E-2</v>
      </c>
      <c r="BN794" s="130">
        <f t="shared" ref="BN794" si="15282">F794/F808</f>
        <v>6.6666666666666666E-2</v>
      </c>
      <c r="BO794" s="131">
        <f t="shared" ref="BO794" si="15283">G794/G808</f>
        <v>5.2770448548812667E-2</v>
      </c>
      <c r="BP794" s="132">
        <f t="shared" ref="BP794" si="15284">H794/H808</f>
        <v>6.7540241041818327E-2</v>
      </c>
      <c r="BQ794" s="133">
        <f t="shared" ref="BQ794" si="15285">I794/I808</f>
        <v>3.9105439383410198E-2</v>
      </c>
      <c r="BR794" s="130">
        <f t="shared" ref="BR794" si="15286">J794/J808</f>
        <v>5.9371933267909717E-2</v>
      </c>
      <c r="BS794" s="131">
        <f t="shared" ref="BS794" si="15287">K794/K808</f>
        <v>6.4061384725196291E-2</v>
      </c>
      <c r="BT794" s="132">
        <f t="shared" ref="BT794" si="15288">L794/L808</f>
        <v>4.5377915144703566E-2</v>
      </c>
      <c r="BU794" s="130">
        <f t="shared" ref="BU794" si="15289">M794/M808</f>
        <v>6.2996941896024464E-2</v>
      </c>
      <c r="BV794" s="134">
        <f t="shared" ref="BV794" si="15290">N794/N808</f>
        <v>5.43240075421699E-2</v>
      </c>
      <c r="BW794" s="135">
        <f t="shared" ref="BW794" si="15291">O794/O808</f>
        <v>5.2846521693601871E-2</v>
      </c>
      <c r="BX794" s="130">
        <f t="shared" ref="BX794" si="15292">P794/P808</f>
        <v>6.326283424951086E-2</v>
      </c>
      <c r="BY794" s="131">
        <f t="shared" ref="BY794" si="15293">Q794/Q808</f>
        <v>4.1666666666666664E-2</v>
      </c>
      <c r="BZ794" s="132">
        <f t="shared" ref="BZ794" si="15294">R794/R808</f>
        <v>5.4467059793291486E-2</v>
      </c>
      <c r="CA794" s="133">
        <f t="shared" ref="CA794" si="15295">S794/S808</f>
        <v>4.8263327948303715E-2</v>
      </c>
      <c r="CB794" s="130">
        <f t="shared" ref="CB794" si="15296">T794/T808</f>
        <v>4.0561931143648595E-2</v>
      </c>
      <c r="CC794" s="131">
        <f t="shared" ref="CC794" si="15297">U794/U808</f>
        <v>5.581333686861991E-2</v>
      </c>
      <c r="CD794" s="132">
        <f t="shared" ref="CD794" si="15298">V794/V808</f>
        <v>4.7961333498574794E-2</v>
      </c>
      <c r="CE794" s="133">
        <f t="shared" ref="CE794" si="15299">W794/W808</f>
        <v>7.0572972972972978E-2</v>
      </c>
      <c r="CF794" s="130">
        <f t="shared" ref="CF794" si="15300">X794/X808</f>
        <v>4.9283823229923293E-2</v>
      </c>
      <c r="CG794" s="131">
        <f t="shared" ref="CG794" si="15301">Y794/Y808</f>
        <v>4.876717314166136E-2</v>
      </c>
      <c r="CH794" s="132">
        <f t="shared" ref="CH794" si="15302">Z794/Z808</f>
        <v>6.2503961965134705E-2</v>
      </c>
      <c r="CI794" s="130">
        <f t="shared" ref="CI794" si="15303">AA794/AA808</f>
        <v>5.0267027765825506E-2</v>
      </c>
      <c r="CJ794" s="136">
        <f t="shared" ref="CJ794" si="15304">AB794/AB808</f>
        <v>5.8879239040529364E-2</v>
      </c>
      <c r="CK794" s="137">
        <f t="shared" ref="CK794" si="15305">AC794/AC808</f>
        <v>4.9830279468996472E-2</v>
      </c>
    </row>
    <row r="795" spans="1:89" ht="15" thickTop="1" thickBot="1">
      <c r="A795" s="138" t="s">
        <v>27</v>
      </c>
      <c r="B795" s="199">
        <v>2692</v>
      </c>
      <c r="C795" s="183">
        <v>1799</v>
      </c>
      <c r="D795" s="184">
        <v>1008</v>
      </c>
      <c r="E795" s="185">
        <v>819</v>
      </c>
      <c r="F795" s="182">
        <v>478</v>
      </c>
      <c r="G795" s="186">
        <v>363</v>
      </c>
      <c r="H795" s="184">
        <v>1776</v>
      </c>
      <c r="I795" s="185">
        <v>2517</v>
      </c>
      <c r="J795" s="182">
        <v>273</v>
      </c>
      <c r="K795" s="183">
        <v>387</v>
      </c>
      <c r="L795" s="184">
        <v>418</v>
      </c>
      <c r="M795" s="182">
        <v>1310</v>
      </c>
      <c r="N795" s="187">
        <v>1253</v>
      </c>
      <c r="O795" s="200">
        <v>2073</v>
      </c>
      <c r="P795" s="182">
        <v>693</v>
      </c>
      <c r="Q795" s="183">
        <v>906</v>
      </c>
      <c r="R795" s="184">
        <v>1178</v>
      </c>
      <c r="S795" s="185">
        <v>1478</v>
      </c>
      <c r="T795" s="182">
        <v>275</v>
      </c>
      <c r="U795" s="186">
        <v>337</v>
      </c>
      <c r="V795" s="184">
        <v>891</v>
      </c>
      <c r="W795" s="201">
        <v>1457</v>
      </c>
      <c r="X795" s="182">
        <v>802</v>
      </c>
      <c r="Y795" s="186">
        <v>560</v>
      </c>
      <c r="Z795" s="184">
        <v>2996</v>
      </c>
      <c r="AA795" s="182">
        <v>2974</v>
      </c>
      <c r="AB795" s="165">
        <f t="shared" si="15114"/>
        <v>14733</v>
      </c>
      <c r="AC795" s="166">
        <f t="shared" si="15031"/>
        <v>16980</v>
      </c>
      <c r="AE795" s="269" t="s">
        <v>13</v>
      </c>
      <c r="AF795" s="14">
        <f t="shared" ref="AF795:BG795" si="15306">SUM(AF792:AF794)</f>
        <v>7768</v>
      </c>
      <c r="AG795" s="1">
        <f t="shared" si="15306"/>
        <v>9346</v>
      </c>
      <c r="AH795" s="14">
        <f t="shared" si="15306"/>
        <v>3508</v>
      </c>
      <c r="AI795" s="1">
        <f t="shared" si="15306"/>
        <v>3657</v>
      </c>
      <c r="AJ795" s="14">
        <f t="shared" si="15306"/>
        <v>1592</v>
      </c>
      <c r="AK795" s="1">
        <f t="shared" si="15306"/>
        <v>1131</v>
      </c>
      <c r="AL795" s="14">
        <f t="shared" si="15306"/>
        <v>5471</v>
      </c>
      <c r="AM795" s="1">
        <f t="shared" si="15306"/>
        <v>8890</v>
      </c>
      <c r="AN795" s="14">
        <f t="shared" si="15306"/>
        <v>1245</v>
      </c>
      <c r="AO795" s="1">
        <f t="shared" si="15306"/>
        <v>680</v>
      </c>
      <c r="AP795" s="14">
        <f t="shared" si="15306"/>
        <v>2825</v>
      </c>
      <c r="AQ795" s="1">
        <f t="shared" si="15306"/>
        <v>2345</v>
      </c>
      <c r="AR795" s="14">
        <f t="shared" si="15306"/>
        <v>5217</v>
      </c>
      <c r="AS795" s="1">
        <f t="shared" si="15306"/>
        <v>5499</v>
      </c>
      <c r="AT795" s="14">
        <f t="shared" si="15306"/>
        <v>2562</v>
      </c>
      <c r="AU795" s="1">
        <f t="shared" si="15306"/>
        <v>3466</v>
      </c>
      <c r="AV795" s="14">
        <f t="shared" si="15306"/>
        <v>3064</v>
      </c>
      <c r="AW795" s="1">
        <f t="shared" si="15306"/>
        <v>4911</v>
      </c>
      <c r="AX795" s="14">
        <f t="shared" si="15306"/>
        <v>1982</v>
      </c>
      <c r="AY795" s="1">
        <f t="shared" si="15306"/>
        <v>894</v>
      </c>
      <c r="AZ795" s="14">
        <f t="shared" si="15306"/>
        <v>5396</v>
      </c>
      <c r="BA795" s="1">
        <f t="shared" si="15306"/>
        <v>4223</v>
      </c>
      <c r="BB795" s="14">
        <f t="shared" si="15306"/>
        <v>4556</v>
      </c>
      <c r="BC795" s="1">
        <f t="shared" si="15306"/>
        <v>1943</v>
      </c>
      <c r="BD795" s="14">
        <f t="shared" si="15306"/>
        <v>9874</v>
      </c>
      <c r="BE795" s="1">
        <f t="shared" si="15306"/>
        <v>9498</v>
      </c>
      <c r="BF795" s="54">
        <f t="shared" si="15306"/>
        <v>55060</v>
      </c>
      <c r="BG795" s="50">
        <f t="shared" si="15306"/>
        <v>56483</v>
      </c>
      <c r="BI795" s="138" t="s">
        <v>27</v>
      </c>
      <c r="BJ795" s="130">
        <f>B795/B808</f>
        <v>5.3089317056816611E-2</v>
      </c>
      <c r="BK795" s="131">
        <f t="shared" ref="BK795" si="15307">C795/C808</f>
        <v>6.7682468021068476E-2</v>
      </c>
      <c r="BL795" s="132">
        <f t="shared" ref="BL795" si="15308">D795/D808</f>
        <v>5.5087987758224939E-2</v>
      </c>
      <c r="BM795" s="133">
        <f t="shared" ref="BM795" si="15309">E795/E808</f>
        <v>6.6569129480614483E-2</v>
      </c>
      <c r="BN795" s="130">
        <f t="shared" ref="BN795" si="15310">F795/F808</f>
        <v>6.3733333333333336E-2</v>
      </c>
      <c r="BO795" s="131">
        <f t="shared" ref="BO795" si="15311">G795/G808</f>
        <v>7.3675664704688448E-2</v>
      </c>
      <c r="BP795" s="132">
        <f t="shared" ref="BP795" si="15312">H795/H808</f>
        <v>7.1827226401358898E-2</v>
      </c>
      <c r="BQ795" s="133">
        <f t="shared" ref="BQ795" si="15313">I795/I808</f>
        <v>7.9505970054962405E-2</v>
      </c>
      <c r="BR795" s="130">
        <f t="shared" ref="BR795" si="15314">J795/J808</f>
        <v>6.6977428851815499E-2</v>
      </c>
      <c r="BS795" s="131">
        <f t="shared" ref="BS795" si="15315">K795/K808</f>
        <v>6.9057815845824405E-2</v>
      </c>
      <c r="BT795" s="132">
        <f t="shared" ref="BT795" si="15316">L795/L808</f>
        <v>5.8724360775498738E-2</v>
      </c>
      <c r="BU795" s="130">
        <f t="shared" ref="BU795" si="15317">M795/M808</f>
        <v>8.0122324159021402E-2</v>
      </c>
      <c r="BV795" s="134">
        <f t="shared" ref="BV795" si="15318">N795/N808</f>
        <v>6.3853641135402331E-2</v>
      </c>
      <c r="BW795" s="135">
        <f t="shared" ref="BW795" si="15319">O795/O808</f>
        <v>7.2358546546127264E-2</v>
      </c>
      <c r="BX795" s="130">
        <f t="shared" ref="BX795" si="15320">P795/P808</f>
        <v>6.4567222584552317E-2</v>
      </c>
      <c r="BY795" s="131">
        <f t="shared" ref="BY795" si="15321">Q795/Q808</f>
        <v>6.3659359190556486E-2</v>
      </c>
      <c r="BZ795" s="132">
        <f t="shared" ref="BZ795" si="15322">R795/R808</f>
        <v>7.4694058715363637E-2</v>
      </c>
      <c r="CA795" s="133">
        <f t="shared" ref="CA795" si="15323">S795/S808</f>
        <v>7.4616316639741512E-2</v>
      </c>
      <c r="CB795" s="130">
        <f t="shared" ref="CB795" si="15324">T795/T808</f>
        <v>5.4412346656113969E-2</v>
      </c>
      <c r="CC795" s="131">
        <f t="shared" ref="CC795" si="15325">U795/U808</f>
        <v>4.4677184144239691E-2</v>
      </c>
      <c r="CD795" s="132">
        <f t="shared" ref="CD795" si="15326">V795/V808</f>
        <v>5.5211302515801211E-2</v>
      </c>
      <c r="CE795" s="133">
        <f t="shared" ref="CE795" si="15327">W795/W808</f>
        <v>6.3005405405405404E-2</v>
      </c>
      <c r="CF795" s="130">
        <f t="shared" ref="CF795" si="15328">X795/X808</f>
        <v>5.4443011336637023E-2</v>
      </c>
      <c r="CG795" s="131">
        <f t="shared" ref="CG795" si="15329">Y795/Y808</f>
        <v>5.0950777909198434E-2</v>
      </c>
      <c r="CH795" s="132">
        <f t="shared" ref="CH795" si="15330">Z795/Z808</f>
        <v>6.3306920232435282E-2</v>
      </c>
      <c r="CI795" s="130">
        <f t="shared" ref="CI795" si="15331">AA795/AA808</f>
        <v>7.5273988205219064E-2</v>
      </c>
      <c r="CJ795" s="136">
        <f t="shared" ref="CJ795" si="15332">AB795/AB808</f>
        <v>6.0930521091811414E-2</v>
      </c>
      <c r="CK795" s="137">
        <f t="shared" ref="CK795" si="15333">AC795/AC808</f>
        <v>7.0374960108422202E-2</v>
      </c>
    </row>
    <row r="796" spans="1:89" ht="14" thickTop="1">
      <c r="A796" s="147" t="s">
        <v>28</v>
      </c>
      <c r="B796" s="196">
        <v>2379</v>
      </c>
      <c r="C796" s="190">
        <v>2009</v>
      </c>
      <c r="D796" s="191">
        <v>1011</v>
      </c>
      <c r="E796" s="192">
        <v>797</v>
      </c>
      <c r="F796" s="189">
        <v>526</v>
      </c>
      <c r="G796" s="193">
        <v>349</v>
      </c>
      <c r="H796" s="191">
        <v>1804</v>
      </c>
      <c r="I796" s="192">
        <v>2244</v>
      </c>
      <c r="J796" s="189">
        <v>315</v>
      </c>
      <c r="K796" s="190">
        <v>313</v>
      </c>
      <c r="L796" s="191">
        <v>559</v>
      </c>
      <c r="M796" s="189">
        <v>745</v>
      </c>
      <c r="N796" s="194">
        <v>1387</v>
      </c>
      <c r="O796" s="197">
        <v>1752</v>
      </c>
      <c r="P796" s="189">
        <v>728</v>
      </c>
      <c r="Q796" s="190">
        <v>806</v>
      </c>
      <c r="R796" s="191">
        <v>1040</v>
      </c>
      <c r="S796" s="192">
        <v>1457</v>
      </c>
      <c r="T796" s="189">
        <v>399</v>
      </c>
      <c r="U796" s="193">
        <v>269</v>
      </c>
      <c r="V796" s="191">
        <v>1296</v>
      </c>
      <c r="W796" s="198">
        <v>1274</v>
      </c>
      <c r="X796" s="189">
        <v>953</v>
      </c>
      <c r="Y796" s="193">
        <v>520</v>
      </c>
      <c r="Z796" s="191">
        <v>3030</v>
      </c>
      <c r="AA796" s="189">
        <v>3075</v>
      </c>
      <c r="AB796" s="165">
        <f t="shared" si="15114"/>
        <v>15427</v>
      </c>
      <c r="AC796" s="166">
        <f t="shared" si="15031"/>
        <v>15610</v>
      </c>
      <c r="BI796" s="147" t="s">
        <v>28</v>
      </c>
      <c r="BJ796" s="130">
        <f>B796/B808</f>
        <v>4.6916599286094623E-2</v>
      </c>
      <c r="BK796" s="131">
        <f t="shared" ref="BK796" si="15334">C796/C808</f>
        <v>7.5583145221971404E-2</v>
      </c>
      <c r="BL796" s="132">
        <f t="shared" ref="BL796" si="15335">D796/D808</f>
        <v>5.5251940102743466E-2</v>
      </c>
      <c r="BM796" s="133">
        <f t="shared" ref="BM796" si="15336">E796/E808</f>
        <v>6.4780947736324479E-2</v>
      </c>
      <c r="BN796" s="130">
        <f t="shared" ref="BN796" si="15337">F796/F808</f>
        <v>7.0133333333333339E-2</v>
      </c>
      <c r="BO796" s="131">
        <f t="shared" ref="BO796" si="15338">G796/G808</f>
        <v>7.0834179013598536E-2</v>
      </c>
      <c r="BP796" s="132">
        <f t="shared" ref="BP796" si="15339">H796/H808</f>
        <v>7.2959637628407348E-2</v>
      </c>
      <c r="BQ796" s="133">
        <f t="shared" ref="BQ796" si="15340">I796/I808</f>
        <v>7.0882557331480189E-2</v>
      </c>
      <c r="BR796" s="130">
        <f t="shared" ref="BR796" si="15341">J796/J808</f>
        <v>7.7281648675171732E-2</v>
      </c>
      <c r="BS796" s="131">
        <f t="shared" ref="BS796" si="15342">K796/K808</f>
        <v>5.5852962169878659E-2</v>
      </c>
      <c r="BT796" s="132">
        <f t="shared" ref="BT796" si="15343">L796/L808</f>
        <v>7.8533295869626304E-2</v>
      </c>
      <c r="BU796" s="130">
        <f t="shared" ref="BU796" si="15344">M796/M808</f>
        <v>4.5565749235474004E-2</v>
      </c>
      <c r="BV796" s="134">
        <f t="shared" ref="BV796" si="15345">N796/N808</f>
        <v>7.0682362533761409E-2</v>
      </c>
      <c r="BW796" s="135">
        <f t="shared" ref="BW796" si="15346">O796/O808</f>
        <v>6.1153966979650247E-2</v>
      </c>
      <c r="BX796" s="130">
        <f t="shared" ref="BX796" si="15347">P796/P808</f>
        <v>6.7828193422155972E-2</v>
      </c>
      <c r="BY796" s="131">
        <f t="shared" ref="BY796" si="15348">Q796/Q808</f>
        <v>5.6632939853850477E-2</v>
      </c>
      <c r="BZ796" s="132">
        <f t="shared" ref="BZ796" si="15349">R796/R808</f>
        <v>6.5943820937163153E-2</v>
      </c>
      <c r="CA796" s="133">
        <f t="shared" ref="CA796" si="15350">S796/S808</f>
        <v>7.3556138933764142E-2</v>
      </c>
      <c r="CB796" s="130">
        <f t="shared" ref="CB796" si="15351">T796/T808</f>
        <v>7.8947368421052627E-2</v>
      </c>
      <c r="CC796" s="131">
        <f t="shared" ref="CC796" si="15352">U796/U808</f>
        <v>3.5662203367360465E-2</v>
      </c>
      <c r="CD796" s="132">
        <f t="shared" ref="CD796" si="15353">V796/V808</f>
        <v>8.0307349113892673E-2</v>
      </c>
      <c r="CE796" s="133">
        <f t="shared" ref="CE796" si="15354">W796/W808</f>
        <v>5.5091891891891891E-2</v>
      </c>
      <c r="CF796" s="130">
        <f t="shared" ref="CF796" si="15355">X796/X808</f>
        <v>6.4693503496028787E-2</v>
      </c>
      <c r="CG796" s="131">
        <f t="shared" ref="CG796" si="15356">Y796/Y808</f>
        <v>4.7311436629969977E-2</v>
      </c>
      <c r="CH796" s="132">
        <f t="shared" ref="CH796" si="15357">Z796/Z808</f>
        <v>6.4025356576862119E-2</v>
      </c>
      <c r="CI796" s="130">
        <f t="shared" ref="CI796" si="15358">AA796/AA808</f>
        <v>7.7830367764306865E-2</v>
      </c>
      <c r="CJ796" s="136">
        <f t="shared" ref="CJ796" si="15359">AB796/AB808</f>
        <v>6.3800661703887512E-2</v>
      </c>
      <c r="CK796" s="137">
        <f t="shared" ref="CK796" si="15360">AC796/AC808</f>
        <v>6.4696886177412871E-2</v>
      </c>
    </row>
    <row r="797" spans="1:89">
      <c r="A797" s="138" t="s">
        <v>29</v>
      </c>
      <c r="B797" s="199">
        <v>2454</v>
      </c>
      <c r="C797" s="183">
        <v>2192</v>
      </c>
      <c r="D797" s="184">
        <v>1059</v>
      </c>
      <c r="E797" s="185">
        <v>795</v>
      </c>
      <c r="F797" s="182">
        <v>579</v>
      </c>
      <c r="G797" s="186">
        <v>291</v>
      </c>
      <c r="H797" s="184">
        <v>1916</v>
      </c>
      <c r="I797" s="185">
        <v>2591</v>
      </c>
      <c r="J797" s="182">
        <v>385</v>
      </c>
      <c r="K797" s="183">
        <v>273</v>
      </c>
      <c r="L797" s="184">
        <v>666</v>
      </c>
      <c r="M797" s="182">
        <v>845</v>
      </c>
      <c r="N797" s="187">
        <v>1511</v>
      </c>
      <c r="O797" s="200">
        <v>1595</v>
      </c>
      <c r="P797" s="182">
        <v>790</v>
      </c>
      <c r="Q797" s="183">
        <v>880</v>
      </c>
      <c r="R797" s="184">
        <v>1119</v>
      </c>
      <c r="S797" s="185">
        <v>1392</v>
      </c>
      <c r="T797" s="182">
        <v>459</v>
      </c>
      <c r="U797" s="186">
        <v>253</v>
      </c>
      <c r="V797" s="184">
        <v>1473</v>
      </c>
      <c r="W797" s="201">
        <v>1109</v>
      </c>
      <c r="X797" s="182">
        <v>1246</v>
      </c>
      <c r="Y797" s="186">
        <v>426</v>
      </c>
      <c r="Z797" s="184">
        <v>3472</v>
      </c>
      <c r="AA797" s="182">
        <v>3124</v>
      </c>
      <c r="AB797" s="165">
        <f t="shared" si="15114"/>
        <v>17129</v>
      </c>
      <c r="AC797" s="166">
        <f t="shared" si="15031"/>
        <v>15766</v>
      </c>
      <c r="BI797" s="138" t="s">
        <v>29</v>
      </c>
      <c r="BJ797" s="130">
        <f>B797/B808</f>
        <v>4.8395685013903407E-2</v>
      </c>
      <c r="BK797" s="131">
        <f t="shared" ref="BK797" si="15361">C797/C808</f>
        <v>8.2468021068472536E-2</v>
      </c>
      <c r="BL797" s="132">
        <f t="shared" ref="BL797" si="15362">D797/D808</f>
        <v>5.7875177615039894E-2</v>
      </c>
      <c r="BM797" s="133">
        <f t="shared" ref="BM797" si="15363">E797/E808</f>
        <v>6.4618385759570837E-2</v>
      </c>
      <c r="BN797" s="130">
        <f t="shared" ref="BN797" si="15364">F797/F808</f>
        <v>7.7200000000000005E-2</v>
      </c>
      <c r="BO797" s="131">
        <f t="shared" ref="BO797" si="15365">G797/G808</f>
        <v>5.9062309721940327E-2</v>
      </c>
      <c r="BP797" s="132">
        <f t="shared" ref="BP797" si="15366">H797/H808</f>
        <v>7.7489282536601145E-2</v>
      </c>
      <c r="BQ797" s="133">
        <f t="shared" ref="BQ797" si="15367">I797/I808</f>
        <v>8.1843451892096783E-2</v>
      </c>
      <c r="BR797" s="130">
        <f t="shared" ref="BR797" si="15368">J797/J808</f>
        <v>9.4455348380765455E-2</v>
      </c>
      <c r="BS797" s="131">
        <f t="shared" ref="BS797" si="15369">K797/K808</f>
        <v>4.8715203426124197E-2</v>
      </c>
      <c r="BT797" s="132">
        <f t="shared" ref="BT797" si="15370">L797/L808</f>
        <v>9.3565608316942966E-2</v>
      </c>
      <c r="BU797" s="130">
        <f t="shared" ref="BU797" si="15371">M797/M808</f>
        <v>5.1681957186544343E-2</v>
      </c>
      <c r="BV797" s="134">
        <f t="shared" ref="BV797" si="15372">N797/N808</f>
        <v>7.700147785761606E-2</v>
      </c>
      <c r="BW797" s="135">
        <f t="shared" ref="BW797" si="15373">O797/O808</f>
        <v>5.5673845509441863E-2</v>
      </c>
      <c r="BX797" s="130">
        <f t="shared" ref="BX797" si="15374">P797/P808</f>
        <v>7.3604770334482442E-2</v>
      </c>
      <c r="BY797" s="131">
        <f t="shared" ref="BY797" si="15375">Q797/Q808</f>
        <v>6.1832490163012926E-2</v>
      </c>
      <c r="BZ797" s="132">
        <f t="shared" ref="BZ797" si="15376">R797/R808</f>
        <v>7.0953015027582278E-2</v>
      </c>
      <c r="CA797" s="133">
        <f t="shared" ref="CA797" si="15377">S797/S808</f>
        <v>7.027463651050081E-2</v>
      </c>
      <c r="CB797" s="130">
        <f t="shared" ref="CB797" si="15378">T797/T808</f>
        <v>9.0819153146022957E-2</v>
      </c>
      <c r="CC797" s="131">
        <f t="shared" ref="CC797" si="15379">U797/U808</f>
        <v>3.3541031419859473E-2</v>
      </c>
      <c r="CD797" s="132">
        <f t="shared" ref="CD797" si="15380">V797/V808</f>
        <v>9.1275250960465987E-2</v>
      </c>
      <c r="CE797" s="133">
        <f t="shared" ref="CE797" si="15381">W797/W808</f>
        <v>4.7956756756756758E-2</v>
      </c>
      <c r="CF797" s="130">
        <f t="shared" ref="CF797" si="15382">X797/X808</f>
        <v>8.4583531328490932E-2</v>
      </c>
      <c r="CG797" s="131">
        <f t="shared" ref="CG797" si="15383">Y797/Y808</f>
        <v>3.8758984623783098E-2</v>
      </c>
      <c r="CH797" s="132">
        <f t="shared" ref="CH797" si="15384">Z797/Z808</f>
        <v>7.3365029054410988E-2</v>
      </c>
      <c r="CI797" s="130">
        <f t="shared" ref="CI797" si="15385">AA797/AA808</f>
        <v>7.9070591510795013E-2</v>
      </c>
      <c r="CJ797" s="136">
        <f t="shared" ref="CJ797" si="15386">AB797/AB808</f>
        <v>7.0839536807278738E-2</v>
      </c>
      <c r="CK797" s="137">
        <f t="shared" ref="CK797" si="15387">AC797/AC808</f>
        <v>6.5343440581235826E-2</v>
      </c>
    </row>
    <row r="798" spans="1:89">
      <c r="A798" s="147" t="s">
        <v>30</v>
      </c>
      <c r="B798" s="196">
        <v>2542</v>
      </c>
      <c r="C798" s="190">
        <v>3080</v>
      </c>
      <c r="D798" s="191">
        <v>1348</v>
      </c>
      <c r="E798" s="192">
        <v>1300</v>
      </c>
      <c r="F798" s="189">
        <v>762</v>
      </c>
      <c r="G798" s="193">
        <v>366</v>
      </c>
      <c r="H798" s="191">
        <v>1944</v>
      </c>
      <c r="I798" s="192">
        <v>3060</v>
      </c>
      <c r="J798" s="189">
        <v>527</v>
      </c>
      <c r="K798" s="190">
        <v>258</v>
      </c>
      <c r="L798" s="191">
        <v>1035</v>
      </c>
      <c r="M798" s="189">
        <v>879</v>
      </c>
      <c r="N798" s="194">
        <v>1832</v>
      </c>
      <c r="O798" s="197">
        <v>1794</v>
      </c>
      <c r="P798" s="189">
        <v>930</v>
      </c>
      <c r="Q798" s="190">
        <v>1055</v>
      </c>
      <c r="R798" s="191">
        <v>1135</v>
      </c>
      <c r="S798" s="192">
        <v>1567</v>
      </c>
      <c r="T798" s="189">
        <v>742</v>
      </c>
      <c r="U798" s="193">
        <v>305</v>
      </c>
      <c r="V798" s="191">
        <v>1691</v>
      </c>
      <c r="W798" s="198">
        <v>1409</v>
      </c>
      <c r="X798" s="189">
        <v>1561</v>
      </c>
      <c r="Y798" s="193">
        <v>576</v>
      </c>
      <c r="Z798" s="191">
        <v>3690</v>
      </c>
      <c r="AA798" s="189">
        <v>3320</v>
      </c>
      <c r="AB798" s="165">
        <f t="shared" si="15114"/>
        <v>19739</v>
      </c>
      <c r="AC798" s="166">
        <f t="shared" si="15031"/>
        <v>18969</v>
      </c>
      <c r="BI798" s="147" t="s">
        <v>30</v>
      </c>
      <c r="BJ798" s="130">
        <f>B798/B808</f>
        <v>5.0131145601199044E-2</v>
      </c>
      <c r="BK798" s="131">
        <f t="shared" ref="BK798" si="15388">C798/C808</f>
        <v>0.11587659894657637</v>
      </c>
      <c r="BL798" s="132">
        <f t="shared" ref="BL798" si="15389">D798/D808</f>
        <v>7.366925347032463E-2</v>
      </c>
      <c r="BM798" s="133">
        <f t="shared" ref="BM798" si="15390">E798/E808</f>
        <v>0.10566528488986426</v>
      </c>
      <c r="BN798" s="130">
        <f t="shared" ref="BN798" si="15391">F798/F808</f>
        <v>0.1016</v>
      </c>
      <c r="BO798" s="131">
        <f t="shared" ref="BO798" si="15392">G798/G808</f>
        <v>7.4284554495636285E-2</v>
      </c>
      <c r="BP798" s="132">
        <f t="shared" ref="BP798" si="15393">H798/H808</f>
        <v>7.8621693763649594E-2</v>
      </c>
      <c r="BQ798" s="133">
        <f t="shared" ref="BQ798" si="15394">I798/I808</f>
        <v>9.6658032724745727E-2</v>
      </c>
      <c r="BR798" s="130">
        <f t="shared" ref="BR798" si="15395">J798/J808</f>
        <v>0.12929342492639842</v>
      </c>
      <c r="BS798" s="131">
        <f t="shared" ref="BS798" si="15396">K798/K808</f>
        <v>4.6038543897216275E-2</v>
      </c>
      <c r="BT798" s="132">
        <f t="shared" ref="BT798" si="15397">L798/L808</f>
        <v>0.14540601292497893</v>
      </c>
      <c r="BU798" s="130">
        <f t="shared" ref="BU798" si="15398">M798/M808</f>
        <v>5.3761467889908258E-2</v>
      </c>
      <c r="BV798" s="134">
        <f t="shared" ref="BV798" si="15399">N798/N808</f>
        <v>9.3359832849207569E-2</v>
      </c>
      <c r="BW798" s="135">
        <f t="shared" ref="BW798" si="15400">O798/O808</f>
        <v>6.2619986736011726E-2</v>
      </c>
      <c r="BX798" s="130">
        <f t="shared" ref="BX798" si="15401">P798/P808</f>
        <v>8.6648653684897048E-2</v>
      </c>
      <c r="BY798" s="131">
        <f t="shared" ref="BY798" si="15402">Q798/Q808</f>
        <v>7.4128724002248458E-2</v>
      </c>
      <c r="BZ798" s="132">
        <f t="shared" ref="BZ798" si="15403">R798/R808</f>
        <v>7.1967535349692469E-2</v>
      </c>
      <c r="CA798" s="133">
        <f t="shared" ref="CA798" si="15404">S798/S808</f>
        <v>7.9109450726979003E-2</v>
      </c>
      <c r="CB798" s="130">
        <f t="shared" ref="CB798" si="15405">T798/T808</f>
        <v>0.14681440443213298</v>
      </c>
      <c r="CC798" s="131">
        <f t="shared" ref="CC798" si="15406">U798/U808</f>
        <v>4.0434840249237707E-2</v>
      </c>
      <c r="CD798" s="132">
        <f t="shared" ref="CD798" si="15407">V798/V808</f>
        <v>0.10478374024042632</v>
      </c>
      <c r="CE798" s="133">
        <f t="shared" ref="CE798" si="15408">W798/W808</f>
        <v>6.092972972972973E-2</v>
      </c>
      <c r="CF798" s="130">
        <f t="shared" ref="CF798" si="15409">X798/X808</f>
        <v>0.10596700834973864</v>
      </c>
      <c r="CG798" s="131">
        <f t="shared" ref="CG798" si="15410">Y798/Y808</f>
        <v>5.2406514420889817E-2</v>
      </c>
      <c r="CH798" s="132">
        <f t="shared" ref="CH798" si="15411">Z798/Z808</f>
        <v>7.7971473851030107E-2</v>
      </c>
      <c r="CI798" s="130">
        <f t="shared" ref="CI798" si="15412">AA798/AA808</f>
        <v>8.4031486496747576E-2</v>
      </c>
      <c r="CJ798" s="136">
        <f t="shared" ref="CJ798" si="15413">AB798/AB808</f>
        <v>8.1633581472291147E-2</v>
      </c>
      <c r="CK798" s="137">
        <f t="shared" ref="CK798" si="15414">AC798/AC808</f>
        <v>7.8618528757164935E-2</v>
      </c>
    </row>
    <row r="799" spans="1:89">
      <c r="A799" s="138" t="s">
        <v>31</v>
      </c>
      <c r="B799" s="199">
        <v>2748</v>
      </c>
      <c r="C799" s="183">
        <v>3274</v>
      </c>
      <c r="D799" s="184">
        <v>1218</v>
      </c>
      <c r="E799" s="185">
        <v>1002</v>
      </c>
      <c r="F799" s="182">
        <v>522</v>
      </c>
      <c r="G799" s="186">
        <v>412</v>
      </c>
      <c r="H799" s="184">
        <v>1862</v>
      </c>
      <c r="I799" s="185">
        <v>3143</v>
      </c>
      <c r="J799" s="182">
        <v>435</v>
      </c>
      <c r="K799" s="183">
        <v>245</v>
      </c>
      <c r="L799" s="184">
        <v>1047</v>
      </c>
      <c r="M799" s="182">
        <v>828</v>
      </c>
      <c r="N799" s="187">
        <v>1776</v>
      </c>
      <c r="O799" s="200">
        <v>2035</v>
      </c>
      <c r="P799" s="182">
        <v>883</v>
      </c>
      <c r="Q799" s="183">
        <v>1097</v>
      </c>
      <c r="R799" s="184">
        <v>1084</v>
      </c>
      <c r="S799" s="185">
        <v>1706</v>
      </c>
      <c r="T799" s="182">
        <v>788</v>
      </c>
      <c r="U799" s="186">
        <v>283</v>
      </c>
      <c r="V799" s="184">
        <v>1914</v>
      </c>
      <c r="W799" s="201">
        <v>1493</v>
      </c>
      <c r="X799" s="182">
        <v>1663</v>
      </c>
      <c r="Y799" s="186">
        <v>754</v>
      </c>
      <c r="Z799" s="184">
        <v>3333</v>
      </c>
      <c r="AA799" s="182">
        <v>3433</v>
      </c>
      <c r="AB799" s="165">
        <f t="shared" si="15114"/>
        <v>19273</v>
      </c>
      <c r="AC799" s="166">
        <f t="shared" si="15031"/>
        <v>19705</v>
      </c>
      <c r="BI799" s="138" t="s">
        <v>31</v>
      </c>
      <c r="BJ799" s="130">
        <f>B799/B808</f>
        <v>5.4193701066913839E-2</v>
      </c>
      <c r="BK799" s="131">
        <f t="shared" ref="BK799" si="15415">C799/C808</f>
        <v>0.12317531978931527</v>
      </c>
      <c r="BL799" s="132">
        <f t="shared" ref="BL799" si="15416">D799/D808</f>
        <v>6.6564651874521805E-2</v>
      </c>
      <c r="BM799" s="133">
        <f t="shared" ref="BM799" si="15417">E799/E808</f>
        <v>8.14435503535723E-2</v>
      </c>
      <c r="BN799" s="130">
        <f t="shared" ref="BN799" si="15418">F799/F808</f>
        <v>6.9599999999999995E-2</v>
      </c>
      <c r="BO799" s="131">
        <f t="shared" ref="BO799" si="15419">G799/G808</f>
        <v>8.3620864623503141E-2</v>
      </c>
      <c r="BP799" s="132">
        <f t="shared" ref="BP799" si="15420">H799/H808</f>
        <v>7.5305346598721998E-2</v>
      </c>
      <c r="BQ799" s="133">
        <f t="shared" ref="BQ799" si="15421">I799/I808</f>
        <v>9.9279802893423461E-2</v>
      </c>
      <c r="BR799" s="130">
        <f t="shared" ref="BR799" si="15422">J799/J808</f>
        <v>0.10672227674190382</v>
      </c>
      <c r="BS799" s="131">
        <f t="shared" ref="BS799" si="15423">K799/K808</f>
        <v>4.3718772305496076E-2</v>
      </c>
      <c r="BT799" s="132">
        <f t="shared" ref="BT799" si="15424">L799/L808</f>
        <v>0.14709187974150043</v>
      </c>
      <c r="BU799" s="130">
        <f t="shared" ref="BU799" si="15425">M799/M808</f>
        <v>5.0642201834862385E-2</v>
      </c>
      <c r="BV799" s="134">
        <f t="shared" ref="BV799" si="15426">N799/N808</f>
        <v>9.0506038831982882E-2</v>
      </c>
      <c r="BW799" s="135">
        <f t="shared" ref="BW799" si="15427">O799/O808</f>
        <v>7.1032147718943076E-2</v>
      </c>
      <c r="BX799" s="130">
        <f t="shared" ref="BX799" si="15428">P799/P808</f>
        <v>8.2269635702972146E-2</v>
      </c>
      <c r="BY799" s="131">
        <f t="shared" ref="BY799" si="15429">Q799/Q808</f>
        <v>7.7079820123664974E-2</v>
      </c>
      <c r="BZ799" s="132">
        <f t="shared" ref="BZ799" si="15430">R799/R808</f>
        <v>6.8733751822966205E-2</v>
      </c>
      <c r="CA799" s="133">
        <f t="shared" ref="CA799" si="15431">S799/S808</f>
        <v>8.6126817447495965E-2</v>
      </c>
      <c r="CB799" s="130">
        <f t="shared" ref="CB799" si="15432">T799/T808</f>
        <v>0.1559161060546102</v>
      </c>
      <c r="CC799" s="131">
        <f t="shared" ref="CC799" si="15433">U799/U808</f>
        <v>3.7518228821423839E-2</v>
      </c>
      <c r="CD799" s="132">
        <f t="shared" ref="CD799" si="15434">V799/V808</f>
        <v>0.11860205725616557</v>
      </c>
      <c r="CE799" s="133">
        <f t="shared" ref="CE799" si="15435">W799/W808</f>
        <v>6.4562162162162165E-2</v>
      </c>
      <c r="CF799" s="130">
        <f t="shared" ref="CF799" si="15436">X799/X808</f>
        <v>0.11289118186138077</v>
      </c>
      <c r="CG799" s="131">
        <f t="shared" ref="CG799" si="15437">Y799/Y808</f>
        <v>6.860158311345646E-2</v>
      </c>
      <c r="CH799" s="132">
        <f t="shared" ref="CH799" si="15438">Z799/Z808</f>
        <v>7.0427892234548331E-2</v>
      </c>
      <c r="CI799" s="130">
        <f t="shared" ref="CI799" si="15439">AA799/AA808</f>
        <v>8.6891594320281457E-2</v>
      </c>
      <c r="CJ799" s="136">
        <f t="shared" ref="CJ799" si="15440">AB799/AB808</f>
        <v>7.9706368899917293E-2</v>
      </c>
      <c r="CK799" s="137">
        <f t="shared" ref="CK799" si="15441">AC799/AC808</f>
        <v>8.166893927776557E-2</v>
      </c>
    </row>
    <row r="800" spans="1:89">
      <c r="A800" s="147" t="s">
        <v>32</v>
      </c>
      <c r="B800" s="196">
        <v>2478</v>
      </c>
      <c r="C800" s="190">
        <v>2992</v>
      </c>
      <c r="D800" s="191">
        <v>942</v>
      </c>
      <c r="E800" s="192">
        <v>1355</v>
      </c>
      <c r="F800" s="189">
        <v>308</v>
      </c>
      <c r="G800" s="193">
        <v>353</v>
      </c>
      <c r="H800" s="191">
        <v>1665</v>
      </c>
      <c r="I800" s="192">
        <v>2687</v>
      </c>
      <c r="J800" s="189">
        <v>283</v>
      </c>
      <c r="K800" s="190">
        <v>177</v>
      </c>
      <c r="L800" s="191">
        <v>743</v>
      </c>
      <c r="M800" s="189">
        <v>638</v>
      </c>
      <c r="N800" s="194">
        <v>1609</v>
      </c>
      <c r="O800" s="197">
        <v>1670</v>
      </c>
      <c r="P800" s="189">
        <v>749</v>
      </c>
      <c r="Q800" s="190">
        <v>1314</v>
      </c>
      <c r="R800" s="191">
        <v>845</v>
      </c>
      <c r="S800" s="192">
        <v>1638</v>
      </c>
      <c r="T800" s="189">
        <v>452</v>
      </c>
      <c r="U800" s="193">
        <v>306</v>
      </c>
      <c r="V800" s="191">
        <v>1791</v>
      </c>
      <c r="W800" s="198">
        <v>1321</v>
      </c>
      <c r="X800" s="189">
        <v>1332</v>
      </c>
      <c r="Y800" s="193">
        <v>613</v>
      </c>
      <c r="Z800" s="191">
        <v>2851</v>
      </c>
      <c r="AA800" s="189">
        <v>2745</v>
      </c>
      <c r="AB800" s="165">
        <f t="shared" si="15114"/>
        <v>16048</v>
      </c>
      <c r="AC800" s="166">
        <f t="shared" si="15031"/>
        <v>17809</v>
      </c>
      <c r="BI800" s="147" t="s">
        <v>32</v>
      </c>
      <c r="BJ800" s="130">
        <f>B800/B808</f>
        <v>4.8868992446802213E-2</v>
      </c>
      <c r="BK800" s="131">
        <f t="shared" ref="BK800" si="15442">C800/C808</f>
        <v>0.11256583897667419</v>
      </c>
      <c r="BL800" s="132">
        <f t="shared" ref="BL800" si="15443">D800/D808</f>
        <v>5.1481036178817358E-2</v>
      </c>
      <c r="BM800" s="133">
        <f t="shared" ref="BM800" si="15444">E800/E808</f>
        <v>0.11013573925058928</v>
      </c>
      <c r="BN800" s="130">
        <f t="shared" ref="BN800" si="15445">F800/F808</f>
        <v>4.1066666666666668E-2</v>
      </c>
      <c r="BO800" s="131">
        <f t="shared" ref="BO800" si="15446">G800/G808</f>
        <v>7.1646032068195656E-2</v>
      </c>
      <c r="BP800" s="132">
        <f t="shared" ref="BP800" si="15447">H800/H808</f>
        <v>6.7338024751273956E-2</v>
      </c>
      <c r="BQ800" s="133">
        <f t="shared" ref="BQ800" si="15448">I800/I808</f>
        <v>8.4875860761892727E-2</v>
      </c>
      <c r="BR800" s="130">
        <f t="shared" ref="BR800" si="15449">J800/J808</f>
        <v>6.9430814524043177E-2</v>
      </c>
      <c r="BS800" s="131">
        <f t="shared" ref="BS800" si="15450">K800/K808</f>
        <v>3.1584582441113493E-2</v>
      </c>
      <c r="BT800" s="132">
        <f t="shared" ref="BT800" si="15451">L800/L808</f>
        <v>0.10438325372295588</v>
      </c>
      <c r="BU800" s="130">
        <f t="shared" ref="BU800" si="15452">M800/M808</f>
        <v>3.9021406727828743E-2</v>
      </c>
      <c r="BV800" s="134">
        <f t="shared" ref="BV800" si="15453">N800/N808</f>
        <v>8.1995617387759262E-2</v>
      </c>
      <c r="BW800" s="135">
        <f t="shared" ref="BW800" si="15454">O800/O808</f>
        <v>5.8291737931515937E-2</v>
      </c>
      <c r="BX800" s="130">
        <f t="shared" ref="BX800" si="15455">P800/P808</f>
        <v>6.9784775924718156E-2</v>
      </c>
      <c r="BY800" s="131">
        <f t="shared" ref="BY800" si="15456">Q800/Q808</f>
        <v>9.2327150084317036E-2</v>
      </c>
      <c r="BZ800" s="132">
        <f t="shared" ref="BZ800" si="15457">R800/R808</f>
        <v>5.3579354511445056E-2</v>
      </c>
      <c r="CA800" s="133">
        <f t="shared" ref="CA800" si="15458">S800/S808</f>
        <v>8.2693861066235858E-2</v>
      </c>
      <c r="CB800" s="130">
        <f t="shared" ref="CB800" si="15459">T800/T808</f>
        <v>8.9434111594776419E-2</v>
      </c>
      <c r="CC800" s="131">
        <f t="shared" ref="CC800" si="15460">U800/U808</f>
        <v>4.0567413495956516E-2</v>
      </c>
      <c r="CD800" s="132">
        <f t="shared" ref="CD800" si="15461">V800/V808</f>
        <v>0.11098029495600446</v>
      </c>
      <c r="CE800" s="133">
        <f t="shared" ref="CE800" si="15462">W800/W808</f>
        <v>5.7124324324324322E-2</v>
      </c>
      <c r="CF800" s="130">
        <f t="shared" ref="CF800" si="15463">X800/X808</f>
        <v>9.0421559975561741E-2</v>
      </c>
      <c r="CG800" s="131">
        <f t="shared" ref="CG800" si="15464">Y800/Y808</f>
        <v>5.5772905104176144E-2</v>
      </c>
      <c r="CH800" s="132">
        <f t="shared" ref="CH800" si="15465">Z800/Z808</f>
        <v>6.0243000528262015E-2</v>
      </c>
      <c r="CI800" s="130">
        <f t="shared" ref="CI800" si="15466">AA800/AA808</f>
        <v>6.9477840492039783E-2</v>
      </c>
      <c r="CJ800" s="136">
        <f t="shared" ref="CJ800" si="15467">AB800/AB808</f>
        <v>6.6368899917287019E-2</v>
      </c>
      <c r="CK800" s="137">
        <f t="shared" ref="CK800" si="15468">AC800/AC808</f>
        <v>7.3810816523609601E-2</v>
      </c>
    </row>
    <row r="801" spans="1:89">
      <c r="A801" s="138" t="s">
        <v>33</v>
      </c>
      <c r="B801" s="199">
        <v>2266</v>
      </c>
      <c r="C801" s="183">
        <v>2033</v>
      </c>
      <c r="D801" s="184">
        <v>590</v>
      </c>
      <c r="E801" s="185">
        <v>794</v>
      </c>
      <c r="F801" s="182">
        <v>246</v>
      </c>
      <c r="G801" s="186">
        <v>286</v>
      </c>
      <c r="H801" s="184">
        <v>1358</v>
      </c>
      <c r="I801" s="185">
        <v>1920</v>
      </c>
      <c r="J801" s="182">
        <v>170</v>
      </c>
      <c r="K801" s="183">
        <v>121</v>
      </c>
      <c r="L801" s="184">
        <v>488</v>
      </c>
      <c r="M801" s="182">
        <v>694</v>
      </c>
      <c r="N801" s="187">
        <v>1206</v>
      </c>
      <c r="O801" s="200">
        <v>1551</v>
      </c>
      <c r="P801" s="182">
        <v>497</v>
      </c>
      <c r="Q801" s="183">
        <v>1127</v>
      </c>
      <c r="R801" s="184">
        <v>622</v>
      </c>
      <c r="S801" s="185">
        <v>1159</v>
      </c>
      <c r="T801" s="182">
        <v>307</v>
      </c>
      <c r="U801" s="186">
        <v>280</v>
      </c>
      <c r="V801" s="184">
        <v>1652</v>
      </c>
      <c r="W801" s="201">
        <v>1168</v>
      </c>
      <c r="X801" s="182">
        <v>809</v>
      </c>
      <c r="Y801" s="186">
        <v>601</v>
      </c>
      <c r="Z801" s="184">
        <v>2315</v>
      </c>
      <c r="AA801" s="182">
        <v>2786</v>
      </c>
      <c r="AB801" s="165">
        <f t="shared" si="15114"/>
        <v>12526</v>
      </c>
      <c r="AC801" s="166">
        <f t="shared" si="15031"/>
        <v>14520</v>
      </c>
      <c r="BI801" s="138" t="s">
        <v>33</v>
      </c>
      <c r="BJ801" s="130">
        <f>B801/B808</f>
        <v>4.4688110122862723E-2</v>
      </c>
      <c r="BK801" s="131">
        <f t="shared" ref="BK801" si="15469">C801/C808</f>
        <v>7.6486079759217451E-2</v>
      </c>
      <c r="BL801" s="132">
        <f t="shared" ref="BL801" si="15470">D801/D808</f>
        <v>3.2243961088643566E-2</v>
      </c>
      <c r="BM801" s="133">
        <f t="shared" ref="BM801" si="15471">E801/E808</f>
        <v>6.4537104771194023E-2</v>
      </c>
      <c r="BN801" s="130">
        <f t="shared" ref="BN801" si="15472">F801/F808</f>
        <v>3.2800000000000003E-2</v>
      </c>
      <c r="BO801" s="131">
        <f t="shared" ref="BO801" si="15473">G801/G808</f>
        <v>5.8047493403693931E-2</v>
      </c>
      <c r="BP801" s="132">
        <f t="shared" ref="BP801" si="15474">H801/H808</f>
        <v>5.4921944511849875E-2</v>
      </c>
      <c r="BQ801" s="133">
        <f t="shared" ref="BQ801" si="15475">I801/I808</f>
        <v>6.0648177395918886E-2</v>
      </c>
      <c r="BR801" s="130">
        <f t="shared" ref="BR801" si="15476">J801/J808</f>
        <v>4.1707556427870461E-2</v>
      </c>
      <c r="BS801" s="131">
        <f t="shared" ref="BS801" si="15477">K801/K808</f>
        <v>2.1591720199857244E-2</v>
      </c>
      <c r="BT801" s="132">
        <f t="shared" ref="BT801" si="15478">L801/L808</f>
        <v>6.8558583871874121E-2</v>
      </c>
      <c r="BU801" s="130">
        <f t="shared" ref="BU801" si="15479">M801/M808</f>
        <v>4.2446483180428138E-2</v>
      </c>
      <c r="BV801" s="134">
        <f t="shared" ref="BV801" si="15480">N801/N808</f>
        <v>6.1458492585231617E-2</v>
      </c>
      <c r="BW801" s="135">
        <f t="shared" ref="BW801" si="15481">O801/O808</f>
        <v>5.4138015288491742E-2</v>
      </c>
      <c r="BX801" s="130">
        <f t="shared" ref="BX801" si="15482">P801/P808</f>
        <v>4.6305785893971864E-2</v>
      </c>
      <c r="BY801" s="131">
        <f t="shared" ref="BY801" si="15483">Q801/Q808</f>
        <v>7.9187745924676783E-2</v>
      </c>
      <c r="BZ801" s="132">
        <f t="shared" ref="BZ801" si="15484">R801/R808</f>
        <v>3.9439477522034111E-2</v>
      </c>
      <c r="CA801" s="133">
        <f t="shared" ref="CA801" si="15485">S801/S808</f>
        <v>5.8511712439418419E-2</v>
      </c>
      <c r="CB801" s="130">
        <f t="shared" ref="CB801" si="15486">T801/T808</f>
        <v>6.074396517609814E-2</v>
      </c>
      <c r="CC801" s="131">
        <f t="shared" ref="CC801" si="15487">U801/U808</f>
        <v>3.7120509081267399E-2</v>
      </c>
      <c r="CD801" s="132">
        <f t="shared" ref="CD801" si="15488">V801/V808</f>
        <v>0.10236708390135085</v>
      </c>
      <c r="CE801" s="133">
        <f t="shared" ref="CE801" si="15489">W801/W808</f>
        <v>5.0508108108108109E-2</v>
      </c>
      <c r="CF801" s="130">
        <f t="shared" ref="CF801" si="15490">X801/X808</f>
        <v>5.491819971488697E-2</v>
      </c>
      <c r="CG801" s="131">
        <f t="shared" ref="CG801" si="15491">Y801/Y808</f>
        <v>5.4681102720407604E-2</v>
      </c>
      <c r="CH801" s="132">
        <f t="shared" ref="CH801" si="15492">Z801/Z808</f>
        <v>4.8917062863180136E-2</v>
      </c>
      <c r="CI801" s="130">
        <f t="shared" ref="CI801" si="15493">AA801/AA808</f>
        <v>7.0515578728897216E-2</v>
      </c>
      <c r="CJ801" s="136">
        <f t="shared" ref="CJ801" si="15494">AB801/AB808</f>
        <v>5.1803143093465676E-2</v>
      </c>
      <c r="CK801" s="137">
        <f t="shared" ref="CK801" si="15495">AC801/AC808</f>
        <v>6.0179294509675518E-2</v>
      </c>
    </row>
    <row r="802" spans="1:89">
      <c r="A802" s="147" t="s">
        <v>34</v>
      </c>
      <c r="B802" s="196">
        <v>195</v>
      </c>
      <c r="C802" s="190">
        <v>1503</v>
      </c>
      <c r="D802" s="191">
        <v>134</v>
      </c>
      <c r="E802" s="192">
        <v>802</v>
      </c>
      <c r="F802" s="189">
        <v>60</v>
      </c>
      <c r="G802" s="193">
        <v>227</v>
      </c>
      <c r="H802" s="191">
        <v>466</v>
      </c>
      <c r="I802" s="192">
        <v>1739</v>
      </c>
      <c r="J802" s="189">
        <v>90</v>
      </c>
      <c r="K802" s="190">
        <v>87</v>
      </c>
      <c r="L802" s="191">
        <v>263</v>
      </c>
      <c r="M802" s="189">
        <v>342</v>
      </c>
      <c r="N802" s="194">
        <v>784</v>
      </c>
      <c r="O802" s="197">
        <v>987</v>
      </c>
      <c r="P802" s="189">
        <v>361</v>
      </c>
      <c r="Q802" s="190">
        <v>791</v>
      </c>
      <c r="R802" s="191">
        <v>409</v>
      </c>
      <c r="S802" s="192">
        <v>885</v>
      </c>
      <c r="T802" s="189">
        <v>225</v>
      </c>
      <c r="U802" s="193">
        <v>223</v>
      </c>
      <c r="V802" s="191">
        <v>1450</v>
      </c>
      <c r="W802" s="198">
        <v>707</v>
      </c>
      <c r="X802" s="189">
        <v>560</v>
      </c>
      <c r="Y802" s="193">
        <v>516</v>
      </c>
      <c r="Z802" s="191">
        <v>1631</v>
      </c>
      <c r="AA802" s="189">
        <v>1796</v>
      </c>
      <c r="AB802" s="165">
        <f t="shared" si="15114"/>
        <v>6628</v>
      </c>
      <c r="AC802" s="166">
        <f t="shared" si="15031"/>
        <v>10605</v>
      </c>
      <c r="BI802" s="147" t="s">
        <v>34</v>
      </c>
      <c r="BJ802" s="130">
        <f>B802/B808</f>
        <v>3.8456228923028379E-3</v>
      </c>
      <c r="BK802" s="131">
        <f t="shared" ref="BK802" si="15496">C802/C808</f>
        <v>5.654627539503386E-2</v>
      </c>
      <c r="BL802" s="132">
        <f t="shared" ref="BL802" si="15497">D802/D808</f>
        <v>7.3232047218275221E-3</v>
      </c>
      <c r="BM802" s="133">
        <f t="shared" ref="BM802" si="15498">E802/E808</f>
        <v>6.5187352678208563E-2</v>
      </c>
      <c r="BN802" s="130">
        <f t="shared" ref="BN802" si="15499">F802/F808</f>
        <v>8.0000000000000002E-3</v>
      </c>
      <c r="BO802" s="131">
        <f t="shared" ref="BO802" si="15500">G802/G808</f>
        <v>4.6072660848386439E-2</v>
      </c>
      <c r="BP802" s="132">
        <f t="shared" ref="BP802" si="15501">H802/H808</f>
        <v>1.8846558278734934E-2</v>
      </c>
      <c r="BQ802" s="133">
        <f t="shared" ref="BQ802" si="15502">I802/I808</f>
        <v>5.4930823172657781E-2</v>
      </c>
      <c r="BR802" s="130">
        <f t="shared" ref="BR802" si="15503">J802/J808</f>
        <v>2.2080471050049066E-2</v>
      </c>
      <c r="BS802" s="131">
        <f t="shared" ref="BS802" si="15504">K802/K808</f>
        <v>1.5524625267665952E-2</v>
      </c>
      <c r="BT802" s="132">
        <f t="shared" ref="BT802" si="15505">L802/L808</f>
        <v>3.6948581062096093E-2</v>
      </c>
      <c r="BU802" s="130">
        <f t="shared" ref="BU802" si="15506">M802/M808</f>
        <v>2.0917431192660551E-2</v>
      </c>
      <c r="BV802" s="134">
        <f t="shared" ref="BV802" si="15507">N802/N808</f>
        <v>3.9953116241145593E-2</v>
      </c>
      <c r="BW802" s="135">
        <f t="shared" ref="BW802" si="15508">O802/O808</f>
        <v>3.4451464274494747E-2</v>
      </c>
      <c r="BX802" s="130">
        <f t="shared" ref="BX802" si="15509">P802/P808</f>
        <v>3.3634584924997671E-2</v>
      </c>
      <c r="BY802" s="131">
        <f t="shared" ref="BY802" si="15510">Q802/Q808</f>
        <v>5.5578976953344579E-2</v>
      </c>
      <c r="BZ802" s="132">
        <f t="shared" ref="BZ802" si="15511">R802/R808</f>
        <v>2.5933675733942046E-2</v>
      </c>
      <c r="CA802" s="133">
        <f t="shared" ref="CA802" si="15512">S802/S808</f>
        <v>4.4678917609046853E-2</v>
      </c>
      <c r="CB802" s="130">
        <f t="shared" ref="CB802" si="15513">T802/T808</f>
        <v>4.4519192718638703E-2</v>
      </c>
      <c r="CC802" s="131">
        <f t="shared" ref="CC802" si="15514">U802/U808</f>
        <v>2.9563834018295109E-2</v>
      </c>
      <c r="CD802" s="132">
        <f t="shared" ref="CD802" si="15515">V802/V808</f>
        <v>8.985004337588301E-2</v>
      </c>
      <c r="CE802" s="133">
        <f t="shared" ref="CE802" si="15516">W802/W808</f>
        <v>3.0572972972972973E-2</v>
      </c>
      <c r="CF802" s="130">
        <f t="shared" ref="CF802" si="15517">X802/X808</f>
        <v>3.8015070259995926E-2</v>
      </c>
      <c r="CG802" s="131">
        <f t="shared" ref="CG802" si="15518">Y802/Y808</f>
        <v>4.6947502502047128E-2</v>
      </c>
      <c r="CH802" s="132">
        <f t="shared" ref="CH802" si="15519">Z802/Z808</f>
        <v>3.4463814051769681E-2</v>
      </c>
      <c r="CI802" s="130">
        <f t="shared" ref="CI802" si="15520">AA802/AA808</f>
        <v>4.5457996912095976E-2</v>
      </c>
      <c r="CJ802" s="136">
        <f t="shared" ref="CJ802" si="15521">AB802/AB808</f>
        <v>2.7411083540115799E-2</v>
      </c>
      <c r="CK802" s="137">
        <f t="shared" ref="CK802" si="15522">AC802/AC808</f>
        <v>4.395326572142623E-2</v>
      </c>
    </row>
    <row r="803" spans="1:89">
      <c r="A803" s="138" t="s">
        <v>35</v>
      </c>
      <c r="B803" s="199">
        <v>0</v>
      </c>
      <c r="C803" s="183">
        <v>881</v>
      </c>
      <c r="D803" s="184">
        <v>4</v>
      </c>
      <c r="E803" s="185">
        <v>352</v>
      </c>
      <c r="F803" s="182">
        <v>0</v>
      </c>
      <c r="G803" s="186">
        <v>106</v>
      </c>
      <c r="H803" s="184">
        <v>31</v>
      </c>
      <c r="I803" s="185">
        <v>835</v>
      </c>
      <c r="J803" s="182">
        <v>36</v>
      </c>
      <c r="K803" s="183">
        <v>49</v>
      </c>
      <c r="L803" s="184">
        <v>57</v>
      </c>
      <c r="M803" s="182">
        <v>71</v>
      </c>
      <c r="N803" s="187">
        <v>106</v>
      </c>
      <c r="O803" s="200">
        <v>251</v>
      </c>
      <c r="P803" s="182">
        <v>121</v>
      </c>
      <c r="Q803" s="183">
        <v>147</v>
      </c>
      <c r="R803" s="184">
        <v>121</v>
      </c>
      <c r="S803" s="185">
        <v>114</v>
      </c>
      <c r="T803" s="182">
        <v>47</v>
      </c>
      <c r="U803" s="186">
        <v>10</v>
      </c>
      <c r="V803" s="184">
        <v>253</v>
      </c>
      <c r="W803" s="201">
        <v>89</v>
      </c>
      <c r="X803" s="182">
        <v>130</v>
      </c>
      <c r="Y803" s="186">
        <v>76</v>
      </c>
      <c r="Z803" s="184">
        <v>73</v>
      </c>
      <c r="AA803" s="182">
        <v>222</v>
      </c>
      <c r="AB803" s="165">
        <f t="shared" si="15114"/>
        <v>979</v>
      </c>
      <c r="AC803" s="166">
        <f t="shared" si="15031"/>
        <v>3203</v>
      </c>
      <c r="BI803" s="138" t="s">
        <v>35</v>
      </c>
      <c r="BJ803" s="130">
        <f>B803/B808</f>
        <v>0</v>
      </c>
      <c r="BK803" s="131">
        <f t="shared" ref="BK803" si="15523">C803/C808</f>
        <v>3.3145221971407075E-2</v>
      </c>
      <c r="BL803" s="132">
        <f t="shared" ref="BL803" si="15524">D803/D808</f>
        <v>2.1860312602470214E-4</v>
      </c>
      <c r="BM803" s="133">
        <f t="shared" ref="BM803" si="15525">E803/E808</f>
        <v>2.8610907908640168E-2</v>
      </c>
      <c r="BN803" s="130">
        <f t="shared" ref="BN803" si="15526">F803/F808</f>
        <v>0</v>
      </c>
      <c r="BO803" s="131">
        <f t="shared" ref="BO803" si="15527">G803/G808</f>
        <v>2.1514105946823625E-2</v>
      </c>
      <c r="BP803" s="132">
        <f t="shared" ref="BP803" si="15528">H803/H808</f>
        <v>1.2537410013750707E-3</v>
      </c>
      <c r="BQ803" s="133">
        <f t="shared" ref="BQ803" si="15529">I803/I808</f>
        <v>2.6375639648745973E-2</v>
      </c>
      <c r="BR803" s="130">
        <f t="shared" ref="BR803" si="15530">J803/J808</f>
        <v>8.832188420019628E-3</v>
      </c>
      <c r="BS803" s="131">
        <f t="shared" ref="BS803" si="15531">K803/K808</f>
        <v>8.7437544610992155E-3</v>
      </c>
      <c r="BT803" s="132">
        <f t="shared" ref="BT803" si="15532">L803/L808</f>
        <v>8.0078673784771005E-3</v>
      </c>
      <c r="BU803" s="130">
        <f t="shared" ref="BU803" si="15533">M803/M808</f>
        <v>4.342507645259939E-3</v>
      </c>
      <c r="BV803" s="134">
        <f t="shared" ref="BV803" si="15534">N803/N808</f>
        <v>5.4018243897467257E-3</v>
      </c>
      <c r="BW803" s="135">
        <f t="shared" ref="BW803" si="15535">O803/O808</f>
        <v>8.76121330587455E-3</v>
      </c>
      <c r="BX803" s="130">
        <f t="shared" ref="BX803" si="15536">P803/P808</f>
        <v>1.1273642038572626E-2</v>
      </c>
      <c r="BY803" s="131">
        <f t="shared" ref="BY803" si="15537">Q803/Q808</f>
        <v>1.0328836424957841E-2</v>
      </c>
      <c r="BZ803" s="132">
        <f t="shared" ref="BZ803" si="15538">R803/R808</f>
        <v>7.672309935958405E-3</v>
      </c>
      <c r="CA803" s="133">
        <f t="shared" ref="CA803" si="15539">S803/S808</f>
        <v>5.7552504038772215E-3</v>
      </c>
      <c r="CB803" s="130">
        <f t="shared" ref="CB803" si="15540">T803/T808</f>
        <v>9.2995647012267518E-3</v>
      </c>
      <c r="CC803" s="131">
        <f t="shared" ref="CC803" si="15541">U803/U808</f>
        <v>1.3257324671881213E-3</v>
      </c>
      <c r="CD803" s="132">
        <f t="shared" ref="CD803" si="15542">V803/V808</f>
        <v>1.5677283430412692E-2</v>
      </c>
      <c r="CE803" s="133">
        <f t="shared" ref="CE803" si="15543">W803/W808</f>
        <v>3.8486486486486488E-3</v>
      </c>
      <c r="CF803" s="130">
        <f t="shared" ref="CF803" si="15544">X803/X808</f>
        <v>8.8249270246419115E-3</v>
      </c>
      <c r="CG803" s="131">
        <f t="shared" ref="CG803" si="15545">Y803/Y808</f>
        <v>6.9147484305340737E-3</v>
      </c>
      <c r="CH803" s="132">
        <f t="shared" ref="CH803" si="15546">Z803/Z808</f>
        <v>1.5425250924458532E-3</v>
      </c>
      <c r="CI803" s="130">
        <f t="shared" ref="CI803" si="15547">AA803/AA808</f>
        <v>5.6189728922523986E-3</v>
      </c>
      <c r="CJ803" s="136">
        <f t="shared" ref="CJ803" si="15548">AB803/AB808</f>
        <v>4.0488006617038878E-3</v>
      </c>
      <c r="CK803" s="137">
        <f t="shared" ref="CK803" si="15549">AC803/AC808</f>
        <v>1.3275088175929111E-2</v>
      </c>
    </row>
    <row r="804" spans="1:89">
      <c r="A804" s="147" t="s">
        <v>36</v>
      </c>
      <c r="B804" s="196">
        <v>0</v>
      </c>
      <c r="C804" s="190">
        <v>57</v>
      </c>
      <c r="D804" s="191">
        <v>0</v>
      </c>
      <c r="E804" s="192">
        <v>31</v>
      </c>
      <c r="F804" s="189">
        <v>0</v>
      </c>
      <c r="G804" s="193">
        <v>0</v>
      </c>
      <c r="H804" s="191">
        <v>0</v>
      </c>
      <c r="I804" s="192">
        <v>0</v>
      </c>
      <c r="J804" s="189">
        <v>0</v>
      </c>
      <c r="K804" s="193">
        <v>0</v>
      </c>
      <c r="L804" s="191">
        <v>0</v>
      </c>
      <c r="M804" s="189">
        <v>0</v>
      </c>
      <c r="N804" s="194">
        <v>0</v>
      </c>
      <c r="O804" s="197">
        <v>0</v>
      </c>
      <c r="P804" s="189">
        <v>0</v>
      </c>
      <c r="Q804" s="193">
        <v>0</v>
      </c>
      <c r="R804" s="191">
        <v>0</v>
      </c>
      <c r="S804" s="192">
        <v>0</v>
      </c>
      <c r="T804" s="189">
        <v>0</v>
      </c>
      <c r="U804" s="193">
        <v>0</v>
      </c>
      <c r="V804" s="191">
        <v>0</v>
      </c>
      <c r="W804" s="192">
        <v>0</v>
      </c>
      <c r="X804" s="189">
        <v>0</v>
      </c>
      <c r="Y804" s="193">
        <v>0</v>
      </c>
      <c r="Z804" s="191">
        <v>0</v>
      </c>
      <c r="AA804" s="189">
        <v>0</v>
      </c>
      <c r="AB804" s="165">
        <f t="shared" si="15114"/>
        <v>0</v>
      </c>
      <c r="AC804" s="166">
        <f t="shared" si="15031"/>
        <v>88</v>
      </c>
      <c r="BI804" s="147" t="s">
        <v>36</v>
      </c>
      <c r="BJ804" s="130">
        <f>B804/B808</f>
        <v>0</v>
      </c>
      <c r="BK804" s="131">
        <f t="shared" ref="BK804" si="15550">C804/C808</f>
        <v>2.144469525959368E-3</v>
      </c>
      <c r="BL804" s="132">
        <f t="shared" ref="BL804" si="15551">D804/D808</f>
        <v>0</v>
      </c>
      <c r="BM804" s="133">
        <f t="shared" ref="BM804" si="15552">E804/E808</f>
        <v>2.5197106396813787E-3</v>
      </c>
      <c r="BN804" s="130">
        <f t="shared" ref="BN804" si="15553">F804/F808</f>
        <v>0</v>
      </c>
      <c r="BO804" s="131">
        <f t="shared" ref="BO804" si="15554">G804/G808</f>
        <v>0</v>
      </c>
      <c r="BP804" s="132">
        <f t="shared" ref="BP804" si="15555">H804/H808</f>
        <v>0</v>
      </c>
      <c r="BQ804" s="133">
        <f t="shared" ref="BQ804" si="15556">I804/I808</f>
        <v>0</v>
      </c>
      <c r="BR804" s="130">
        <f t="shared" ref="BR804" si="15557">J804/J808</f>
        <v>0</v>
      </c>
      <c r="BS804" s="131">
        <f t="shared" ref="BS804" si="15558">K804/K808</f>
        <v>0</v>
      </c>
      <c r="BT804" s="132">
        <f t="shared" ref="BT804" si="15559">L804/L808</f>
        <v>0</v>
      </c>
      <c r="BU804" s="130">
        <f t="shared" ref="BU804" si="15560">M804/M808</f>
        <v>0</v>
      </c>
      <c r="BV804" s="134">
        <f t="shared" ref="BV804" si="15561">N804/N808</f>
        <v>0</v>
      </c>
      <c r="BW804" s="135">
        <f t="shared" ref="BW804" si="15562">O804/O808</f>
        <v>0</v>
      </c>
      <c r="BX804" s="130">
        <f t="shared" ref="BX804" si="15563">P804/P808</f>
        <v>0</v>
      </c>
      <c r="BY804" s="131">
        <f t="shared" ref="BY804" si="15564">Q804/Q808</f>
        <v>0</v>
      </c>
      <c r="BZ804" s="132">
        <f t="shared" ref="BZ804" si="15565">R804/R808</f>
        <v>0</v>
      </c>
      <c r="CA804" s="133">
        <f t="shared" ref="CA804" si="15566">S804/S808</f>
        <v>0</v>
      </c>
      <c r="CB804" s="130">
        <f t="shared" ref="CB804" si="15567">T804/T808</f>
        <v>0</v>
      </c>
      <c r="CC804" s="131">
        <f t="shared" ref="CC804" si="15568">U804/U808</f>
        <v>0</v>
      </c>
      <c r="CD804" s="132">
        <f t="shared" ref="CD804" si="15569">V804/V808</f>
        <v>0</v>
      </c>
      <c r="CE804" s="133">
        <f t="shared" ref="CE804" si="15570">W804/W808</f>
        <v>0</v>
      </c>
      <c r="CF804" s="130">
        <f t="shared" ref="CF804" si="15571">X804/X808</f>
        <v>0</v>
      </c>
      <c r="CG804" s="131">
        <f t="shared" ref="CG804" si="15572">Y804/Y808</f>
        <v>0</v>
      </c>
      <c r="CH804" s="132">
        <f t="shared" ref="CH804" si="15573">Z804/Z808</f>
        <v>0</v>
      </c>
      <c r="CI804" s="130">
        <f t="shared" ref="CI804" si="15574">AA804/AA808</f>
        <v>0</v>
      </c>
      <c r="CJ804" s="136">
        <f t="shared" ref="CJ804" si="15575">AB804/AB808</f>
        <v>0</v>
      </c>
      <c r="CK804" s="137">
        <f t="shared" ref="CK804" si="15576">AC804/AC808</f>
        <v>3.6472299702833651E-4</v>
      </c>
    </row>
    <row r="805" spans="1:89">
      <c r="A805" s="138" t="s">
        <v>37</v>
      </c>
      <c r="B805" s="60"/>
      <c r="C805" s="61"/>
      <c r="D805" s="140"/>
      <c r="E805" s="141"/>
      <c r="F805" s="139"/>
      <c r="G805" s="142"/>
      <c r="H805" s="140"/>
      <c r="I805" s="141"/>
      <c r="J805" s="139"/>
      <c r="K805" s="142"/>
      <c r="L805" s="140"/>
      <c r="M805" s="139"/>
      <c r="N805" s="143"/>
      <c r="O805" s="144"/>
      <c r="P805" s="139"/>
      <c r="Q805" s="142"/>
      <c r="R805" s="140"/>
      <c r="S805" s="141"/>
      <c r="T805" s="139"/>
      <c r="U805" s="142"/>
      <c r="V805" s="140"/>
      <c r="W805" s="141"/>
      <c r="X805" s="139"/>
      <c r="Y805" s="142"/>
      <c r="Z805" s="145"/>
      <c r="AA805" s="146"/>
      <c r="AB805" s="165"/>
      <c r="AC805" s="166"/>
      <c r="BI805" s="138" t="s">
        <v>37</v>
      </c>
      <c r="BJ805" s="130">
        <f>B805/B808</f>
        <v>0</v>
      </c>
      <c r="BK805" s="131">
        <f t="shared" ref="BK805" si="15577">C805/C808</f>
        <v>0</v>
      </c>
      <c r="BL805" s="132">
        <f t="shared" ref="BL805" si="15578">D805/D808</f>
        <v>0</v>
      </c>
      <c r="BM805" s="133">
        <f t="shared" ref="BM805" si="15579">E805/E808</f>
        <v>0</v>
      </c>
      <c r="BN805" s="130">
        <f t="shared" ref="BN805" si="15580">F805/F808</f>
        <v>0</v>
      </c>
      <c r="BO805" s="131">
        <f t="shared" ref="BO805" si="15581">G805/G808</f>
        <v>0</v>
      </c>
      <c r="BP805" s="132">
        <f t="shared" ref="BP805" si="15582">H805/H808</f>
        <v>0</v>
      </c>
      <c r="BQ805" s="133">
        <f t="shared" ref="BQ805" si="15583">I805/I808</f>
        <v>0</v>
      </c>
      <c r="BR805" s="130">
        <f t="shared" ref="BR805" si="15584">J805/J808</f>
        <v>0</v>
      </c>
      <c r="BS805" s="131">
        <f t="shared" ref="BS805" si="15585">K805/K808</f>
        <v>0</v>
      </c>
      <c r="BT805" s="132">
        <f t="shared" ref="BT805" si="15586">L805/L808</f>
        <v>0</v>
      </c>
      <c r="BU805" s="130">
        <f t="shared" ref="BU805" si="15587">M805/M808</f>
        <v>0</v>
      </c>
      <c r="BV805" s="134">
        <f t="shared" ref="BV805" si="15588">N805/N808</f>
        <v>0</v>
      </c>
      <c r="BW805" s="135">
        <f t="shared" ref="BW805" si="15589">O805/O808</f>
        <v>0</v>
      </c>
      <c r="BX805" s="130">
        <f t="shared" ref="BX805" si="15590">P805/P808</f>
        <v>0</v>
      </c>
      <c r="BY805" s="131">
        <f t="shared" ref="BY805" si="15591">Q805/Q808</f>
        <v>0</v>
      </c>
      <c r="BZ805" s="132">
        <f t="shared" ref="BZ805" si="15592">R805/R808</f>
        <v>0</v>
      </c>
      <c r="CA805" s="133">
        <f t="shared" ref="CA805" si="15593">S805/S808</f>
        <v>0</v>
      </c>
      <c r="CB805" s="130">
        <f t="shared" ref="CB805" si="15594">T805/T808</f>
        <v>0</v>
      </c>
      <c r="CC805" s="131">
        <f t="shared" ref="CC805" si="15595">U805/U808</f>
        <v>0</v>
      </c>
      <c r="CD805" s="132">
        <f t="shared" ref="CD805" si="15596">V805/V808</f>
        <v>0</v>
      </c>
      <c r="CE805" s="133">
        <f t="shared" ref="CE805" si="15597">W805/W808</f>
        <v>0</v>
      </c>
      <c r="CF805" s="130">
        <f t="shared" ref="CF805" si="15598">X805/X808</f>
        <v>0</v>
      </c>
      <c r="CG805" s="131">
        <f t="shared" ref="CG805" si="15599">Y805/Y808</f>
        <v>0</v>
      </c>
      <c r="CH805" s="132">
        <f t="shared" ref="CH805" si="15600">Z805/Z808</f>
        <v>0</v>
      </c>
      <c r="CI805" s="130">
        <f t="shared" ref="CI805" si="15601">AA805/AA808</f>
        <v>0</v>
      </c>
      <c r="CJ805" s="136">
        <f t="shared" ref="CJ805" si="15602">AB805/AB808</f>
        <v>0</v>
      </c>
      <c r="CK805" s="137">
        <f t="shared" ref="CK805" si="15603">AC805/AC808</f>
        <v>0</v>
      </c>
    </row>
    <row r="806" spans="1:89">
      <c r="A806" s="147" t="s">
        <v>38</v>
      </c>
      <c r="B806" s="58"/>
      <c r="C806" s="59"/>
      <c r="D806" s="153"/>
      <c r="E806" s="150"/>
      <c r="F806" s="151"/>
      <c r="G806" s="152"/>
      <c r="H806" s="153"/>
      <c r="I806" s="150"/>
      <c r="J806" s="151"/>
      <c r="K806" s="152"/>
      <c r="L806" s="153"/>
      <c r="M806" s="151"/>
      <c r="N806" s="155"/>
      <c r="O806" s="154"/>
      <c r="P806" s="151"/>
      <c r="Q806" s="152"/>
      <c r="R806" s="153"/>
      <c r="S806" s="150"/>
      <c r="T806" s="151"/>
      <c r="U806" s="152"/>
      <c r="V806" s="153"/>
      <c r="W806" s="150"/>
      <c r="X806" s="151"/>
      <c r="Y806" s="152"/>
      <c r="Z806" s="149"/>
      <c r="AA806" s="148"/>
      <c r="AB806" s="165"/>
      <c r="AC806" s="166"/>
      <c r="BI806" s="147" t="s">
        <v>38</v>
      </c>
      <c r="BJ806" s="130">
        <f>B806/B808</f>
        <v>0</v>
      </c>
      <c r="BK806" s="131">
        <f t="shared" ref="BK806" si="15604">C806/C808</f>
        <v>0</v>
      </c>
      <c r="BL806" s="132">
        <f t="shared" ref="BL806" si="15605">D806/D808</f>
        <v>0</v>
      </c>
      <c r="BM806" s="133">
        <f t="shared" ref="BM806" si="15606">E806/E808</f>
        <v>0</v>
      </c>
      <c r="BN806" s="130">
        <f t="shared" ref="BN806" si="15607">F806/F808</f>
        <v>0</v>
      </c>
      <c r="BO806" s="131">
        <f t="shared" ref="BO806" si="15608">G806/G808</f>
        <v>0</v>
      </c>
      <c r="BP806" s="132">
        <f t="shared" ref="BP806" si="15609">H806/H808</f>
        <v>0</v>
      </c>
      <c r="BQ806" s="133">
        <f t="shared" ref="BQ806" si="15610">I806/I808</f>
        <v>0</v>
      </c>
      <c r="BR806" s="130">
        <f t="shared" ref="BR806" si="15611">J806/J808</f>
        <v>0</v>
      </c>
      <c r="BS806" s="131">
        <f t="shared" ref="BS806" si="15612">K806/K808</f>
        <v>0</v>
      </c>
      <c r="BT806" s="132">
        <f t="shared" ref="BT806" si="15613">L806/L808</f>
        <v>0</v>
      </c>
      <c r="BU806" s="130">
        <f t="shared" ref="BU806" si="15614">M806/M808</f>
        <v>0</v>
      </c>
      <c r="BV806" s="134">
        <f t="shared" ref="BV806" si="15615">N806/N808</f>
        <v>0</v>
      </c>
      <c r="BW806" s="135">
        <f t="shared" ref="BW806" si="15616">O806/O808</f>
        <v>0</v>
      </c>
      <c r="BX806" s="130">
        <f t="shared" ref="BX806" si="15617">P806/P808</f>
        <v>0</v>
      </c>
      <c r="BY806" s="131">
        <f t="shared" ref="BY806" si="15618">Q806/Q808</f>
        <v>0</v>
      </c>
      <c r="BZ806" s="132">
        <f t="shared" ref="BZ806" si="15619">R806/R808</f>
        <v>0</v>
      </c>
      <c r="CA806" s="133">
        <f t="shared" ref="CA806" si="15620">S806/S808</f>
        <v>0</v>
      </c>
      <c r="CB806" s="130">
        <f t="shared" ref="CB806" si="15621">T806/T808</f>
        <v>0</v>
      </c>
      <c r="CC806" s="131">
        <f t="shared" ref="CC806" si="15622">U806/U808</f>
        <v>0</v>
      </c>
      <c r="CD806" s="132">
        <f t="shared" ref="CD806" si="15623">V806/V808</f>
        <v>0</v>
      </c>
      <c r="CE806" s="133">
        <f t="shared" ref="CE806" si="15624">W806/W808</f>
        <v>0</v>
      </c>
      <c r="CF806" s="130">
        <f t="shared" ref="CF806" si="15625">X806/X808</f>
        <v>0</v>
      </c>
      <c r="CG806" s="131">
        <f t="shared" ref="CG806" si="15626">Y806/Y808</f>
        <v>0</v>
      </c>
      <c r="CH806" s="132">
        <f t="shared" ref="CH806" si="15627">Z806/Z808</f>
        <v>0</v>
      </c>
      <c r="CI806" s="130">
        <f t="shared" ref="CI806" si="15628">AA806/AA808</f>
        <v>0</v>
      </c>
      <c r="CJ806" s="136">
        <f t="shared" ref="CJ806" si="15629">AB806/AB808</f>
        <v>0</v>
      </c>
      <c r="CK806" s="137">
        <f t="shared" ref="CK806" si="15630">AC806/AC808</f>
        <v>0</v>
      </c>
    </row>
    <row r="807" spans="1:89" ht="14" thickBot="1">
      <c r="A807" s="138" t="s">
        <v>39</v>
      </c>
      <c r="B807" s="60"/>
      <c r="C807" s="61"/>
      <c r="D807" s="140"/>
      <c r="E807" s="141"/>
      <c r="F807" s="139"/>
      <c r="G807" s="142"/>
      <c r="H807" s="140"/>
      <c r="I807" s="141"/>
      <c r="J807" s="139"/>
      <c r="K807" s="142"/>
      <c r="L807" s="140"/>
      <c r="M807" s="139"/>
      <c r="N807" s="143"/>
      <c r="O807" s="144"/>
      <c r="P807" s="139"/>
      <c r="Q807" s="142"/>
      <c r="R807" s="140"/>
      <c r="S807" s="141"/>
      <c r="T807" s="139"/>
      <c r="U807" s="142"/>
      <c r="V807" s="140"/>
      <c r="W807" s="141"/>
      <c r="X807" s="139"/>
      <c r="Y807" s="142"/>
      <c r="Z807" s="145"/>
      <c r="AA807" s="146"/>
      <c r="AB807" s="165"/>
      <c r="AC807" s="166"/>
      <c r="BI807" s="138" t="s">
        <v>39</v>
      </c>
      <c r="BJ807" s="130">
        <f>B807/B808</f>
        <v>0</v>
      </c>
      <c r="BK807" s="131">
        <f t="shared" ref="BK807" si="15631">C807/C808</f>
        <v>0</v>
      </c>
      <c r="BL807" s="132">
        <f t="shared" ref="BL807" si="15632">D807/D808</f>
        <v>0</v>
      </c>
      <c r="BM807" s="133">
        <f t="shared" ref="BM807" si="15633">E807/E808</f>
        <v>0</v>
      </c>
      <c r="BN807" s="130">
        <f t="shared" ref="BN807" si="15634">F807/F808</f>
        <v>0</v>
      </c>
      <c r="BO807" s="131">
        <f t="shared" ref="BO807" si="15635">G807/G808</f>
        <v>0</v>
      </c>
      <c r="BP807" s="132">
        <f t="shared" ref="BP807" si="15636">H807/H808</f>
        <v>0</v>
      </c>
      <c r="BQ807" s="133">
        <f t="shared" ref="BQ807" si="15637">I807/I808</f>
        <v>0</v>
      </c>
      <c r="BR807" s="130">
        <f t="shared" ref="BR807" si="15638">J807/J808</f>
        <v>0</v>
      </c>
      <c r="BS807" s="131">
        <f t="shared" ref="BS807" si="15639">K807/K808</f>
        <v>0</v>
      </c>
      <c r="BT807" s="132">
        <f t="shared" ref="BT807" si="15640">L807/L808</f>
        <v>0</v>
      </c>
      <c r="BU807" s="130">
        <f t="shared" ref="BU807" si="15641">M807/M808</f>
        <v>0</v>
      </c>
      <c r="BV807" s="134">
        <f t="shared" ref="BV807" si="15642">N807/N808</f>
        <v>0</v>
      </c>
      <c r="BW807" s="135">
        <f t="shared" ref="BW807" si="15643">O807/O808</f>
        <v>0</v>
      </c>
      <c r="BX807" s="130">
        <f t="shared" ref="BX807" si="15644">P807/P808</f>
        <v>0</v>
      </c>
      <c r="BY807" s="131">
        <f t="shared" ref="BY807" si="15645">Q807/Q808</f>
        <v>0</v>
      </c>
      <c r="BZ807" s="132">
        <f t="shared" ref="BZ807" si="15646">R807/R808</f>
        <v>0</v>
      </c>
      <c r="CA807" s="133">
        <f t="shared" ref="CA807" si="15647">S807/S808</f>
        <v>0</v>
      </c>
      <c r="CB807" s="130">
        <f t="shared" ref="CB807" si="15648">T807/T808</f>
        <v>0</v>
      </c>
      <c r="CC807" s="131">
        <f t="shared" ref="CC807" si="15649">U807/U808</f>
        <v>0</v>
      </c>
      <c r="CD807" s="132">
        <f t="shared" ref="CD807" si="15650">V807/V808</f>
        <v>0</v>
      </c>
      <c r="CE807" s="133">
        <f t="shared" ref="CE807" si="15651">W807/W808</f>
        <v>0</v>
      </c>
      <c r="CF807" s="130">
        <f t="shared" ref="CF807" si="15652">X807/X808</f>
        <v>0</v>
      </c>
      <c r="CG807" s="131">
        <f t="shared" ref="CG807" si="15653">Y807/Y808</f>
        <v>0</v>
      </c>
      <c r="CH807" s="132">
        <f t="shared" ref="CH807" si="15654">Z807/Z808</f>
        <v>0</v>
      </c>
      <c r="CI807" s="130">
        <f t="shared" ref="CI807" si="15655">AA807/AA808</f>
        <v>0</v>
      </c>
      <c r="CJ807" s="136">
        <f t="shared" ref="CJ807" si="15656">AB807/AB808</f>
        <v>0</v>
      </c>
      <c r="CK807" s="137">
        <f t="shared" ref="CK807" si="15657">AC807/AC808</f>
        <v>0</v>
      </c>
    </row>
    <row r="808" spans="1:89" ht="15" thickTop="1" thickBot="1">
      <c r="A808" s="226" t="s">
        <v>13</v>
      </c>
      <c r="B808" s="20">
        <f t="shared" ref="B808:AA808" si="15658">SUM(B785:B807)</f>
        <v>50707</v>
      </c>
      <c r="C808" s="21">
        <f t="shared" si="15658"/>
        <v>26580</v>
      </c>
      <c r="D808" s="20">
        <f t="shared" si="15658"/>
        <v>18298</v>
      </c>
      <c r="E808" s="21">
        <f t="shared" si="15658"/>
        <v>12303</v>
      </c>
      <c r="F808" s="20">
        <f t="shared" si="15658"/>
        <v>7500</v>
      </c>
      <c r="G808" s="21">
        <f t="shared" si="15658"/>
        <v>4927</v>
      </c>
      <c r="H808" s="20">
        <f t="shared" si="15658"/>
        <v>24726</v>
      </c>
      <c r="I808" s="21">
        <f t="shared" si="15658"/>
        <v>31658</v>
      </c>
      <c r="J808" s="20">
        <f t="shared" si="15658"/>
        <v>4076</v>
      </c>
      <c r="K808" s="21">
        <f t="shared" si="15658"/>
        <v>5604</v>
      </c>
      <c r="L808" s="20">
        <f t="shared" si="15658"/>
        <v>7118</v>
      </c>
      <c r="M808" s="21">
        <f t="shared" si="15658"/>
        <v>16350</v>
      </c>
      <c r="N808" s="20">
        <f t="shared" si="15658"/>
        <v>19623</v>
      </c>
      <c r="O808" s="21">
        <f t="shared" si="15658"/>
        <v>28649</v>
      </c>
      <c r="P808" s="20">
        <f t="shared" si="15658"/>
        <v>10733</v>
      </c>
      <c r="Q808" s="21">
        <f t="shared" si="15658"/>
        <v>14232</v>
      </c>
      <c r="R808" s="20">
        <f t="shared" si="15658"/>
        <v>15771</v>
      </c>
      <c r="S808" s="21">
        <f t="shared" si="15658"/>
        <v>19808</v>
      </c>
      <c r="T808" s="20">
        <f t="shared" si="15658"/>
        <v>5054</v>
      </c>
      <c r="U808" s="21">
        <f t="shared" si="15658"/>
        <v>7543</v>
      </c>
      <c r="V808" s="20">
        <f t="shared" si="15658"/>
        <v>16138</v>
      </c>
      <c r="W808" s="21">
        <f t="shared" si="15658"/>
        <v>23125</v>
      </c>
      <c r="X808" s="20">
        <f t="shared" si="15658"/>
        <v>14731</v>
      </c>
      <c r="Y808" s="21">
        <f t="shared" si="15658"/>
        <v>10991</v>
      </c>
      <c r="Z808" s="20">
        <f t="shared" si="15658"/>
        <v>47325</v>
      </c>
      <c r="AA808" s="21">
        <f t="shared" si="15658"/>
        <v>39509</v>
      </c>
      <c r="AB808" s="167">
        <f t="shared" ref="AB808:AC808" si="15659">SUM(AB784:AB807)</f>
        <v>241800</v>
      </c>
      <c r="AC808" s="168">
        <f t="shared" si="15659"/>
        <v>241279</v>
      </c>
      <c r="BI808" s="227" t="s">
        <v>13</v>
      </c>
      <c r="BJ808" s="156">
        <f>SUM(BJ784:BJ807)</f>
        <v>0.99999999999999989</v>
      </c>
      <c r="BK808" s="157">
        <f t="shared" ref="BK808:CK808" si="15660">SUM(BK784:BK807)</f>
        <v>1</v>
      </c>
      <c r="BL808" s="156">
        <f t="shared" si="15660"/>
        <v>1</v>
      </c>
      <c r="BM808" s="157">
        <f t="shared" si="15660"/>
        <v>1</v>
      </c>
      <c r="BN808" s="156">
        <f t="shared" si="15660"/>
        <v>1.0000000000000002</v>
      </c>
      <c r="BO808" s="157">
        <f t="shared" si="15660"/>
        <v>1.0000000000000002</v>
      </c>
      <c r="BP808" s="156">
        <f t="shared" si="15660"/>
        <v>0.99999999999999989</v>
      </c>
      <c r="BQ808" s="157">
        <f t="shared" si="15660"/>
        <v>0.99999999999999989</v>
      </c>
      <c r="BR808" s="156">
        <f t="shared" si="15660"/>
        <v>1</v>
      </c>
      <c r="BS808" s="157">
        <f t="shared" si="15660"/>
        <v>1</v>
      </c>
      <c r="BT808" s="156">
        <f t="shared" si="15660"/>
        <v>0.99999999999999989</v>
      </c>
      <c r="BU808" s="157">
        <f t="shared" si="15660"/>
        <v>0.99999999999999967</v>
      </c>
      <c r="BV808" s="156">
        <f t="shared" si="15660"/>
        <v>0.99999999999999989</v>
      </c>
      <c r="BW808" s="157">
        <f t="shared" si="15660"/>
        <v>1</v>
      </c>
      <c r="BX808" s="156">
        <f t="shared" si="15660"/>
        <v>1.0000000000000002</v>
      </c>
      <c r="BY808" s="157">
        <f t="shared" si="15660"/>
        <v>1</v>
      </c>
      <c r="BZ808" s="156">
        <f t="shared" si="15660"/>
        <v>1</v>
      </c>
      <c r="CA808" s="157">
        <f t="shared" si="15660"/>
        <v>1</v>
      </c>
      <c r="CB808" s="156">
        <f t="shared" si="15660"/>
        <v>1.0000000000000002</v>
      </c>
      <c r="CC808" s="157">
        <f t="shared" si="15660"/>
        <v>1</v>
      </c>
      <c r="CD808" s="156">
        <f t="shared" si="15660"/>
        <v>1</v>
      </c>
      <c r="CE808" s="157">
        <f t="shared" si="15660"/>
        <v>1.0000000000000002</v>
      </c>
      <c r="CF808" s="156">
        <f t="shared" si="15660"/>
        <v>1.0000000000000002</v>
      </c>
      <c r="CG808" s="157">
        <f t="shared" si="15660"/>
        <v>1</v>
      </c>
      <c r="CH808" s="156">
        <f t="shared" si="15660"/>
        <v>1.0000000000000002</v>
      </c>
      <c r="CI808" s="157">
        <f t="shared" si="15660"/>
        <v>1</v>
      </c>
      <c r="CJ808" s="156">
        <f t="shared" si="15660"/>
        <v>1.0000000000000002</v>
      </c>
      <c r="CK808" s="157">
        <f t="shared" si="15660"/>
        <v>1</v>
      </c>
    </row>
    <row r="809" spans="1:89" ht="14" thickTop="1">
      <c r="A809" s="180"/>
    </row>
    <row r="810" spans="1:89">
      <c r="A810" s="224"/>
    </row>
    <row r="811" spans="1:89">
      <c r="A811" s="325">
        <f>+A780+1</f>
        <v>43826</v>
      </c>
      <c r="B811" s="325"/>
      <c r="C811" s="325"/>
      <c r="D811" s="325"/>
      <c r="BI811" s="320">
        <f>+BI749+2</f>
        <v>43826</v>
      </c>
      <c r="BJ811" s="320"/>
      <c r="BK811" s="320"/>
      <c r="BL811" s="320"/>
    </row>
    <row r="812" spans="1:89" ht="14" thickBot="1">
      <c r="AE812" t="s">
        <v>87</v>
      </c>
    </row>
    <row r="813" spans="1:89" ht="15" thickTop="1" thickBot="1">
      <c r="A813" s="321" t="s">
        <v>0</v>
      </c>
      <c r="B813" s="316" t="s">
        <v>1</v>
      </c>
      <c r="C813" s="317"/>
      <c r="D813" s="316" t="s">
        <v>2</v>
      </c>
      <c r="E813" s="317"/>
      <c r="F813" s="316" t="s">
        <v>3</v>
      </c>
      <c r="G813" s="317"/>
      <c r="H813" s="316" t="s">
        <v>4</v>
      </c>
      <c r="I813" s="317"/>
      <c r="J813" s="316" t="s">
        <v>5</v>
      </c>
      <c r="K813" s="317"/>
      <c r="L813" s="316" t="s">
        <v>6</v>
      </c>
      <c r="M813" s="317"/>
      <c r="N813" s="316" t="s">
        <v>7</v>
      </c>
      <c r="O813" s="317"/>
      <c r="P813" s="316" t="s">
        <v>8</v>
      </c>
      <c r="Q813" s="317"/>
      <c r="R813" s="316" t="s">
        <v>9</v>
      </c>
      <c r="S813" s="317"/>
      <c r="T813" s="316" t="s">
        <v>10</v>
      </c>
      <c r="U813" s="317"/>
      <c r="V813" s="316" t="s">
        <v>11</v>
      </c>
      <c r="W813" s="317"/>
      <c r="X813" s="316" t="s">
        <v>12</v>
      </c>
      <c r="Y813" s="317"/>
      <c r="Z813" s="318" t="s">
        <v>40</v>
      </c>
      <c r="AA813" s="319"/>
      <c r="AB813" s="323" t="s">
        <v>41</v>
      </c>
      <c r="AC813" s="324"/>
      <c r="AE813" s="314" t="s">
        <v>0</v>
      </c>
      <c r="AF813" s="308" t="s">
        <v>1</v>
      </c>
      <c r="AG813" s="309"/>
      <c r="AH813" s="308" t="s">
        <v>2</v>
      </c>
      <c r="AI813" s="309"/>
      <c r="AJ813" s="308" t="s">
        <v>3</v>
      </c>
      <c r="AK813" s="309"/>
      <c r="AL813" s="308" t="s">
        <v>4</v>
      </c>
      <c r="AM813" s="309"/>
      <c r="AN813" s="308" t="s">
        <v>5</v>
      </c>
      <c r="AO813" s="309"/>
      <c r="AP813" s="308" t="s">
        <v>6</v>
      </c>
      <c r="AQ813" s="309"/>
      <c r="AR813" s="308" t="s">
        <v>7</v>
      </c>
      <c r="AS813" s="309"/>
      <c r="AT813" s="308" t="s">
        <v>8</v>
      </c>
      <c r="AU813" s="309"/>
      <c r="AV813" s="308" t="s">
        <v>9</v>
      </c>
      <c r="AW813" s="309"/>
      <c r="AX813" s="308" t="s">
        <v>10</v>
      </c>
      <c r="AY813" s="309"/>
      <c r="AZ813" s="308" t="s">
        <v>11</v>
      </c>
      <c r="BA813" s="309"/>
      <c r="BB813" s="308" t="s">
        <v>12</v>
      </c>
      <c r="BC813" s="309"/>
      <c r="BD813" s="310" t="s">
        <v>40</v>
      </c>
      <c r="BE813" s="311"/>
      <c r="BF813" s="312" t="s">
        <v>41</v>
      </c>
      <c r="BG813" s="313"/>
      <c r="BI813" s="321" t="s">
        <v>0</v>
      </c>
      <c r="BJ813" s="316" t="s">
        <v>1</v>
      </c>
      <c r="BK813" s="317"/>
      <c r="BL813" s="316" t="s">
        <v>2</v>
      </c>
      <c r="BM813" s="317"/>
      <c r="BN813" s="316" t="s">
        <v>3</v>
      </c>
      <c r="BO813" s="317"/>
      <c r="BP813" s="316" t="s">
        <v>4</v>
      </c>
      <c r="BQ813" s="317"/>
      <c r="BR813" s="316" t="s">
        <v>5</v>
      </c>
      <c r="BS813" s="317"/>
      <c r="BT813" s="316" t="s">
        <v>6</v>
      </c>
      <c r="BU813" s="317"/>
      <c r="BV813" s="316" t="s">
        <v>7</v>
      </c>
      <c r="BW813" s="317"/>
      <c r="BX813" s="316" t="s">
        <v>8</v>
      </c>
      <c r="BY813" s="317"/>
      <c r="BZ813" s="316" t="s">
        <v>9</v>
      </c>
      <c r="CA813" s="317"/>
      <c r="CB813" s="316" t="s">
        <v>10</v>
      </c>
      <c r="CC813" s="317"/>
      <c r="CD813" s="316" t="s">
        <v>11</v>
      </c>
      <c r="CE813" s="317"/>
      <c r="CF813" s="316" t="s">
        <v>12</v>
      </c>
      <c r="CG813" s="317"/>
      <c r="CH813" s="318" t="s">
        <v>40</v>
      </c>
      <c r="CI813" s="319"/>
      <c r="CJ813" s="316" t="s">
        <v>41</v>
      </c>
      <c r="CK813" s="317"/>
    </row>
    <row r="814" spans="1:89" ht="15" thickTop="1" thickBot="1">
      <c r="A814" s="322"/>
      <c r="B814" s="117" t="s">
        <v>14</v>
      </c>
      <c r="C814" s="118" t="s">
        <v>15</v>
      </c>
      <c r="D814" s="119" t="s">
        <v>14</v>
      </c>
      <c r="E814" s="120" t="s">
        <v>15</v>
      </c>
      <c r="F814" s="117" t="s">
        <v>14</v>
      </c>
      <c r="G814" s="118" t="s">
        <v>15</v>
      </c>
      <c r="H814" s="119" t="s">
        <v>14</v>
      </c>
      <c r="I814" s="120" t="s">
        <v>15</v>
      </c>
      <c r="J814" s="117" t="s">
        <v>14</v>
      </c>
      <c r="K814" s="118" t="s">
        <v>15</v>
      </c>
      <c r="L814" s="119" t="s">
        <v>14</v>
      </c>
      <c r="M814" s="117" t="s">
        <v>15</v>
      </c>
      <c r="N814" s="121" t="s">
        <v>14</v>
      </c>
      <c r="O814" s="122" t="s">
        <v>15</v>
      </c>
      <c r="P814" s="117" t="s">
        <v>14</v>
      </c>
      <c r="Q814" s="118" t="s">
        <v>15</v>
      </c>
      <c r="R814" s="119" t="s">
        <v>14</v>
      </c>
      <c r="S814" s="120" t="s">
        <v>15</v>
      </c>
      <c r="T814" s="117" t="s">
        <v>14</v>
      </c>
      <c r="U814" s="118" t="s">
        <v>15</v>
      </c>
      <c r="V814" s="119" t="s">
        <v>14</v>
      </c>
      <c r="W814" s="120" t="s">
        <v>15</v>
      </c>
      <c r="X814" s="117" t="s">
        <v>14</v>
      </c>
      <c r="Y814" s="118" t="s">
        <v>15</v>
      </c>
      <c r="Z814" s="28" t="s">
        <v>14</v>
      </c>
      <c r="AA814" s="123" t="s">
        <v>15</v>
      </c>
      <c r="AB814" s="169" t="s">
        <v>14</v>
      </c>
      <c r="AC814" s="170" t="s">
        <v>15</v>
      </c>
      <c r="AE814" s="315"/>
      <c r="AF814" s="230" t="s">
        <v>14</v>
      </c>
      <c r="AG814" s="231" t="s">
        <v>15</v>
      </c>
      <c r="AH814" s="232" t="s">
        <v>14</v>
      </c>
      <c r="AI814" s="233" t="s">
        <v>15</v>
      </c>
      <c r="AJ814" s="230" t="s">
        <v>14</v>
      </c>
      <c r="AK814" s="231" t="s">
        <v>15</v>
      </c>
      <c r="AL814" s="232" t="s">
        <v>14</v>
      </c>
      <c r="AM814" s="233" t="s">
        <v>15</v>
      </c>
      <c r="AN814" s="230" t="s">
        <v>14</v>
      </c>
      <c r="AO814" s="231" t="s">
        <v>15</v>
      </c>
      <c r="AP814" s="232" t="s">
        <v>14</v>
      </c>
      <c r="AQ814" s="230" t="s">
        <v>15</v>
      </c>
      <c r="AR814" s="234" t="s">
        <v>14</v>
      </c>
      <c r="AS814" s="235" t="s">
        <v>15</v>
      </c>
      <c r="AT814" s="230" t="s">
        <v>14</v>
      </c>
      <c r="AU814" s="231" t="s">
        <v>15</v>
      </c>
      <c r="AV814" s="232" t="s">
        <v>14</v>
      </c>
      <c r="AW814" s="233" t="s">
        <v>15</v>
      </c>
      <c r="AX814" s="230" t="s">
        <v>14</v>
      </c>
      <c r="AY814" s="231" t="s">
        <v>15</v>
      </c>
      <c r="AZ814" s="232" t="s">
        <v>14</v>
      </c>
      <c r="BA814" s="233" t="s">
        <v>15</v>
      </c>
      <c r="BB814" s="230" t="s">
        <v>14</v>
      </c>
      <c r="BC814" s="231" t="s">
        <v>15</v>
      </c>
      <c r="BD814" s="236" t="s">
        <v>14</v>
      </c>
      <c r="BE814" s="237" t="s">
        <v>15</v>
      </c>
      <c r="BF814" s="238" t="s">
        <v>14</v>
      </c>
      <c r="BG814" s="239" t="s">
        <v>15</v>
      </c>
      <c r="BI814" s="322"/>
      <c r="BJ814" s="117" t="s">
        <v>14</v>
      </c>
      <c r="BK814" s="118" t="s">
        <v>15</v>
      </c>
      <c r="BL814" s="119" t="s">
        <v>14</v>
      </c>
      <c r="BM814" s="120" t="s">
        <v>15</v>
      </c>
      <c r="BN814" s="117" t="s">
        <v>14</v>
      </c>
      <c r="BO814" s="118" t="s">
        <v>15</v>
      </c>
      <c r="BP814" s="119" t="s">
        <v>14</v>
      </c>
      <c r="BQ814" s="120" t="s">
        <v>15</v>
      </c>
      <c r="BR814" s="117" t="s">
        <v>14</v>
      </c>
      <c r="BS814" s="118" t="s">
        <v>15</v>
      </c>
      <c r="BT814" s="119" t="s">
        <v>14</v>
      </c>
      <c r="BU814" s="117" t="s">
        <v>15</v>
      </c>
      <c r="BV814" s="121" t="s">
        <v>14</v>
      </c>
      <c r="BW814" s="122" t="s">
        <v>15</v>
      </c>
      <c r="BX814" s="117" t="s">
        <v>14</v>
      </c>
      <c r="BY814" s="118" t="s">
        <v>15</v>
      </c>
      <c r="BZ814" s="119" t="s">
        <v>14</v>
      </c>
      <c r="CA814" s="120" t="s">
        <v>15</v>
      </c>
      <c r="CB814" s="117" t="s">
        <v>14</v>
      </c>
      <c r="CC814" s="118" t="s">
        <v>15</v>
      </c>
      <c r="CD814" s="119" t="s">
        <v>14</v>
      </c>
      <c r="CE814" s="120" t="s">
        <v>15</v>
      </c>
      <c r="CF814" s="117" t="s">
        <v>14</v>
      </c>
      <c r="CG814" s="118" t="s">
        <v>15</v>
      </c>
      <c r="CH814" s="28" t="s">
        <v>14</v>
      </c>
      <c r="CI814" s="123" t="s">
        <v>15</v>
      </c>
      <c r="CJ814" s="121" t="s">
        <v>14</v>
      </c>
      <c r="CK814" s="122" t="s">
        <v>15</v>
      </c>
    </row>
    <row r="815" spans="1:89" ht="14" thickTop="1">
      <c r="A815" s="126" t="s">
        <v>16</v>
      </c>
      <c r="B815" s="127"/>
      <c r="C815" s="179"/>
      <c r="D815" s="128"/>
      <c r="E815" s="173"/>
      <c r="F815" s="127"/>
      <c r="G815" s="129"/>
      <c r="H815" s="128"/>
      <c r="I815" s="173"/>
      <c r="J815" s="127"/>
      <c r="K815" s="129"/>
      <c r="L815" s="128"/>
      <c r="M815" s="127"/>
      <c r="N815" s="172"/>
      <c r="O815" s="174"/>
      <c r="P815" s="127"/>
      <c r="Q815" s="129"/>
      <c r="R815" s="128"/>
      <c r="S815" s="173"/>
      <c r="T815" s="127"/>
      <c r="U815" s="129"/>
      <c r="V815" s="128"/>
      <c r="W815" s="173"/>
      <c r="X815" s="127"/>
      <c r="Y815" s="129"/>
      <c r="Z815" s="177"/>
      <c r="AA815" s="178"/>
      <c r="AB815" s="163">
        <f>B815+D815+F815+H815+J815+L815+N815+P815+R815+T815+V815+X815+Z815</f>
        <v>0</v>
      </c>
      <c r="AC815" s="164">
        <f>C815+E815+G815+I815+K815+M815+O815+Q815+S815+U815+W815+Y815+AA815</f>
        <v>0</v>
      </c>
      <c r="AE815" s="241" t="str">
        <f>$AE$9</f>
        <v>07:00 - 07:59</v>
      </c>
      <c r="AF815" s="242">
        <f>SUMIF($A$9:$A$32,$AE815,B$815:B$838)</f>
        <v>4437</v>
      </c>
      <c r="AG815" s="243">
        <f t="shared" ref="AG815:AV817" si="15661">SUMIF($A$9:$A$32,$AE815,C$815:C$838)</f>
        <v>696</v>
      </c>
      <c r="AH815" s="244">
        <f t="shared" si="15661"/>
        <v>1247</v>
      </c>
      <c r="AI815" s="245">
        <f t="shared" si="15661"/>
        <v>752</v>
      </c>
      <c r="AJ815" s="242">
        <f t="shared" si="15661"/>
        <v>428</v>
      </c>
      <c r="AK815" s="246">
        <f t="shared" si="15661"/>
        <v>391</v>
      </c>
      <c r="AL815" s="244">
        <f t="shared" si="15661"/>
        <v>948</v>
      </c>
      <c r="AM815" s="245">
        <f t="shared" si="15661"/>
        <v>1295</v>
      </c>
      <c r="AN815" s="242">
        <f t="shared" si="15661"/>
        <v>196</v>
      </c>
      <c r="AO815" s="246">
        <f t="shared" si="15661"/>
        <v>699</v>
      </c>
      <c r="AP815" s="244">
        <f t="shared" si="15661"/>
        <v>272</v>
      </c>
      <c r="AQ815" s="242">
        <f t="shared" si="15661"/>
        <v>1680</v>
      </c>
      <c r="AR815" s="247">
        <f t="shared" si="15661"/>
        <v>1320</v>
      </c>
      <c r="AS815" s="248">
        <f t="shared" si="15661"/>
        <v>2304</v>
      </c>
      <c r="AT815" s="242">
        <f t="shared" si="15661"/>
        <v>891</v>
      </c>
      <c r="AU815" s="246">
        <f t="shared" si="15661"/>
        <v>934</v>
      </c>
      <c r="AV815" s="244">
        <f t="shared" si="15661"/>
        <v>1216</v>
      </c>
      <c r="AW815" s="245">
        <f t="shared" ref="AW815:BE817" si="15662">SUMIF($A$9:$A$32,$AE815,S$815:S$838)</f>
        <v>1199</v>
      </c>
      <c r="AX815" s="242">
        <f t="shared" si="15662"/>
        <v>241</v>
      </c>
      <c r="AY815" s="246">
        <f t="shared" si="15662"/>
        <v>1210</v>
      </c>
      <c r="AZ815" s="244">
        <f t="shared" si="15662"/>
        <v>814</v>
      </c>
      <c r="BA815" s="245">
        <f t="shared" si="15662"/>
        <v>1662</v>
      </c>
      <c r="BB815" s="242">
        <f t="shared" si="15662"/>
        <v>960</v>
      </c>
      <c r="BC815" s="246">
        <f t="shared" si="15662"/>
        <v>1210</v>
      </c>
      <c r="BD815" s="23">
        <f t="shared" si="15662"/>
        <v>3265</v>
      </c>
      <c r="BE815" s="249">
        <f t="shared" si="15662"/>
        <v>2019</v>
      </c>
      <c r="BF815" s="250">
        <f>AF815+AH815+AJ815+AL815+AN815+AP815+AR815+AT815+AV815+AX815+AZ815+BB815+BD815</f>
        <v>16235</v>
      </c>
      <c r="BG815" s="251">
        <f>AG815+AI815+AK815+AM815+AO815+AQ815+AS815+AU815+AW815+AY815+BA815+BC815+BE815</f>
        <v>16051</v>
      </c>
      <c r="BI815" s="126" t="s">
        <v>16</v>
      </c>
      <c r="BJ815" s="130">
        <f>B815/B839</f>
        <v>0</v>
      </c>
      <c r="BK815" s="131">
        <f t="shared" ref="BK815" si="15663">C815/C839</f>
        <v>0</v>
      </c>
      <c r="BL815" s="132">
        <f t="shared" ref="BL815" si="15664">D815/D839</f>
        <v>0</v>
      </c>
      <c r="BM815" s="133">
        <f t="shared" ref="BM815" si="15665">E815/E839</f>
        <v>0</v>
      </c>
      <c r="BN815" s="130">
        <f t="shared" ref="BN815" si="15666">F815/F839</f>
        <v>0</v>
      </c>
      <c r="BO815" s="131">
        <f t="shared" ref="BO815" si="15667">G815/G839</f>
        <v>0</v>
      </c>
      <c r="BP815" s="132">
        <f t="shared" ref="BP815" si="15668">H815/H839</f>
        <v>0</v>
      </c>
      <c r="BQ815" s="133">
        <f t="shared" ref="BQ815" si="15669">I815/I839</f>
        <v>0</v>
      </c>
      <c r="BR815" s="130">
        <f t="shared" ref="BR815" si="15670">J815/J839</f>
        <v>0</v>
      </c>
      <c r="BS815" s="131">
        <f t="shared" ref="BS815" si="15671">K815/K839</f>
        <v>0</v>
      </c>
      <c r="BT815" s="132">
        <f t="shared" ref="BT815" si="15672">L815/L839</f>
        <v>0</v>
      </c>
      <c r="BU815" s="130">
        <f t="shared" ref="BU815" si="15673">M815/M839</f>
        <v>0</v>
      </c>
      <c r="BV815" s="134">
        <f t="shared" ref="BV815" si="15674">N815/N839</f>
        <v>0</v>
      </c>
      <c r="BW815" s="135">
        <f t="shared" ref="BW815" si="15675">O815/O839</f>
        <v>0</v>
      </c>
      <c r="BX815" s="130">
        <f t="shared" ref="BX815" si="15676">P815/P839</f>
        <v>0</v>
      </c>
      <c r="BY815" s="131">
        <f t="shared" ref="BY815" si="15677">Q815/Q839</f>
        <v>0</v>
      </c>
      <c r="BZ815" s="132">
        <f t="shared" ref="BZ815" si="15678">R815/R839</f>
        <v>0</v>
      </c>
      <c r="CA815" s="133">
        <f t="shared" ref="CA815" si="15679">S815/S839</f>
        <v>0</v>
      </c>
      <c r="CB815" s="130">
        <f t="shared" ref="CB815" si="15680">T815/T839</f>
        <v>0</v>
      </c>
      <c r="CC815" s="131">
        <f t="shared" ref="CC815" si="15681">U815/U839</f>
        <v>0</v>
      </c>
      <c r="CD815" s="132">
        <f t="shared" ref="CD815" si="15682">V815/V839</f>
        <v>0</v>
      </c>
      <c r="CE815" s="133">
        <f t="shared" ref="CE815" si="15683">W815/W839</f>
        <v>0</v>
      </c>
      <c r="CF815" s="130">
        <f t="shared" ref="CF815" si="15684">X815/X839</f>
        <v>0</v>
      </c>
      <c r="CG815" s="131">
        <f t="shared" ref="CG815" si="15685">Y815/Y839</f>
        <v>0</v>
      </c>
      <c r="CH815" s="132">
        <f t="shared" ref="CH815" si="15686">Z815/Z839</f>
        <v>0</v>
      </c>
      <c r="CI815" s="130">
        <f t="shared" ref="CI815" si="15687">AA815/AA839</f>
        <v>0</v>
      </c>
      <c r="CJ815" s="136">
        <f t="shared" ref="CJ815" si="15688">AB815/AB839</f>
        <v>0</v>
      </c>
      <c r="CK815" s="137">
        <f t="shared" ref="CK815" si="15689">AC815/AC839</f>
        <v>0</v>
      </c>
    </row>
    <row r="816" spans="1:89">
      <c r="A816" s="138" t="s">
        <v>17</v>
      </c>
      <c r="B816" s="182">
        <v>445</v>
      </c>
      <c r="C816" s="183">
        <v>0</v>
      </c>
      <c r="D816" s="184">
        <v>119</v>
      </c>
      <c r="E816" s="185">
        <v>1</v>
      </c>
      <c r="F816" s="182">
        <v>43</v>
      </c>
      <c r="G816" s="186">
        <v>0</v>
      </c>
      <c r="H816" s="184">
        <v>169</v>
      </c>
      <c r="I816" s="185">
        <v>2</v>
      </c>
      <c r="J816" s="182">
        <v>3</v>
      </c>
      <c r="K816" s="186">
        <v>1</v>
      </c>
      <c r="L816" s="184">
        <v>10</v>
      </c>
      <c r="M816" s="182">
        <v>0</v>
      </c>
      <c r="N816" s="187">
        <v>33</v>
      </c>
      <c r="O816" s="188">
        <v>0</v>
      </c>
      <c r="P816" s="182">
        <v>7</v>
      </c>
      <c r="Q816" s="186">
        <v>0</v>
      </c>
      <c r="R816" s="184">
        <v>5</v>
      </c>
      <c r="S816" s="185">
        <v>0</v>
      </c>
      <c r="T816" s="182">
        <v>0</v>
      </c>
      <c r="U816" s="186">
        <v>0</v>
      </c>
      <c r="V816" s="184">
        <v>0</v>
      </c>
      <c r="W816" s="185">
        <v>0</v>
      </c>
      <c r="X816" s="182">
        <v>0</v>
      </c>
      <c r="Y816" s="186">
        <v>0</v>
      </c>
      <c r="Z816" s="184">
        <v>0</v>
      </c>
      <c r="AA816" s="182">
        <v>0</v>
      </c>
      <c r="AB816" s="165">
        <f t="shared" ref="AB816:AB817" si="15690">B816+D816+F816+H816+J816+L816+N816+P816+R816+T816+V816+X816+Z816</f>
        <v>834</v>
      </c>
      <c r="AC816" s="166">
        <f t="shared" ref="AC816:AC835" si="15691">C816+E816+G816+I816+K816+M816+O816+Q816+S816+U816+W816+Y816+AA816</f>
        <v>4</v>
      </c>
      <c r="AE816" s="253" t="str">
        <f>$AE$10</f>
        <v>08:00 - 08:59</v>
      </c>
      <c r="AF816" s="242">
        <f>SUMIF($A$9:$A$32,$AE816,B$815:B$838)</f>
        <v>4222</v>
      </c>
      <c r="AG816" s="254">
        <f t="shared" si="15661"/>
        <v>1022</v>
      </c>
      <c r="AH816" s="255">
        <f t="shared" si="15661"/>
        <v>1200</v>
      </c>
      <c r="AI816" s="256">
        <f t="shared" si="15661"/>
        <v>794</v>
      </c>
      <c r="AJ816" s="257">
        <f t="shared" si="15661"/>
        <v>398</v>
      </c>
      <c r="AK816" s="258">
        <f t="shared" si="15661"/>
        <v>375</v>
      </c>
      <c r="AL816" s="255">
        <f t="shared" si="15661"/>
        <v>1069</v>
      </c>
      <c r="AM816" s="256">
        <f t="shared" si="15661"/>
        <v>1504</v>
      </c>
      <c r="AN816" s="257">
        <f t="shared" si="15661"/>
        <v>209</v>
      </c>
      <c r="AO816" s="258">
        <f t="shared" si="15661"/>
        <v>716</v>
      </c>
      <c r="AP816" s="255">
        <f t="shared" si="15661"/>
        <v>289</v>
      </c>
      <c r="AQ816" s="257">
        <f t="shared" si="15661"/>
        <v>1628</v>
      </c>
      <c r="AR816" s="259">
        <f t="shared" si="15661"/>
        <v>1222</v>
      </c>
      <c r="AS816" s="260">
        <f t="shared" si="15661"/>
        <v>2260</v>
      </c>
      <c r="AT816" s="257">
        <f t="shared" si="15661"/>
        <v>748</v>
      </c>
      <c r="AU816" s="258">
        <f t="shared" si="15661"/>
        <v>1152</v>
      </c>
      <c r="AV816" s="255">
        <f t="shared" si="15661"/>
        <v>1216</v>
      </c>
      <c r="AW816" s="256">
        <f t="shared" si="15662"/>
        <v>1052</v>
      </c>
      <c r="AX816" s="257">
        <f t="shared" si="15662"/>
        <v>249</v>
      </c>
      <c r="AY816" s="258">
        <f t="shared" si="15662"/>
        <v>996</v>
      </c>
      <c r="AZ816" s="255">
        <f t="shared" si="15662"/>
        <v>648</v>
      </c>
      <c r="BA816" s="256">
        <f t="shared" si="15662"/>
        <v>1647</v>
      </c>
      <c r="BB816" s="257">
        <f t="shared" si="15662"/>
        <v>905</v>
      </c>
      <c r="BC816" s="258">
        <f t="shared" si="15662"/>
        <v>1119</v>
      </c>
      <c r="BD816" s="255">
        <f t="shared" si="15662"/>
        <v>3392</v>
      </c>
      <c r="BE816" s="257">
        <f t="shared" si="15662"/>
        <v>2072</v>
      </c>
      <c r="BF816" s="261">
        <f>SUM(AF816,AH816,AJ816,AL816,AN816,AP816,AR816,AT816,AV816,AX816,AZ816,BB816,BD816)</f>
        <v>15767</v>
      </c>
      <c r="BG816" s="19">
        <f>SUM(AG816,AI816,AK816,AM816,AO816,AQ816,AS816,AU816,AW816,AY816,BA816,BC816,BE816)</f>
        <v>16337</v>
      </c>
      <c r="BI816" s="138" t="s">
        <v>17</v>
      </c>
      <c r="BJ816" s="130">
        <f>B816/B839</f>
        <v>8.5250675300293111E-3</v>
      </c>
      <c r="BK816" s="131">
        <f t="shared" ref="BK816" si="15692">C816/C839</f>
        <v>0</v>
      </c>
      <c r="BL816" s="132">
        <f t="shared" ref="BL816" si="15693">D816/D839</f>
        <v>6.0013112108527914E-3</v>
      </c>
      <c r="BM816" s="133">
        <f t="shared" ref="BM816" si="15694">E816/E839</f>
        <v>6.8170972799781856E-5</v>
      </c>
      <c r="BN816" s="130">
        <f t="shared" ref="BN816" si="15695">F816/F839</f>
        <v>5.1633045148895291E-3</v>
      </c>
      <c r="BO816" s="131">
        <f t="shared" ref="BO816" si="15696">G816/G839</f>
        <v>0</v>
      </c>
      <c r="BP816" s="132">
        <f t="shared" ref="BP816" si="15697">H816/H839</f>
        <v>6.3102083488910466E-3</v>
      </c>
      <c r="BQ816" s="133">
        <f t="shared" ref="BQ816" si="15698">I816/I839</f>
        <v>5.4146249018599238E-5</v>
      </c>
      <c r="BR816" s="130">
        <f t="shared" ref="BR816" si="15699">J816/J839</f>
        <v>5.9784774810681541E-4</v>
      </c>
      <c r="BS816" s="131">
        <f t="shared" ref="BS816" si="15700">K816/K839</f>
        <v>1.4838996883810655E-4</v>
      </c>
      <c r="BT816" s="132">
        <f t="shared" ref="BT816" si="15701">L816/L839</f>
        <v>1.0964912280701754E-3</v>
      </c>
      <c r="BU816" s="130">
        <f t="shared" ref="BU816" si="15702">M816/M839</f>
        <v>0</v>
      </c>
      <c r="BV816" s="134">
        <f t="shared" ref="BV816" si="15703">N816/N839</f>
        <v>1.3961753257742426E-3</v>
      </c>
      <c r="BW816" s="135">
        <f t="shared" ref="BW816" si="15704">O816/O839</f>
        <v>0</v>
      </c>
      <c r="BX816" s="130">
        <f t="shared" ref="BX816" si="15705">P816/P839</f>
        <v>5.4314090626939786E-4</v>
      </c>
      <c r="BY816" s="131">
        <f t="shared" ref="BY816" si="15706">Q816/Q839</f>
        <v>0</v>
      </c>
      <c r="BZ816" s="132">
        <f t="shared" ref="BZ816" si="15707">R816/R839</f>
        <v>2.6536461097548031E-4</v>
      </c>
      <c r="CA816" s="133">
        <f t="shared" ref="CA816" si="15708">S816/S839</f>
        <v>0</v>
      </c>
      <c r="CB816" s="130">
        <f t="shared" ref="CB816" si="15709">T816/T839</f>
        <v>0</v>
      </c>
      <c r="CC816" s="131">
        <f t="shared" ref="CC816" si="15710">U816/U839</f>
        <v>0</v>
      </c>
      <c r="CD816" s="132">
        <f t="shared" ref="CD816" si="15711">V816/V839</f>
        <v>0</v>
      </c>
      <c r="CE816" s="133">
        <f t="shared" ref="CE816" si="15712">W816/W839</f>
        <v>0</v>
      </c>
      <c r="CF816" s="130">
        <f t="shared" ref="CF816" si="15713">X816/X839</f>
        <v>0</v>
      </c>
      <c r="CG816" s="131">
        <f t="shared" ref="CG816" si="15714">Y816/Y839</f>
        <v>0</v>
      </c>
      <c r="CH816" s="132">
        <f t="shared" ref="CH816" si="15715">Z816/Z839</f>
        <v>0</v>
      </c>
      <c r="CI816" s="130">
        <f t="shared" ref="CI816" si="15716">AA816/AA839</f>
        <v>0</v>
      </c>
      <c r="CJ816" s="136">
        <f t="shared" ref="CJ816" si="15717">AB816/AB839</f>
        <v>3.0521277062930921E-3</v>
      </c>
      <c r="CK816" s="137">
        <f t="shared" ref="CK816" si="15718">AC816/AC839</f>
        <v>1.4672007277315609E-5</v>
      </c>
    </row>
    <row r="817" spans="1:89" ht="14" thickBot="1">
      <c r="A817" s="147" t="s">
        <v>18</v>
      </c>
      <c r="B817" s="189">
        <v>2373</v>
      </c>
      <c r="C817" s="190">
        <v>0</v>
      </c>
      <c r="D817" s="191">
        <v>757</v>
      </c>
      <c r="E817" s="192">
        <v>1</v>
      </c>
      <c r="F817" s="189">
        <v>224</v>
      </c>
      <c r="G817" s="193">
        <v>2</v>
      </c>
      <c r="H817" s="191">
        <v>981</v>
      </c>
      <c r="I817" s="192">
        <v>82</v>
      </c>
      <c r="J817" s="189">
        <v>43</v>
      </c>
      <c r="K817" s="193">
        <v>39</v>
      </c>
      <c r="L817" s="191">
        <v>79</v>
      </c>
      <c r="M817" s="189">
        <v>303</v>
      </c>
      <c r="N817" s="194">
        <v>369</v>
      </c>
      <c r="O817" s="195">
        <v>368</v>
      </c>
      <c r="P817" s="189">
        <v>155</v>
      </c>
      <c r="Q817" s="193">
        <v>230</v>
      </c>
      <c r="R817" s="191">
        <v>211</v>
      </c>
      <c r="S817" s="192">
        <v>282</v>
      </c>
      <c r="T817" s="189">
        <v>43</v>
      </c>
      <c r="U817" s="193">
        <v>182</v>
      </c>
      <c r="V817" s="191">
        <v>105</v>
      </c>
      <c r="W817" s="192">
        <v>423</v>
      </c>
      <c r="X817" s="189">
        <v>198</v>
      </c>
      <c r="Y817" s="193">
        <v>314</v>
      </c>
      <c r="Z817" s="191">
        <v>788</v>
      </c>
      <c r="AA817" s="189">
        <v>422</v>
      </c>
      <c r="AB817" s="165">
        <f t="shared" si="15690"/>
        <v>6326</v>
      </c>
      <c r="AC817" s="166">
        <f t="shared" si="15691"/>
        <v>2648</v>
      </c>
      <c r="AE817" s="241" t="str">
        <f>$AE$11</f>
        <v>09:00 - 09:59</v>
      </c>
      <c r="AF817" s="242">
        <f>SUMIF($A$9:$A$32,$AE817,B$815:B$838)</f>
        <v>4015</v>
      </c>
      <c r="AG817" s="262">
        <f t="shared" si="15661"/>
        <v>849</v>
      </c>
      <c r="AH817" s="263">
        <f t="shared" si="15661"/>
        <v>1273</v>
      </c>
      <c r="AI817" s="264">
        <f t="shared" si="15661"/>
        <v>738</v>
      </c>
      <c r="AJ817" s="265">
        <f t="shared" si="15661"/>
        <v>458</v>
      </c>
      <c r="AK817" s="266">
        <f t="shared" si="15661"/>
        <v>413</v>
      </c>
      <c r="AL817" s="263">
        <f t="shared" si="15661"/>
        <v>1279</v>
      </c>
      <c r="AM817" s="264">
        <f t="shared" si="15661"/>
        <v>1481</v>
      </c>
      <c r="AN817" s="265">
        <f t="shared" si="15661"/>
        <v>255</v>
      </c>
      <c r="AO817" s="266">
        <f t="shared" si="15661"/>
        <v>627</v>
      </c>
      <c r="AP817" s="263">
        <f t="shared" si="15661"/>
        <v>302</v>
      </c>
      <c r="AQ817" s="265">
        <f t="shared" si="15661"/>
        <v>1353</v>
      </c>
      <c r="AR817" s="267">
        <f t="shared" si="15661"/>
        <v>1231</v>
      </c>
      <c r="AS817" s="268">
        <f t="shared" si="15661"/>
        <v>1979</v>
      </c>
      <c r="AT817" s="265">
        <f t="shared" si="15661"/>
        <v>715</v>
      </c>
      <c r="AU817" s="266">
        <f t="shared" si="15661"/>
        <v>848</v>
      </c>
      <c r="AV817" s="263">
        <f t="shared" si="15661"/>
        <v>1159</v>
      </c>
      <c r="AW817" s="264">
        <f t="shared" si="15662"/>
        <v>1025</v>
      </c>
      <c r="AX817" s="265">
        <f t="shared" si="15662"/>
        <v>218</v>
      </c>
      <c r="AY817" s="266">
        <f t="shared" si="15662"/>
        <v>639</v>
      </c>
      <c r="AZ817" s="263">
        <f t="shared" si="15662"/>
        <v>567</v>
      </c>
      <c r="BA817" s="264">
        <f t="shared" si="15662"/>
        <v>1597</v>
      </c>
      <c r="BB817" s="265">
        <f t="shared" si="15662"/>
        <v>779</v>
      </c>
      <c r="BC817" s="266">
        <f t="shared" si="15662"/>
        <v>942</v>
      </c>
      <c r="BD817" s="263">
        <f t="shared" si="15662"/>
        <v>3203</v>
      </c>
      <c r="BE817" s="265">
        <f t="shared" si="15662"/>
        <v>2084</v>
      </c>
      <c r="BF817" s="261">
        <f>SUM(AF817,AH817,AJ817,AL817,AN817,AP817,AR817,AT817,AV817,AX817,AZ817,BB817,BD817)</f>
        <v>15454</v>
      </c>
      <c r="BG817" s="19">
        <f>SUM(AG817,AI817,AK817,AM817,AO817,AQ817,AS817,AU817,AW817,AY817,BA817,BC817,BE817)</f>
        <v>14575</v>
      </c>
      <c r="BI817" s="147" t="s">
        <v>18</v>
      </c>
      <c r="BJ817" s="130">
        <f>B817/B839</f>
        <v>4.5460641008448439E-2</v>
      </c>
      <c r="BK817" s="131">
        <f t="shared" ref="BK817" si="15719">C817/C839</f>
        <v>0</v>
      </c>
      <c r="BL817" s="132">
        <f t="shared" ref="BL817" si="15720">D817/D839</f>
        <v>3.8176408290887087E-2</v>
      </c>
      <c r="BM817" s="133">
        <f t="shared" ref="BM817" si="15721">E817/E839</f>
        <v>6.8170972799781856E-5</v>
      </c>
      <c r="BN817" s="130">
        <f t="shared" ref="BN817" si="15722">F817/F839</f>
        <v>2.6897214217098942E-2</v>
      </c>
      <c r="BO817" s="131">
        <f t="shared" ref="BO817" si="15723">G817/G839</f>
        <v>3.3161996352180402E-4</v>
      </c>
      <c r="BP817" s="132">
        <f t="shared" ref="BP817" si="15724">H817/H839</f>
        <v>3.6629079232320214E-2</v>
      </c>
      <c r="BQ817" s="133">
        <f t="shared" ref="BQ817" si="15725">I817/I839</f>
        <v>2.2199962097625685E-3</v>
      </c>
      <c r="BR817" s="130">
        <f t="shared" ref="BR817" si="15726">J817/J839</f>
        <v>8.5691510561976877E-3</v>
      </c>
      <c r="BS817" s="131">
        <f t="shared" ref="BS817" si="15727">K817/K839</f>
        <v>5.7872087846861549E-3</v>
      </c>
      <c r="BT817" s="132">
        <f t="shared" ref="BT817" si="15728">L817/L839</f>
        <v>8.6622807017543851E-3</v>
      </c>
      <c r="BU817" s="130">
        <f t="shared" ref="BU817" si="15729">M817/M839</f>
        <v>1.5721475639495667E-2</v>
      </c>
      <c r="BV817" s="134">
        <f t="shared" ref="BV817" si="15730">N817/N839</f>
        <v>1.5611778642748351E-2</v>
      </c>
      <c r="BW817" s="135">
        <f t="shared" ref="BW817" si="15731">O817/O839</f>
        <v>1.1366795366795367E-2</v>
      </c>
      <c r="BX817" s="130">
        <f t="shared" ref="BX817" si="15732">P817/P839</f>
        <v>1.2026691495965238E-2</v>
      </c>
      <c r="BY817" s="131">
        <f t="shared" ref="BY817" si="15733">Q817/Q839</f>
        <v>1.509780753577524E-2</v>
      </c>
      <c r="BZ817" s="132">
        <f t="shared" ref="BZ817" si="15734">R817/R839</f>
        <v>1.1198386583165269E-2</v>
      </c>
      <c r="CA817" s="133">
        <f t="shared" ref="CA817" si="15735">S817/S839</f>
        <v>1.3926613659933824E-2</v>
      </c>
      <c r="CB817" s="130">
        <f t="shared" ref="CB817" si="15736">T817/T839</f>
        <v>6.256365488142005E-3</v>
      </c>
      <c r="CC817" s="131">
        <f t="shared" ref="CC817" si="15737">U817/U839</f>
        <v>2.2063280397623956E-2</v>
      </c>
      <c r="CD817" s="132">
        <f t="shared" ref="CD817" si="15738">V817/V839</f>
        <v>5.1485731097381587E-3</v>
      </c>
      <c r="CE817" s="133">
        <f t="shared" ref="CE817" si="15739">W817/W839</f>
        <v>1.7232248339919338E-2</v>
      </c>
      <c r="CF817" s="130">
        <f t="shared" ref="CF817" si="15740">X817/X839</f>
        <v>1.0941039951373155E-2</v>
      </c>
      <c r="CG817" s="131">
        <f t="shared" ref="CG817" si="15741">Y817/Y839</f>
        <v>2.6796381635091314E-2</v>
      </c>
      <c r="CH817" s="132">
        <f t="shared" ref="CH817" si="15742">Z817/Z839</f>
        <v>1.5376809897357843E-2</v>
      </c>
      <c r="CI817" s="130">
        <f t="shared" ref="CI817" si="15743">AA817/AA839</f>
        <v>9.4708021006328826E-3</v>
      </c>
      <c r="CJ817" s="136">
        <f t="shared" ref="CJ817" si="15744">AB817/AB839</f>
        <v>2.3150791211043287E-2</v>
      </c>
      <c r="CK817" s="137">
        <f t="shared" ref="CK817" si="15745">AC817/AC839</f>
        <v>9.7128688175829331E-3</v>
      </c>
    </row>
    <row r="818" spans="1:89" ht="15" thickTop="1" thickBot="1">
      <c r="A818" s="138" t="s">
        <v>19</v>
      </c>
      <c r="B818" s="182">
        <v>4651</v>
      </c>
      <c r="C818" s="183">
        <v>335</v>
      </c>
      <c r="D818" s="184">
        <v>1480</v>
      </c>
      <c r="E818" s="185">
        <v>409</v>
      </c>
      <c r="F818" s="182">
        <v>406</v>
      </c>
      <c r="G818" s="186">
        <v>217</v>
      </c>
      <c r="H818" s="184">
        <v>1060</v>
      </c>
      <c r="I818" s="185">
        <v>754</v>
      </c>
      <c r="J818" s="182">
        <v>139</v>
      </c>
      <c r="K818" s="186">
        <v>264</v>
      </c>
      <c r="L818" s="184">
        <v>192</v>
      </c>
      <c r="M818" s="182">
        <v>808</v>
      </c>
      <c r="N818" s="187">
        <v>858</v>
      </c>
      <c r="O818" s="188">
        <v>1598</v>
      </c>
      <c r="P818" s="182">
        <v>550</v>
      </c>
      <c r="Q818" s="186">
        <v>603</v>
      </c>
      <c r="R818" s="184">
        <v>851</v>
      </c>
      <c r="S818" s="185">
        <v>805</v>
      </c>
      <c r="T818" s="182">
        <v>182</v>
      </c>
      <c r="U818" s="186">
        <v>670</v>
      </c>
      <c r="V818" s="184">
        <v>496</v>
      </c>
      <c r="W818" s="185">
        <v>1249</v>
      </c>
      <c r="X818" s="182">
        <v>827</v>
      </c>
      <c r="Y818" s="186">
        <v>622</v>
      </c>
      <c r="Z818" s="184">
        <v>2369</v>
      </c>
      <c r="AA818" s="182">
        <v>1329</v>
      </c>
      <c r="AB818" s="165">
        <f>B818+D818+F818+H818+J818+L818+N818+P818+R818+T818+V818+X818+Z818</f>
        <v>14061</v>
      </c>
      <c r="AC818" s="166">
        <f t="shared" si="15691"/>
        <v>9663</v>
      </c>
      <c r="AE818" s="269" t="s">
        <v>13</v>
      </c>
      <c r="AF818" s="14">
        <f t="shared" ref="AF818:BG818" si="15746">SUM(AF815:AF817)</f>
        <v>12674</v>
      </c>
      <c r="AG818" s="1">
        <f t="shared" si="15746"/>
        <v>2567</v>
      </c>
      <c r="AH818" s="14">
        <f t="shared" si="15746"/>
        <v>3720</v>
      </c>
      <c r="AI818" s="1">
        <f t="shared" si="15746"/>
        <v>2284</v>
      </c>
      <c r="AJ818" s="14">
        <f t="shared" si="15746"/>
        <v>1284</v>
      </c>
      <c r="AK818" s="1">
        <f t="shared" si="15746"/>
        <v>1179</v>
      </c>
      <c r="AL818" s="14">
        <f t="shared" si="15746"/>
        <v>3296</v>
      </c>
      <c r="AM818" s="1">
        <f t="shared" si="15746"/>
        <v>4280</v>
      </c>
      <c r="AN818" s="14">
        <f t="shared" si="15746"/>
        <v>660</v>
      </c>
      <c r="AO818" s="1">
        <f t="shared" si="15746"/>
        <v>2042</v>
      </c>
      <c r="AP818" s="14">
        <f t="shared" si="15746"/>
        <v>863</v>
      </c>
      <c r="AQ818" s="1">
        <f t="shared" si="15746"/>
        <v>4661</v>
      </c>
      <c r="AR818" s="14">
        <f t="shared" si="15746"/>
        <v>3773</v>
      </c>
      <c r="AS818" s="1">
        <f t="shared" si="15746"/>
        <v>6543</v>
      </c>
      <c r="AT818" s="14">
        <f t="shared" si="15746"/>
        <v>2354</v>
      </c>
      <c r="AU818" s="1">
        <f t="shared" si="15746"/>
        <v>2934</v>
      </c>
      <c r="AV818" s="14">
        <f t="shared" si="15746"/>
        <v>3591</v>
      </c>
      <c r="AW818" s="1">
        <f t="shared" si="15746"/>
        <v>3276</v>
      </c>
      <c r="AX818" s="14">
        <f t="shared" si="15746"/>
        <v>708</v>
      </c>
      <c r="AY818" s="1">
        <f t="shared" si="15746"/>
        <v>2845</v>
      </c>
      <c r="AZ818" s="14">
        <f t="shared" si="15746"/>
        <v>2029</v>
      </c>
      <c r="BA818" s="1">
        <f t="shared" si="15746"/>
        <v>4906</v>
      </c>
      <c r="BB818" s="14">
        <f t="shared" si="15746"/>
        <v>2644</v>
      </c>
      <c r="BC818" s="1">
        <f t="shared" si="15746"/>
        <v>3271</v>
      </c>
      <c r="BD818" s="14">
        <f t="shared" si="15746"/>
        <v>9860</v>
      </c>
      <c r="BE818" s="1">
        <f t="shared" si="15746"/>
        <v>6175</v>
      </c>
      <c r="BF818" s="54">
        <f t="shared" si="15746"/>
        <v>47456</v>
      </c>
      <c r="BG818" s="50">
        <f t="shared" si="15746"/>
        <v>46963</v>
      </c>
      <c r="BI818" s="138" t="s">
        <v>19</v>
      </c>
      <c r="BJ818" s="130">
        <f>B818/B839</f>
        <v>8.9101323780149039E-2</v>
      </c>
      <c r="BK818" s="131">
        <f t="shared" ref="BK818" si="15747">C818/C839</f>
        <v>1.045274423538956E-2</v>
      </c>
      <c r="BL818" s="132">
        <f t="shared" ref="BL818" si="15748">D818/D839</f>
        <v>7.4638156235816225E-2</v>
      </c>
      <c r="BM818" s="133">
        <f t="shared" ref="BM818" si="15749">E818/E839</f>
        <v>2.7881927875110776E-2</v>
      </c>
      <c r="BN818" s="130">
        <f t="shared" ref="BN818" si="15750">F818/F839</f>
        <v>4.8751200768491834E-2</v>
      </c>
      <c r="BO818" s="131">
        <f t="shared" ref="BO818" si="15751">G818/G839</f>
        <v>3.5980766042115739E-2</v>
      </c>
      <c r="BP818" s="132">
        <f t="shared" ref="BP818" si="15752">H818/H839</f>
        <v>3.9578821596594725E-2</v>
      </c>
      <c r="BQ818" s="133">
        <f t="shared" ref="BQ818" si="15753">I818/I839</f>
        <v>2.0413135880011913E-2</v>
      </c>
      <c r="BR818" s="130">
        <f t="shared" ref="BR818" si="15754">J818/J839</f>
        <v>2.7700278995615783E-2</v>
      </c>
      <c r="BS818" s="131">
        <f t="shared" ref="BS818" si="15755">K818/K839</f>
        <v>3.9174951773260129E-2</v>
      </c>
      <c r="BT818" s="132">
        <f t="shared" ref="BT818" si="15756">L818/L839</f>
        <v>2.1052631578947368E-2</v>
      </c>
      <c r="BU818" s="130">
        <f t="shared" ref="BU818" si="15757">M818/M839</f>
        <v>4.1923935038655116E-2</v>
      </c>
      <c r="BV818" s="134">
        <f t="shared" ref="BV818" si="15758">N818/N839</f>
        <v>3.6300558470130306E-2</v>
      </c>
      <c r="BW818" s="135">
        <f t="shared" ref="BW818" si="15759">O818/O839</f>
        <v>4.9359073359073358E-2</v>
      </c>
      <c r="BX818" s="130">
        <f t="shared" ref="BX818" si="15760">P818/P839</f>
        <v>4.2675356921166974E-2</v>
      </c>
      <c r="BY818" s="131">
        <f t="shared" ref="BY818" si="15761">Q818/Q839</f>
        <v>3.9582512800315085E-2</v>
      </c>
      <c r="BZ818" s="132">
        <f t="shared" ref="BZ818" si="15762">R818/R839</f>
        <v>4.516505678802675E-2</v>
      </c>
      <c r="CA818" s="133">
        <f t="shared" ref="CA818" si="15763">S818/S839</f>
        <v>3.9755049632080597E-2</v>
      </c>
      <c r="CB818" s="130">
        <f t="shared" ref="CB818" si="15764">T818/T839</f>
        <v>2.648043067074058E-2</v>
      </c>
      <c r="CC818" s="131">
        <f t="shared" ref="CC818" si="15765">U818/U839</f>
        <v>8.1221966298945333E-2</v>
      </c>
      <c r="CD818" s="132">
        <f t="shared" ref="CD818" si="15766">V818/V839</f>
        <v>2.432087868981073E-2</v>
      </c>
      <c r="CE818" s="133">
        <f t="shared" ref="CE818" si="15767">W818/W839</f>
        <v>5.0881981504868209E-2</v>
      </c>
      <c r="CF818" s="130">
        <f t="shared" ref="CF818" si="15768">X818/X839</f>
        <v>4.5698182019119189E-2</v>
      </c>
      <c r="CG818" s="131">
        <f t="shared" ref="CG818" si="15769">Y818/Y839</f>
        <v>5.3080730500085341E-2</v>
      </c>
      <c r="CH818" s="132">
        <f t="shared" ref="CH818" si="15770">Z818/Z839</f>
        <v>4.6227998282792802E-2</v>
      </c>
      <c r="CI818" s="130">
        <f t="shared" ref="CI818" si="15771">AA818/AA839</f>
        <v>2.9826293819291711E-2</v>
      </c>
      <c r="CJ818" s="136">
        <f t="shared" ref="CJ818" si="15772">AB818/AB839</f>
        <v>5.1457994817970226E-2</v>
      </c>
      <c r="CK818" s="137">
        <f t="shared" ref="CK818" si="15773">AC818/AC839</f>
        <v>3.5443901580175186E-2</v>
      </c>
    </row>
    <row r="819" spans="1:89" ht="14" thickTop="1">
      <c r="A819" s="147" t="s">
        <v>20</v>
      </c>
      <c r="B819" s="189">
        <v>4437</v>
      </c>
      <c r="C819" s="190">
        <v>696</v>
      </c>
      <c r="D819" s="191">
        <v>1247</v>
      </c>
      <c r="E819" s="192">
        <v>752</v>
      </c>
      <c r="F819" s="189">
        <v>428</v>
      </c>
      <c r="G819" s="193">
        <v>391</v>
      </c>
      <c r="H819" s="191">
        <v>948</v>
      </c>
      <c r="I819" s="192">
        <v>1295</v>
      </c>
      <c r="J819" s="189">
        <v>196</v>
      </c>
      <c r="K819" s="193">
        <v>699</v>
      </c>
      <c r="L819" s="191">
        <v>272</v>
      </c>
      <c r="M819" s="189">
        <v>1680</v>
      </c>
      <c r="N819" s="194">
        <v>1320</v>
      </c>
      <c r="O819" s="195">
        <v>2304</v>
      </c>
      <c r="P819" s="189">
        <v>891</v>
      </c>
      <c r="Q819" s="193">
        <v>934</v>
      </c>
      <c r="R819" s="191">
        <v>1216</v>
      </c>
      <c r="S819" s="192">
        <v>1199</v>
      </c>
      <c r="T819" s="189">
        <v>241</v>
      </c>
      <c r="U819" s="193">
        <v>1210</v>
      </c>
      <c r="V819" s="191">
        <v>814</v>
      </c>
      <c r="W819" s="192">
        <v>1662</v>
      </c>
      <c r="X819" s="189">
        <v>960</v>
      </c>
      <c r="Y819" s="193">
        <v>1210</v>
      </c>
      <c r="Z819" s="191">
        <v>3265</v>
      </c>
      <c r="AA819" s="189">
        <v>2019</v>
      </c>
      <c r="AB819" s="165">
        <f t="shared" ref="AB819:AB835" si="15774">B819+D819+F819+H819+J819+L819+N819+P819+R819+T819+V819+X819+Z819</f>
        <v>16235</v>
      </c>
      <c r="AC819" s="166">
        <f t="shared" si="15691"/>
        <v>16051</v>
      </c>
      <c r="BI819" s="147" t="s">
        <v>20</v>
      </c>
      <c r="BJ819" s="130">
        <f>B819/B839</f>
        <v>8.500162838368551E-2</v>
      </c>
      <c r="BK819" s="131">
        <f t="shared" ref="BK819" si="15775">C819/C839</f>
        <v>2.1716746232331743E-2</v>
      </c>
      <c r="BL819" s="132">
        <f t="shared" ref="BL819" si="15776">D819/D839</f>
        <v>6.2887689747339756E-2</v>
      </c>
      <c r="BM819" s="133">
        <f t="shared" ref="BM819" si="15777">E819/E839</f>
        <v>5.1264571545435955E-2</v>
      </c>
      <c r="BN819" s="130">
        <f t="shared" ref="BN819" si="15778">F819/F839</f>
        <v>5.139289145052834E-2</v>
      </c>
      <c r="BO819" s="131">
        <f t="shared" ref="BO819" si="15779">G819/G839</f>
        <v>6.4831702868512683E-2</v>
      </c>
      <c r="BP819" s="132">
        <f t="shared" ref="BP819" si="15780">H819/H839</f>
        <v>3.5396908371294153E-2</v>
      </c>
      <c r="BQ819" s="133">
        <f t="shared" ref="BQ819" si="15781">I819/I839</f>
        <v>3.5059696239543005E-2</v>
      </c>
      <c r="BR819" s="130">
        <f t="shared" ref="BR819" si="15782">J819/J839</f>
        <v>3.9059386209645275E-2</v>
      </c>
      <c r="BS819" s="131">
        <f t="shared" ref="BS819" si="15783">K819/K839</f>
        <v>0.10372458821783648</v>
      </c>
      <c r="BT819" s="132">
        <f t="shared" ref="BT819" si="15784">L819/L839</f>
        <v>2.9824561403508771E-2</v>
      </c>
      <c r="BU819" s="130">
        <f t="shared" ref="BU819" si="15785">M819/M839</f>
        <v>8.7168577803144298E-2</v>
      </c>
      <c r="BV819" s="134">
        <f t="shared" ref="BV819" si="15786">N819/N839</f>
        <v>5.5847013030969707E-2</v>
      </c>
      <c r="BW819" s="135">
        <f t="shared" ref="BW819" si="15787">O819/O839</f>
        <v>7.1166023166023162E-2</v>
      </c>
      <c r="BX819" s="130">
        <f t="shared" ref="BX819" si="15788">P819/P839</f>
        <v>6.9134078212290506E-2</v>
      </c>
      <c r="BY819" s="131">
        <f t="shared" ref="BY819" si="15789">Q819/Q839</f>
        <v>6.1310227123539451E-2</v>
      </c>
      <c r="BZ819" s="132">
        <f t="shared" ref="BZ819" si="15790">R819/R839</f>
        <v>6.4536673389236812E-2</v>
      </c>
      <c r="CA819" s="133">
        <f t="shared" ref="CA819" si="15791">S819/S839</f>
        <v>5.9212800632129983E-2</v>
      </c>
      <c r="CB819" s="130">
        <f t="shared" ref="CB819" si="15792">T819/T839</f>
        <v>3.5064746107958678E-2</v>
      </c>
      <c r="CC819" s="131">
        <f t="shared" ref="CC819" si="15793">U819/U839</f>
        <v>0.14668444659958782</v>
      </c>
      <c r="CD819" s="132">
        <f t="shared" ref="CD819" si="15794">V819/V839</f>
        <v>3.9913700107874865E-2</v>
      </c>
      <c r="CE819" s="133">
        <f t="shared" ref="CE819" si="15795">W819/W839</f>
        <v>6.7706848087342647E-2</v>
      </c>
      <c r="CF819" s="130">
        <f t="shared" ref="CF819" si="15796">X819/X839</f>
        <v>5.304746643090015E-2</v>
      </c>
      <c r="CG819" s="131">
        <f t="shared" ref="CG819" si="15797">Y819/Y839</f>
        <v>0.10325994196961939</v>
      </c>
      <c r="CH819" s="132">
        <f t="shared" ref="CH819" si="15798">Z819/Z839</f>
        <v>6.3712289739686997E-2</v>
      </c>
      <c r="CI819" s="130">
        <f t="shared" ref="CI819" si="15799">AA819/AA839</f>
        <v>4.5311728533596662E-2</v>
      </c>
      <c r="CJ819" s="136">
        <f t="shared" ref="CJ819" si="15800">AB819/AB839</f>
        <v>5.9414020757396102E-2</v>
      </c>
      <c r="CK819" s="137">
        <f t="shared" ref="CK819" si="15801">AC819/AC839</f>
        <v>5.8875097202048213E-2</v>
      </c>
    </row>
    <row r="820" spans="1:89" ht="14" thickBot="1">
      <c r="A820" s="138" t="s">
        <v>21</v>
      </c>
      <c r="B820" s="182">
        <v>4222</v>
      </c>
      <c r="C820" s="183">
        <v>1022</v>
      </c>
      <c r="D820" s="184">
        <v>1200</v>
      </c>
      <c r="E820" s="185">
        <v>794</v>
      </c>
      <c r="F820" s="182">
        <v>398</v>
      </c>
      <c r="G820" s="186">
        <v>375</v>
      </c>
      <c r="H820" s="184">
        <v>1069</v>
      </c>
      <c r="I820" s="185">
        <v>1504</v>
      </c>
      <c r="J820" s="182">
        <v>209</v>
      </c>
      <c r="K820" s="186">
        <v>716</v>
      </c>
      <c r="L820" s="184">
        <v>289</v>
      </c>
      <c r="M820" s="182">
        <v>1628</v>
      </c>
      <c r="N820" s="187">
        <v>1222</v>
      </c>
      <c r="O820" s="188">
        <v>2260</v>
      </c>
      <c r="P820" s="182">
        <v>748</v>
      </c>
      <c r="Q820" s="186">
        <v>1152</v>
      </c>
      <c r="R820" s="184">
        <v>1216</v>
      </c>
      <c r="S820" s="185">
        <v>1052</v>
      </c>
      <c r="T820" s="182">
        <v>249</v>
      </c>
      <c r="U820" s="186">
        <v>996</v>
      </c>
      <c r="V820" s="184">
        <v>648</v>
      </c>
      <c r="W820" s="185">
        <v>1647</v>
      </c>
      <c r="X820" s="182">
        <v>905</v>
      </c>
      <c r="Y820" s="186">
        <v>1119</v>
      </c>
      <c r="Z820" s="184">
        <v>3392</v>
      </c>
      <c r="AA820" s="182">
        <v>2072</v>
      </c>
      <c r="AB820" s="165">
        <f t="shared" si="15774"/>
        <v>15767</v>
      </c>
      <c r="AC820" s="166">
        <f t="shared" si="15691"/>
        <v>16337</v>
      </c>
      <c r="AE820" t="s">
        <v>88</v>
      </c>
      <c r="BI820" s="138" t="s">
        <v>21</v>
      </c>
      <c r="BJ820" s="130">
        <f>B820/B839</f>
        <v>8.0882775532098314E-2</v>
      </c>
      <c r="BK820" s="131">
        <f t="shared" ref="BK820" si="15802">C820/C839</f>
        <v>3.1888670473337703E-2</v>
      </c>
      <c r="BL820" s="132">
        <f t="shared" ref="BL820" si="15803">D820/D839</f>
        <v>6.0517423974986134E-2</v>
      </c>
      <c r="BM820" s="133">
        <f t="shared" ref="BM820" si="15804">E820/E839</f>
        <v>5.4127752403026794E-2</v>
      </c>
      <c r="BN820" s="130">
        <f t="shared" ref="BN820" si="15805">F820/F839</f>
        <v>4.7790585975024016E-2</v>
      </c>
      <c r="BO820" s="131">
        <f t="shared" ref="BO820" si="15806">G820/G839</f>
        <v>6.2178743160338251E-2</v>
      </c>
      <c r="BP820" s="132">
        <f t="shared" ref="BP820" si="15807">H820/H839</f>
        <v>3.991486819505638E-2</v>
      </c>
      <c r="BQ820" s="133">
        <f t="shared" ref="BQ820" si="15808">I820/I839</f>
        <v>4.0717979261986628E-2</v>
      </c>
      <c r="BR820" s="130">
        <f t="shared" ref="BR820" si="15809">J820/J839</f>
        <v>4.1650059784774811E-2</v>
      </c>
      <c r="BS820" s="131">
        <f t="shared" ref="BS820" si="15810">K820/K839</f>
        <v>0.10624721768808429</v>
      </c>
      <c r="BT820" s="132">
        <f t="shared" ref="BT820" si="15811">L820/L839</f>
        <v>3.1688596491228072E-2</v>
      </c>
      <c r="BU820" s="130">
        <f t="shared" ref="BU820" si="15812">M820/M839</f>
        <v>8.4470502775904108E-2</v>
      </c>
      <c r="BV820" s="134">
        <f t="shared" ref="BV820" si="15813">N820/N839</f>
        <v>5.170079539685226E-2</v>
      </c>
      <c r="BW820" s="135">
        <f t="shared" ref="BW820" si="15814">O820/O839</f>
        <v>6.9806949806949806E-2</v>
      </c>
      <c r="BX820" s="130">
        <f t="shared" ref="BX820" si="15815">P820/P839</f>
        <v>5.803848541278709E-2</v>
      </c>
      <c r="BY820" s="131">
        <f t="shared" ref="BY820" si="15816">Q820/Q839</f>
        <v>7.562032296179598E-2</v>
      </c>
      <c r="BZ820" s="132">
        <f t="shared" ref="BZ820" si="15817">R820/R839</f>
        <v>6.4536673389236812E-2</v>
      </c>
      <c r="CA820" s="133">
        <f t="shared" ref="CA820" si="15818">S820/S839</f>
        <v>5.195318287322831E-2</v>
      </c>
      <c r="CB820" s="130">
        <f t="shared" ref="CB820" si="15819">T820/T839</f>
        <v>3.6228721082496723E-2</v>
      </c>
      <c r="CC820" s="131">
        <f t="shared" ref="CC820" si="15820">U820/U839</f>
        <v>0.12074190811007394</v>
      </c>
      <c r="CD820" s="132">
        <f t="shared" ref="CD820" si="15821">V820/V839</f>
        <v>3.1774051191526917E-2</v>
      </c>
      <c r="CE820" s="133">
        <f t="shared" ref="CE820" si="15822">W820/W839</f>
        <v>6.7095775451175302E-2</v>
      </c>
      <c r="CF820" s="130">
        <f t="shared" ref="CF820" si="15823">X820/X839</f>
        <v>5.0008288666629826E-2</v>
      </c>
      <c r="CG820" s="131">
        <f t="shared" ref="CG820" si="15824">Y820/Y839</f>
        <v>9.5494111623143876E-2</v>
      </c>
      <c r="CH820" s="132">
        <f t="shared" ref="CH820" si="15825">Z820/Z839</f>
        <v>6.6190531943956604E-2</v>
      </c>
      <c r="CI820" s="130">
        <f t="shared" ref="CI820" si="15826">AA820/AA839</f>
        <v>4.6501189460927329E-2</v>
      </c>
      <c r="CJ820" s="136">
        <f t="shared" ref="CJ820" si="15827">AB820/AB839</f>
        <v>5.7701316001346745E-2</v>
      </c>
      <c r="CK820" s="137">
        <f t="shared" ref="CK820" si="15828">AC820/AC839</f>
        <v>5.9924145722376275E-2</v>
      </c>
    </row>
    <row r="821" spans="1:89" ht="15" thickTop="1" thickBot="1">
      <c r="A821" s="147" t="s">
        <v>22</v>
      </c>
      <c r="B821" s="189">
        <v>4015</v>
      </c>
      <c r="C821" s="190">
        <v>849</v>
      </c>
      <c r="D821" s="191">
        <v>1273</v>
      </c>
      <c r="E821" s="192">
        <v>738</v>
      </c>
      <c r="F821" s="189">
        <v>458</v>
      </c>
      <c r="G821" s="193">
        <v>413</v>
      </c>
      <c r="H821" s="191">
        <v>1279</v>
      </c>
      <c r="I821" s="192">
        <v>1481</v>
      </c>
      <c r="J821" s="189">
        <v>255</v>
      </c>
      <c r="K821" s="193">
        <v>627</v>
      </c>
      <c r="L821" s="191">
        <v>302</v>
      </c>
      <c r="M821" s="189">
        <v>1353</v>
      </c>
      <c r="N821" s="194">
        <v>1231</v>
      </c>
      <c r="O821" s="195">
        <v>1979</v>
      </c>
      <c r="P821" s="189">
        <v>715</v>
      </c>
      <c r="Q821" s="193">
        <v>848</v>
      </c>
      <c r="R821" s="191">
        <v>1159</v>
      </c>
      <c r="S821" s="192">
        <v>1025</v>
      </c>
      <c r="T821" s="189">
        <v>218</v>
      </c>
      <c r="U821" s="193">
        <v>639</v>
      </c>
      <c r="V821" s="191">
        <v>567</v>
      </c>
      <c r="W821" s="192">
        <v>1597</v>
      </c>
      <c r="X821" s="189">
        <v>779</v>
      </c>
      <c r="Y821" s="193">
        <v>942</v>
      </c>
      <c r="Z821" s="191">
        <v>3203</v>
      </c>
      <c r="AA821" s="189">
        <v>2084</v>
      </c>
      <c r="AB821" s="165">
        <f t="shared" si="15774"/>
        <v>15454</v>
      </c>
      <c r="AC821" s="166">
        <f t="shared" si="15691"/>
        <v>14575</v>
      </c>
      <c r="AE821" s="314" t="s">
        <v>0</v>
      </c>
      <c r="AF821" s="308" t="s">
        <v>1</v>
      </c>
      <c r="AG821" s="309"/>
      <c r="AH821" s="308" t="s">
        <v>2</v>
      </c>
      <c r="AI821" s="309"/>
      <c r="AJ821" s="308" t="s">
        <v>3</v>
      </c>
      <c r="AK821" s="309"/>
      <c r="AL821" s="308" t="s">
        <v>4</v>
      </c>
      <c r="AM821" s="309"/>
      <c r="AN821" s="308" t="s">
        <v>5</v>
      </c>
      <c r="AO821" s="309"/>
      <c r="AP821" s="308" t="s">
        <v>6</v>
      </c>
      <c r="AQ821" s="309"/>
      <c r="AR821" s="308" t="s">
        <v>7</v>
      </c>
      <c r="AS821" s="309"/>
      <c r="AT821" s="308" t="s">
        <v>8</v>
      </c>
      <c r="AU821" s="309"/>
      <c r="AV821" s="308" t="s">
        <v>9</v>
      </c>
      <c r="AW821" s="309"/>
      <c r="AX821" s="308" t="s">
        <v>10</v>
      </c>
      <c r="AY821" s="309"/>
      <c r="AZ821" s="308" t="s">
        <v>11</v>
      </c>
      <c r="BA821" s="309"/>
      <c r="BB821" s="308" t="s">
        <v>12</v>
      </c>
      <c r="BC821" s="309"/>
      <c r="BD821" s="310" t="s">
        <v>40</v>
      </c>
      <c r="BE821" s="311"/>
      <c r="BF821" s="312" t="s">
        <v>41</v>
      </c>
      <c r="BG821" s="313"/>
      <c r="BI821" s="147" t="s">
        <v>22</v>
      </c>
      <c r="BJ821" s="130">
        <f>B821/B839</f>
        <v>7.691718232150041E-2</v>
      </c>
      <c r="BK821" s="131">
        <f t="shared" ref="BK821" si="15829">C821/C839</f>
        <v>2.6490686136852945E-2</v>
      </c>
      <c r="BL821" s="132">
        <f t="shared" ref="BL821" si="15830">D821/D839</f>
        <v>6.4198900600131115E-2</v>
      </c>
      <c r="BM821" s="133">
        <f t="shared" ref="BM821" si="15831">E821/E839</f>
        <v>5.0310177926239007E-2</v>
      </c>
      <c r="BN821" s="130">
        <f t="shared" ref="BN821" si="15832">F821/F839</f>
        <v>5.4995196926032663E-2</v>
      </c>
      <c r="BO821" s="131">
        <f t="shared" ref="BO821" si="15833">G821/G839</f>
        <v>6.8479522467252529E-2</v>
      </c>
      <c r="BP821" s="132">
        <f t="shared" ref="BP821" si="15834">H821/H839</f>
        <v>4.7755955492494957E-2</v>
      </c>
      <c r="BQ821" s="133">
        <f t="shared" ref="BQ821" si="15835">I821/I839</f>
        <v>4.0095297398272736E-2</v>
      </c>
      <c r="BR821" s="130">
        <f t="shared" ref="BR821" si="15836">J821/J839</f>
        <v>5.0817058589079311E-2</v>
      </c>
      <c r="BS821" s="131">
        <f t="shared" ref="BS821" si="15837">K821/K839</f>
        <v>9.3040510461492809E-2</v>
      </c>
      <c r="BT821" s="132">
        <f t="shared" ref="BT821" si="15838">L821/L839</f>
        <v>3.3114035087719297E-2</v>
      </c>
      <c r="BU821" s="130">
        <f t="shared" ref="BU821" si="15839">M821/M839</f>
        <v>7.0201836766460857E-2</v>
      </c>
      <c r="BV821" s="134">
        <f t="shared" ref="BV821" si="15840">N821/N839</f>
        <v>5.208157048569978E-2</v>
      </c>
      <c r="BW821" s="135">
        <f t="shared" ref="BW821" si="15841">O821/O839</f>
        <v>6.1127413127413127E-2</v>
      </c>
      <c r="BX821" s="130">
        <f t="shared" ref="BX821" si="15842">P821/P839</f>
        <v>5.5477963997517067E-2</v>
      </c>
      <c r="BY821" s="131">
        <f t="shared" ref="BY821" si="15843">Q821/Q839</f>
        <v>5.5664959957988709E-2</v>
      </c>
      <c r="BZ821" s="132">
        <f t="shared" ref="BZ821" si="15844">R821/R839</f>
        <v>6.1511516824116333E-2</v>
      </c>
      <c r="CA821" s="133">
        <f t="shared" ref="CA821" si="15845">S821/S839</f>
        <v>5.0619783693021878E-2</v>
      </c>
      <c r="CB821" s="130">
        <f t="shared" ref="CB821" si="15846">T821/T839</f>
        <v>3.1718318056161793E-2</v>
      </c>
      <c r="CC821" s="131">
        <f t="shared" ref="CC821" si="15847">U821/U839</f>
        <v>7.7463935022426961E-2</v>
      </c>
      <c r="CD821" s="132">
        <f t="shared" ref="CD821" si="15848">V821/V839</f>
        <v>2.7802294792586054E-2</v>
      </c>
      <c r="CE821" s="133">
        <f t="shared" ref="CE821" si="15849">W821/W839</f>
        <v>6.505886666395079E-2</v>
      </c>
      <c r="CF821" s="130">
        <f t="shared" ref="CF821" si="15850">X821/X839</f>
        <v>4.3045808697574184E-2</v>
      </c>
      <c r="CG821" s="131">
        <f t="shared" ref="CG821" si="15851">Y821/Y839</f>
        <v>8.0389144905273935E-2</v>
      </c>
      <c r="CH821" s="132">
        <f t="shared" ref="CH821" si="15852">Z821/Z839</f>
        <v>6.2502439214767988E-2</v>
      </c>
      <c r="CI821" s="130">
        <f t="shared" ref="CI821" si="15853">AA821/AA839</f>
        <v>4.6770501369002203E-2</v>
      </c>
      <c r="CJ821" s="136">
        <f t="shared" ref="CJ821" si="15854">AB821/AB839</f>
        <v>5.6555853205100051E-2</v>
      </c>
      <c r="CK821" s="137">
        <f t="shared" ref="CK821" si="15855">AC821/AC839</f>
        <v>5.3461126516718749E-2</v>
      </c>
    </row>
    <row r="822" spans="1:89" ht="15" thickTop="1" thickBot="1">
      <c r="A822" s="138" t="s">
        <v>23</v>
      </c>
      <c r="B822" s="182">
        <v>3380</v>
      </c>
      <c r="C822" s="183">
        <v>1335</v>
      </c>
      <c r="D822" s="184">
        <v>1233</v>
      </c>
      <c r="E822" s="185">
        <v>704</v>
      </c>
      <c r="F822" s="182">
        <v>518</v>
      </c>
      <c r="G822" s="186">
        <v>337</v>
      </c>
      <c r="H822" s="184">
        <v>1558</v>
      </c>
      <c r="I822" s="185">
        <v>1703</v>
      </c>
      <c r="J822" s="182">
        <v>279</v>
      </c>
      <c r="K822" s="186">
        <v>675</v>
      </c>
      <c r="L822" s="184">
        <v>333</v>
      </c>
      <c r="M822" s="182">
        <v>1495</v>
      </c>
      <c r="N822" s="187">
        <v>1231</v>
      </c>
      <c r="O822" s="188">
        <v>2459</v>
      </c>
      <c r="P822" s="182">
        <v>732</v>
      </c>
      <c r="Q822" s="186">
        <v>834</v>
      </c>
      <c r="R822" s="184">
        <v>1299</v>
      </c>
      <c r="S822" s="185">
        <v>1035</v>
      </c>
      <c r="T822" s="182">
        <v>266</v>
      </c>
      <c r="U822" s="186">
        <v>525</v>
      </c>
      <c r="V822" s="184">
        <v>617</v>
      </c>
      <c r="W822" s="185">
        <v>1705</v>
      </c>
      <c r="X822" s="182">
        <v>850</v>
      </c>
      <c r="Y822" s="186">
        <v>705</v>
      </c>
      <c r="Z822" s="184">
        <v>3119</v>
      </c>
      <c r="AA822" s="182">
        <v>2716</v>
      </c>
      <c r="AB822" s="165">
        <f t="shared" si="15774"/>
        <v>15415</v>
      </c>
      <c r="AC822" s="166">
        <f t="shared" si="15691"/>
        <v>16228</v>
      </c>
      <c r="AE822" s="315"/>
      <c r="AF822" s="230" t="s">
        <v>14</v>
      </c>
      <c r="AG822" s="231" t="s">
        <v>15</v>
      </c>
      <c r="AH822" s="232" t="s">
        <v>14</v>
      </c>
      <c r="AI822" s="233" t="s">
        <v>15</v>
      </c>
      <c r="AJ822" s="230" t="s">
        <v>14</v>
      </c>
      <c r="AK822" s="231" t="s">
        <v>15</v>
      </c>
      <c r="AL822" s="232" t="s">
        <v>14</v>
      </c>
      <c r="AM822" s="233" t="s">
        <v>15</v>
      </c>
      <c r="AN822" s="230" t="s">
        <v>14</v>
      </c>
      <c r="AO822" s="231" t="s">
        <v>15</v>
      </c>
      <c r="AP822" s="232" t="s">
        <v>14</v>
      </c>
      <c r="AQ822" s="230" t="s">
        <v>15</v>
      </c>
      <c r="AR822" s="234" t="s">
        <v>14</v>
      </c>
      <c r="AS822" s="235" t="s">
        <v>15</v>
      </c>
      <c r="AT822" s="230" t="s">
        <v>14</v>
      </c>
      <c r="AU822" s="231" t="s">
        <v>15</v>
      </c>
      <c r="AV822" s="232" t="s">
        <v>14</v>
      </c>
      <c r="AW822" s="233" t="s">
        <v>15</v>
      </c>
      <c r="AX822" s="230" t="s">
        <v>14</v>
      </c>
      <c r="AY822" s="231" t="s">
        <v>15</v>
      </c>
      <c r="AZ822" s="232" t="s">
        <v>14</v>
      </c>
      <c r="BA822" s="233" t="s">
        <v>15</v>
      </c>
      <c r="BB822" s="230" t="s">
        <v>14</v>
      </c>
      <c r="BC822" s="231" t="s">
        <v>15</v>
      </c>
      <c r="BD822" s="236" t="s">
        <v>14</v>
      </c>
      <c r="BE822" s="237" t="s">
        <v>15</v>
      </c>
      <c r="BF822" s="238" t="s">
        <v>14</v>
      </c>
      <c r="BG822" s="239" t="s">
        <v>15</v>
      </c>
      <c r="BI822" s="138" t="s">
        <v>23</v>
      </c>
      <c r="BJ822" s="130">
        <f>B822/B839</f>
        <v>6.4752198317975435E-2</v>
      </c>
      <c r="BK822" s="131">
        <f t="shared" ref="BK822" si="15856">C822/C839</f>
        <v>4.1654965833567349E-2</v>
      </c>
      <c r="BL822" s="132">
        <f t="shared" ref="BL822" si="15857">D822/D839</f>
        <v>6.218165313429825E-2</v>
      </c>
      <c r="BM822" s="133">
        <f t="shared" ref="BM822" si="15858">E822/E839</f>
        <v>4.7992364851046423E-2</v>
      </c>
      <c r="BN822" s="130">
        <f t="shared" ref="BN822" si="15859">F822/F839</f>
        <v>6.2199807877041303E-2</v>
      </c>
      <c r="BO822" s="131">
        <f t="shared" ref="BO822" si="15860">G822/G839</f>
        <v>5.5877963853423973E-2</v>
      </c>
      <c r="BP822" s="132">
        <f t="shared" ref="BP822" si="15861">H822/H839</f>
        <v>5.8173400044806214E-2</v>
      </c>
      <c r="BQ822" s="133">
        <f t="shared" ref="BQ822" si="15862">I822/I839</f>
        <v>4.6105531039337247E-2</v>
      </c>
      <c r="BR822" s="130">
        <f t="shared" ref="BR822" si="15863">J822/J839</f>
        <v>5.5599840573933836E-2</v>
      </c>
      <c r="BS822" s="131">
        <f t="shared" ref="BS822" si="15864">K822/K839</f>
        <v>0.10016322896572191</v>
      </c>
      <c r="BT822" s="132">
        <f t="shared" ref="BT822" si="15865">L822/L839</f>
        <v>3.6513157894736845E-2</v>
      </c>
      <c r="BU822" s="130">
        <f t="shared" ref="BU822" si="15866">M822/M839</f>
        <v>7.7569657033155187E-2</v>
      </c>
      <c r="BV822" s="134">
        <f t="shared" ref="BV822" si="15867">N822/N839</f>
        <v>5.208157048569978E-2</v>
      </c>
      <c r="BW822" s="135">
        <f t="shared" ref="BW822" si="15868">O822/O839</f>
        <v>7.5953667953667953E-2</v>
      </c>
      <c r="BX822" s="130">
        <f t="shared" ref="BX822" si="15869">P822/P839</f>
        <v>5.6797020484171325E-2</v>
      </c>
      <c r="BY822" s="131">
        <f t="shared" ref="BY822" si="15870">Q822/Q839</f>
        <v>5.4745962977550217E-2</v>
      </c>
      <c r="BZ822" s="132">
        <f t="shared" ref="BZ822" si="15871">R822/R839</f>
        <v>6.894172593142979E-2</v>
      </c>
      <c r="CA822" s="133">
        <f t="shared" ref="CA822" si="15872">S822/S839</f>
        <v>5.1113635241246479E-2</v>
      </c>
      <c r="CB822" s="130">
        <f t="shared" ref="CB822" si="15873">T822/T839</f>
        <v>3.8702167903390074E-2</v>
      </c>
      <c r="CC822" s="131">
        <f t="shared" ref="CC822" si="15874">U822/U839</f>
        <v>6.3644078070069096E-2</v>
      </c>
      <c r="CD822" s="132">
        <f t="shared" ref="CD822" si="15875">V822/V839</f>
        <v>3.0253996273413748E-2</v>
      </c>
      <c r="CE822" s="133">
        <f t="shared" ref="CE822" si="15876">W822/W839</f>
        <v>6.9458589644355723E-2</v>
      </c>
      <c r="CF822" s="130">
        <f t="shared" ref="CF822" si="15877">X822/X839</f>
        <v>4.6969110902359508E-2</v>
      </c>
      <c r="CG822" s="131">
        <f t="shared" ref="CG822" si="15878">Y822/Y839</f>
        <v>6.0163850486431129E-2</v>
      </c>
      <c r="CH822" s="132">
        <f t="shared" ref="CH822" si="15879">Z822/Z839</f>
        <v>6.0863286890684154E-2</v>
      </c>
      <c r="CI822" s="130">
        <f t="shared" ref="CI822" si="15880">AA822/AA839</f>
        <v>6.0954261860945283E-2</v>
      </c>
      <c r="CJ822" s="136">
        <f t="shared" ref="CJ822" si="15881">AB822/AB839</f>
        <v>5.6413127808762606E-2</v>
      </c>
      <c r="CK822" s="137">
        <f t="shared" ref="CK822" si="15882">AC822/AC839</f>
        <v>5.9524333524069425E-2</v>
      </c>
    </row>
    <row r="823" spans="1:89" ht="14" thickTop="1">
      <c r="A823" s="147" t="s">
        <v>24</v>
      </c>
      <c r="B823" s="196">
        <v>3352</v>
      </c>
      <c r="C823" s="190">
        <v>1334</v>
      </c>
      <c r="D823" s="191">
        <v>1364</v>
      </c>
      <c r="E823" s="192">
        <v>664</v>
      </c>
      <c r="F823" s="189">
        <v>535</v>
      </c>
      <c r="G823" s="193">
        <v>348</v>
      </c>
      <c r="H823" s="191">
        <v>1663</v>
      </c>
      <c r="I823" s="192">
        <v>2005</v>
      </c>
      <c r="J823" s="189">
        <v>321</v>
      </c>
      <c r="K823" s="193">
        <v>563</v>
      </c>
      <c r="L823" s="191">
        <v>329</v>
      </c>
      <c r="M823" s="189">
        <v>1347</v>
      </c>
      <c r="N823" s="194">
        <v>1152</v>
      </c>
      <c r="O823" s="197">
        <v>2100</v>
      </c>
      <c r="P823" s="189">
        <v>817</v>
      </c>
      <c r="Q823" s="193">
        <v>695</v>
      </c>
      <c r="R823" s="191">
        <v>1377</v>
      </c>
      <c r="S823" s="192">
        <v>1026</v>
      </c>
      <c r="T823" s="189">
        <v>313</v>
      </c>
      <c r="U823" s="193">
        <v>492</v>
      </c>
      <c r="V823" s="191">
        <v>721</v>
      </c>
      <c r="W823" s="198">
        <v>1763</v>
      </c>
      <c r="X823" s="189">
        <v>848</v>
      </c>
      <c r="Y823" s="193">
        <v>587</v>
      </c>
      <c r="Z823" s="191">
        <v>3129</v>
      </c>
      <c r="AA823" s="189">
        <v>2471</v>
      </c>
      <c r="AB823" s="165">
        <f t="shared" si="15774"/>
        <v>15921</v>
      </c>
      <c r="AC823" s="166">
        <f t="shared" si="15691"/>
        <v>15395</v>
      </c>
      <c r="AE823" s="241" t="str">
        <f>$AE$17</f>
        <v>17:00 - 17:59</v>
      </c>
      <c r="AF823" s="242">
        <f t="shared" ref="AF823:AU825" si="15883">SUMIF($A$9:$A$32,$AE823,B$815:B$838)</f>
        <v>2819</v>
      </c>
      <c r="AG823" s="243">
        <f t="shared" si="15883"/>
        <v>3211</v>
      </c>
      <c r="AH823" s="244">
        <f t="shared" si="15883"/>
        <v>1589</v>
      </c>
      <c r="AI823" s="245">
        <f t="shared" si="15883"/>
        <v>1059</v>
      </c>
      <c r="AJ823" s="242">
        <f t="shared" si="15883"/>
        <v>808</v>
      </c>
      <c r="AK823" s="246">
        <f t="shared" si="15883"/>
        <v>448</v>
      </c>
      <c r="AL823" s="244">
        <f t="shared" si="15883"/>
        <v>2150</v>
      </c>
      <c r="AM823" s="245">
        <f t="shared" si="15883"/>
        <v>2941</v>
      </c>
      <c r="AN823" s="242">
        <f t="shared" si="15883"/>
        <v>581</v>
      </c>
      <c r="AO823" s="246">
        <f t="shared" si="15883"/>
        <v>294</v>
      </c>
      <c r="AP823" s="244">
        <f t="shared" si="15883"/>
        <v>1138</v>
      </c>
      <c r="AQ823" s="242">
        <f t="shared" si="15883"/>
        <v>1156</v>
      </c>
      <c r="AR823" s="247">
        <f t="shared" si="15883"/>
        <v>2069</v>
      </c>
      <c r="AS823" s="248">
        <f t="shared" si="15883"/>
        <v>2165</v>
      </c>
      <c r="AT823" s="242">
        <f t="shared" si="15883"/>
        <v>1109</v>
      </c>
      <c r="AU823" s="246">
        <f t="shared" si="15883"/>
        <v>1041</v>
      </c>
      <c r="AV823" s="244">
        <f t="shared" ref="AP823:BE825" si="15884">SUMIF($A$9:$A$32,$AE823,R$815:R$838)</f>
        <v>1356</v>
      </c>
      <c r="AW823" s="245">
        <f t="shared" si="15884"/>
        <v>1678</v>
      </c>
      <c r="AX823" s="242">
        <f t="shared" si="15884"/>
        <v>818</v>
      </c>
      <c r="AY823" s="246">
        <f t="shared" si="15884"/>
        <v>311</v>
      </c>
      <c r="AZ823" s="244">
        <f t="shared" si="15884"/>
        <v>1888</v>
      </c>
      <c r="BA823" s="245">
        <f t="shared" si="15884"/>
        <v>1494</v>
      </c>
      <c r="BB823" s="242">
        <f t="shared" si="15884"/>
        <v>1926</v>
      </c>
      <c r="BC823" s="246">
        <f t="shared" si="15884"/>
        <v>564</v>
      </c>
      <c r="BD823" s="23">
        <f t="shared" si="15884"/>
        <v>4048</v>
      </c>
      <c r="BE823" s="249">
        <f t="shared" si="15884"/>
        <v>3527</v>
      </c>
      <c r="BF823" s="250">
        <f>AF823+AH823+AJ823+AL823+AN823+AP823+AR823+AT823+AV823+AX823+AZ823+BB823+BD823</f>
        <v>22299</v>
      </c>
      <c r="BG823" s="251">
        <f>AG823+AI823+AK823+AM823+AO823+AQ823+AS823+AU823+AW823+AY823+BA823+BC823+BE823</f>
        <v>19889</v>
      </c>
      <c r="BI823" s="147" t="s">
        <v>24</v>
      </c>
      <c r="BJ823" s="130">
        <f>B823/B839</f>
        <v>6.4215789574512919E-2</v>
      </c>
      <c r="BK823" s="131">
        <f t="shared" ref="BK823" si="15885">C823/C839</f>
        <v>4.1623763611969171E-2</v>
      </c>
      <c r="BL823" s="132">
        <f t="shared" ref="BL823" si="15886">D823/D839</f>
        <v>6.8788138584900904E-2</v>
      </c>
      <c r="BM823" s="133">
        <f t="shared" ref="BM823" si="15887">E823/E839</f>
        <v>4.5265525939055147E-2</v>
      </c>
      <c r="BN823" s="130">
        <f t="shared" ref="BN823" si="15888">F823/F839</f>
        <v>6.4241114313160416E-2</v>
      </c>
      <c r="BO823" s="131">
        <f t="shared" ref="BO823" si="15889">G823/G839</f>
        <v>5.7701873652793896E-2</v>
      </c>
      <c r="BP823" s="132">
        <f t="shared" ref="BP823" si="15890">H823/H839</f>
        <v>6.20939436935255E-2</v>
      </c>
      <c r="BQ823" s="133">
        <f t="shared" ref="BQ823" si="15891">I823/I839</f>
        <v>5.4281614641145733E-2</v>
      </c>
      <c r="BR823" s="130">
        <f t="shared" ref="BR823" si="15892">J823/J839</f>
        <v>6.3969709047429255E-2</v>
      </c>
      <c r="BS823" s="131">
        <f t="shared" ref="BS823" si="15893">K823/K839</f>
        <v>8.3543552455853987E-2</v>
      </c>
      <c r="BT823" s="132">
        <f t="shared" ref="BT823" si="15894">L823/L839</f>
        <v>3.6074561403508773E-2</v>
      </c>
      <c r="BU823" s="130">
        <f t="shared" ref="BU823" si="15895">M823/M839</f>
        <v>6.9890520417163912E-2</v>
      </c>
      <c r="BV823" s="134">
        <f t="shared" ref="BV823" si="15896">N823/N839</f>
        <v>4.8739211372482653E-2</v>
      </c>
      <c r="BW823" s="135">
        <f t="shared" ref="BW823" si="15897">O823/O839</f>
        <v>6.4864864864864868E-2</v>
      </c>
      <c r="BX823" s="130">
        <f t="shared" ref="BX823" si="15898">P823/P839</f>
        <v>6.3392302917442578E-2</v>
      </c>
      <c r="BY823" s="131">
        <f t="shared" ref="BY823" si="15899">Q823/Q839</f>
        <v>4.562163581462518E-2</v>
      </c>
      <c r="BZ823" s="132">
        <f t="shared" ref="BZ823" si="15900">R823/R839</f>
        <v>7.3081413862647271E-2</v>
      </c>
      <c r="CA823" s="133">
        <f t="shared" ref="CA823" si="15901">S823/S839</f>
        <v>5.0669168847844337E-2</v>
      </c>
      <c r="CB823" s="130">
        <f t="shared" ref="CB823" si="15902">T823/T839</f>
        <v>4.5540520878801102E-2</v>
      </c>
      <c r="CC823" s="131">
        <f t="shared" ref="CC823" si="15903">U823/U839</f>
        <v>5.9643593162807616E-2</v>
      </c>
      <c r="CD823" s="132">
        <f t="shared" ref="CD823" si="15904">V823/V839</f>
        <v>3.5353535353535352E-2</v>
      </c>
      <c r="CE823" s="133">
        <f t="shared" ref="CE823" si="15905">W823/W839</f>
        <v>7.1821403837536157E-2</v>
      </c>
      <c r="CF823" s="130">
        <f t="shared" ref="CF823" si="15906">X823/X839</f>
        <v>4.6858595347295133E-2</v>
      </c>
      <c r="CG823" s="131">
        <f t="shared" ref="CG823" si="15907">Y823/Y839</f>
        <v>5.0093872674517835E-2</v>
      </c>
      <c r="CH823" s="132">
        <f t="shared" ref="CH823" si="15908">Z823/Z839</f>
        <v>6.1058424072122704E-2</v>
      </c>
      <c r="CI823" s="130">
        <f t="shared" ref="CI823" si="15909">AA823/AA839</f>
        <v>5.5455810404416717E-2</v>
      </c>
      <c r="CJ823" s="136">
        <f t="shared" ref="CJ823" si="15910">AB823/AB839</f>
        <v>5.8264898335602298E-2</v>
      </c>
      <c r="CK823" s="137">
        <f t="shared" ref="CK823" si="15911">AC823/AC839</f>
        <v>5.6468888008568453E-2</v>
      </c>
    </row>
    <row r="824" spans="1:89">
      <c r="A824" s="138" t="s">
        <v>25</v>
      </c>
      <c r="B824" s="199">
        <v>3694</v>
      </c>
      <c r="C824" s="183">
        <v>1336</v>
      </c>
      <c r="D824" s="184">
        <v>1368</v>
      </c>
      <c r="E824" s="185">
        <v>639</v>
      </c>
      <c r="F824" s="182">
        <v>655</v>
      </c>
      <c r="G824" s="186">
        <v>356</v>
      </c>
      <c r="H824" s="184">
        <v>1833</v>
      </c>
      <c r="I824" s="185">
        <v>1872</v>
      </c>
      <c r="J824" s="182">
        <v>300</v>
      </c>
      <c r="K824" s="183">
        <v>480</v>
      </c>
      <c r="L824" s="184">
        <v>400</v>
      </c>
      <c r="M824" s="182">
        <v>1394</v>
      </c>
      <c r="N824" s="187">
        <v>1331</v>
      </c>
      <c r="O824" s="200">
        <v>2244</v>
      </c>
      <c r="P824" s="182">
        <v>762</v>
      </c>
      <c r="Q824" s="183">
        <v>765</v>
      </c>
      <c r="R824" s="184">
        <v>1323</v>
      </c>
      <c r="S824" s="185">
        <v>1072</v>
      </c>
      <c r="T824" s="191">
        <v>385</v>
      </c>
      <c r="U824" s="182">
        <v>420</v>
      </c>
      <c r="V824" s="184">
        <v>868</v>
      </c>
      <c r="W824" s="201">
        <v>1814</v>
      </c>
      <c r="X824" s="182">
        <v>927</v>
      </c>
      <c r="Y824" s="186">
        <v>657</v>
      </c>
      <c r="Z824" s="184">
        <v>3287</v>
      </c>
      <c r="AA824" s="182">
        <v>2763</v>
      </c>
      <c r="AB824" s="165">
        <f t="shared" si="15774"/>
        <v>17133</v>
      </c>
      <c r="AC824" s="166">
        <f t="shared" si="15691"/>
        <v>15812</v>
      </c>
      <c r="AE824" s="253" t="str">
        <f>$AE$18</f>
        <v>18:00 - 18:59</v>
      </c>
      <c r="AF824" s="242">
        <f t="shared" si="15883"/>
        <v>2735</v>
      </c>
      <c r="AG824" s="254">
        <f t="shared" si="15883"/>
        <v>4013</v>
      </c>
      <c r="AH824" s="255">
        <f t="shared" si="15883"/>
        <v>1279</v>
      </c>
      <c r="AI824" s="256">
        <f t="shared" si="15883"/>
        <v>1728</v>
      </c>
      <c r="AJ824" s="257">
        <f t="shared" si="15883"/>
        <v>612</v>
      </c>
      <c r="AK824" s="258">
        <f t="shared" si="15883"/>
        <v>526</v>
      </c>
      <c r="AL824" s="255">
        <f t="shared" si="15883"/>
        <v>1979</v>
      </c>
      <c r="AM824" s="256">
        <f t="shared" si="15883"/>
        <v>4197</v>
      </c>
      <c r="AN824" s="257">
        <f t="shared" si="15883"/>
        <v>465</v>
      </c>
      <c r="AO824" s="258">
        <f t="shared" si="15883"/>
        <v>251</v>
      </c>
      <c r="AP824" s="255">
        <f t="shared" si="15884"/>
        <v>1111</v>
      </c>
      <c r="AQ824" s="257">
        <f t="shared" si="15884"/>
        <v>1085</v>
      </c>
      <c r="AR824" s="259">
        <f t="shared" si="15884"/>
        <v>2064</v>
      </c>
      <c r="AS824" s="260">
        <f t="shared" si="15884"/>
        <v>2136</v>
      </c>
      <c r="AT824" s="257">
        <f t="shared" si="15884"/>
        <v>1066</v>
      </c>
      <c r="AU824" s="258">
        <f t="shared" si="15884"/>
        <v>1288</v>
      </c>
      <c r="AV824" s="255">
        <f t="shared" si="15884"/>
        <v>1305</v>
      </c>
      <c r="AW824" s="256">
        <f t="shared" si="15884"/>
        <v>1796</v>
      </c>
      <c r="AX824" s="257">
        <f t="shared" si="15884"/>
        <v>837</v>
      </c>
      <c r="AY824" s="258">
        <f t="shared" si="15884"/>
        <v>387</v>
      </c>
      <c r="AZ824" s="255">
        <f t="shared" si="15884"/>
        <v>2036</v>
      </c>
      <c r="BA824" s="256">
        <f t="shared" si="15884"/>
        <v>1587</v>
      </c>
      <c r="BB824" s="257">
        <f t="shared" si="15884"/>
        <v>1825</v>
      </c>
      <c r="BC824" s="258">
        <f t="shared" si="15884"/>
        <v>640</v>
      </c>
      <c r="BD824" s="255">
        <f t="shared" si="15884"/>
        <v>3704</v>
      </c>
      <c r="BE824" s="257">
        <f t="shared" si="15884"/>
        <v>3960</v>
      </c>
      <c r="BF824" s="261">
        <f>SUM(AF824,AH824,AJ824,AL824,AN824,AP824,AR824,AT824,AV824,AX824,AZ824,BB824,BD824)</f>
        <v>21018</v>
      </c>
      <c r="BG824" s="19">
        <f>SUM(AG824,AI824,AK824,AM824,AO824,AQ824,AS824,AU824,AW824,AY824,BA824,BC824,BE824)</f>
        <v>23594</v>
      </c>
      <c r="BI824" s="138" t="s">
        <v>25</v>
      </c>
      <c r="BJ824" s="130">
        <f>B824/B839</f>
        <v>7.076763922680511E-2</v>
      </c>
      <c r="BK824" s="131">
        <f t="shared" ref="BK824" si="15912">C824/C839</f>
        <v>4.1686168055165528E-2</v>
      </c>
      <c r="BL824" s="132">
        <f t="shared" ref="BL824" si="15913">D824/D839</f>
        <v>6.8989863331484186E-2</v>
      </c>
      <c r="BM824" s="133">
        <f t="shared" ref="BM824" si="15914">E824/E839</f>
        <v>4.3561251619060604E-2</v>
      </c>
      <c r="BN824" s="130">
        <f t="shared" ref="BN824" si="15915">F824/F839</f>
        <v>7.865033621517771E-2</v>
      </c>
      <c r="BO824" s="131">
        <f t="shared" ref="BO824" si="15916">G824/G839</f>
        <v>5.9028353506881112E-2</v>
      </c>
      <c r="BP824" s="132">
        <f t="shared" ref="BP824" si="15917">H824/H839</f>
        <v>6.8441490553356729E-2</v>
      </c>
      <c r="BQ824" s="133">
        <f t="shared" ref="BQ824" si="15918">I824/I839</f>
        <v>5.0680889081408886E-2</v>
      </c>
      <c r="BR824" s="130">
        <f t="shared" ref="BR824" si="15919">J824/J839</f>
        <v>5.9784774810681549E-2</v>
      </c>
      <c r="BS824" s="131">
        <f t="shared" ref="BS824" si="15920">K824/K839</f>
        <v>7.1227185042291141E-2</v>
      </c>
      <c r="BT824" s="132">
        <f t="shared" ref="BT824" si="15921">L824/L839</f>
        <v>4.3859649122807015E-2</v>
      </c>
      <c r="BU824" s="130">
        <f t="shared" ref="BU824" si="15922">M824/M839</f>
        <v>7.2329165153323299E-2</v>
      </c>
      <c r="BV824" s="134">
        <f t="shared" ref="BV824" si="15923">N824/N839</f>
        <v>5.6312404806227789E-2</v>
      </c>
      <c r="BW824" s="135">
        <f t="shared" ref="BW824" si="15924">O824/O839</f>
        <v>6.9312741312741316E-2</v>
      </c>
      <c r="BX824" s="130">
        <f t="shared" ref="BX824" si="15925">P824/P839</f>
        <v>5.9124767225325885E-2</v>
      </c>
      <c r="BY824" s="131">
        <f t="shared" ref="BY824" si="15926">Q824/Q839</f>
        <v>5.0216620716817643E-2</v>
      </c>
      <c r="BZ824" s="132">
        <f t="shared" ref="BZ824" si="15927">R824/R839</f>
        <v>7.021547606411209E-2</v>
      </c>
      <c r="CA824" s="133">
        <f t="shared" ref="CA824" si="15928">S824/S839</f>
        <v>5.2940885969677512E-2</v>
      </c>
      <c r="CB824" s="130">
        <f t="shared" ref="CB824" si="15929">T824/T839</f>
        <v>5.6016295649643534E-2</v>
      </c>
      <c r="CC824" s="131">
        <f t="shared" ref="CC824" si="15930">U824/U839</f>
        <v>5.091526245605528E-2</v>
      </c>
      <c r="CD824" s="132">
        <f t="shared" ref="CD824" si="15931">V824/V839</f>
        <v>4.2561537707168778E-2</v>
      </c>
      <c r="CE824" s="133">
        <f t="shared" ref="CE824" si="15932">W824/W839</f>
        <v>7.3899050800505156E-2</v>
      </c>
      <c r="CF824" s="130">
        <f t="shared" ref="CF824" si="15933">X824/X839</f>
        <v>5.1223959772337957E-2</v>
      </c>
      <c r="CG824" s="131">
        <f t="shared" ref="CG824" si="15934">Y824/Y839</f>
        <v>5.606758832565284E-2</v>
      </c>
      <c r="CH824" s="132">
        <f t="shared" ref="CH824" si="15935">Z824/Z839</f>
        <v>6.4141591538851808E-2</v>
      </c>
      <c r="CI824" s="130">
        <f t="shared" ref="CI824" si="15936">AA824/AA839</f>
        <v>6.200906683423852E-2</v>
      </c>
      <c r="CJ824" s="136">
        <f t="shared" ref="CJ824" si="15937">AB824/AB839</f>
        <v>6.2700364498704489E-2</v>
      </c>
      <c r="CK824" s="137">
        <f t="shared" ref="CK824" si="15938">AC824/AC839</f>
        <v>5.7998444767228603E-2</v>
      </c>
    </row>
    <row r="825" spans="1:89" ht="14" thickBot="1">
      <c r="A825" s="147" t="s">
        <v>26</v>
      </c>
      <c r="B825" s="196">
        <v>3353</v>
      </c>
      <c r="C825" s="190">
        <v>1976</v>
      </c>
      <c r="D825" s="191">
        <v>1377</v>
      </c>
      <c r="E825" s="192">
        <v>813</v>
      </c>
      <c r="F825" s="189">
        <v>574</v>
      </c>
      <c r="G825" s="193">
        <v>382</v>
      </c>
      <c r="H825" s="191">
        <v>1888</v>
      </c>
      <c r="I825" s="192">
        <v>2429</v>
      </c>
      <c r="J825" s="189">
        <v>272</v>
      </c>
      <c r="K825" s="190">
        <v>548</v>
      </c>
      <c r="L825" s="191">
        <v>456</v>
      </c>
      <c r="M825" s="189">
        <v>1729</v>
      </c>
      <c r="N825" s="194">
        <v>1435</v>
      </c>
      <c r="O825" s="197">
        <v>2200</v>
      </c>
      <c r="P825" s="189">
        <v>798</v>
      </c>
      <c r="Q825" s="190">
        <v>883</v>
      </c>
      <c r="R825" s="191">
        <v>1260</v>
      </c>
      <c r="S825" s="192">
        <v>1312</v>
      </c>
      <c r="T825" s="189">
        <v>370</v>
      </c>
      <c r="U825" s="193">
        <v>480</v>
      </c>
      <c r="V825" s="191">
        <v>1009</v>
      </c>
      <c r="W825" s="198">
        <v>1907</v>
      </c>
      <c r="X825" s="189">
        <v>945</v>
      </c>
      <c r="Y825" s="193">
        <v>617</v>
      </c>
      <c r="Z825" s="191">
        <v>3183</v>
      </c>
      <c r="AA825" s="189">
        <v>2633</v>
      </c>
      <c r="AB825" s="165">
        <f t="shared" si="15774"/>
        <v>16920</v>
      </c>
      <c r="AC825" s="166">
        <f t="shared" si="15691"/>
        <v>17909</v>
      </c>
      <c r="AE825" s="241" t="str">
        <f>$AE$19</f>
        <v>19:00 - 19:59</v>
      </c>
      <c r="AF825" s="242">
        <f t="shared" si="15883"/>
        <v>2420</v>
      </c>
      <c r="AG825" s="262">
        <f t="shared" si="15883"/>
        <v>3085</v>
      </c>
      <c r="AH825" s="263">
        <f t="shared" si="15883"/>
        <v>929</v>
      </c>
      <c r="AI825" s="264">
        <f t="shared" si="15883"/>
        <v>1094</v>
      </c>
      <c r="AJ825" s="265">
        <f t="shared" si="15883"/>
        <v>381</v>
      </c>
      <c r="AK825" s="266">
        <f t="shared" si="15883"/>
        <v>427</v>
      </c>
      <c r="AL825" s="263">
        <f t="shared" si="15883"/>
        <v>1871</v>
      </c>
      <c r="AM825" s="264">
        <f t="shared" si="15883"/>
        <v>3209</v>
      </c>
      <c r="AN825" s="265">
        <f t="shared" si="15883"/>
        <v>296</v>
      </c>
      <c r="AO825" s="266">
        <f t="shared" si="15883"/>
        <v>182</v>
      </c>
      <c r="AP825" s="263">
        <f t="shared" si="15884"/>
        <v>839</v>
      </c>
      <c r="AQ825" s="265">
        <f t="shared" si="15884"/>
        <v>776</v>
      </c>
      <c r="AR825" s="267">
        <f t="shared" si="15884"/>
        <v>1653</v>
      </c>
      <c r="AS825" s="268">
        <f t="shared" si="15884"/>
        <v>1811</v>
      </c>
      <c r="AT825" s="265">
        <f t="shared" si="15884"/>
        <v>768</v>
      </c>
      <c r="AU825" s="266">
        <f t="shared" si="15884"/>
        <v>1105</v>
      </c>
      <c r="AV825" s="263">
        <f t="shared" si="15884"/>
        <v>939</v>
      </c>
      <c r="AW825" s="264">
        <f t="shared" si="15884"/>
        <v>1464</v>
      </c>
      <c r="AX825" s="265">
        <f t="shared" si="15884"/>
        <v>512</v>
      </c>
      <c r="AY825" s="266">
        <f t="shared" si="15884"/>
        <v>301</v>
      </c>
      <c r="AZ825" s="263">
        <f t="shared" si="15884"/>
        <v>1947</v>
      </c>
      <c r="BA825" s="264">
        <f t="shared" si="15884"/>
        <v>1331</v>
      </c>
      <c r="BB825" s="265">
        <f t="shared" si="15884"/>
        <v>1365</v>
      </c>
      <c r="BC825" s="266">
        <f t="shared" si="15884"/>
        <v>687</v>
      </c>
      <c r="BD825" s="263">
        <f t="shared" si="15884"/>
        <v>3223</v>
      </c>
      <c r="BE825" s="265">
        <f t="shared" si="15884"/>
        <v>3325</v>
      </c>
      <c r="BF825" s="261">
        <f>SUM(AF825,AH825,AJ825,AL825,AN825,AP825,AR825,AT825,AV825,AX825,AZ825,BB825,BD825)</f>
        <v>17143</v>
      </c>
      <c r="BG825" s="19">
        <f>SUM(AG825,AI825,AK825,AM825,AO825,AQ825,AS825,AU825,AW825,AY825,BA825,BC825,BE825)</f>
        <v>18797</v>
      </c>
      <c r="BI825" s="147" t="s">
        <v>26</v>
      </c>
      <c r="BJ825" s="130">
        <f>B825/B839</f>
        <v>6.4234947029636585E-2</v>
      </c>
      <c r="BK825" s="131">
        <f t="shared" ref="BK825" si="15939">C825/C839</f>
        <v>6.1655589877999316E-2</v>
      </c>
      <c r="BL825" s="132">
        <f t="shared" ref="BL825" si="15940">D825/D839</f>
        <v>6.944374401129659E-2</v>
      </c>
      <c r="BM825" s="133">
        <f t="shared" ref="BM825" si="15941">E825/E839</f>
        <v>5.5423000886222644E-2</v>
      </c>
      <c r="BN825" s="130">
        <f t="shared" ref="BN825" si="15942">F825/F839</f>
        <v>6.8924111431316049E-2</v>
      </c>
      <c r="BO825" s="131">
        <f t="shared" ref="BO825" si="15943">G825/G839</f>
        <v>6.3339413032664563E-2</v>
      </c>
      <c r="BP825" s="132">
        <f t="shared" ref="BP825" si="15944">H825/H839</f>
        <v>7.0495108655066835E-2</v>
      </c>
      <c r="BQ825" s="133">
        <f t="shared" ref="BQ825" si="15945">I825/I839</f>
        <v>6.5760619433088779E-2</v>
      </c>
      <c r="BR825" s="130">
        <f t="shared" ref="BR825" si="15946">J825/J839</f>
        <v>5.4204862495017936E-2</v>
      </c>
      <c r="BS825" s="131">
        <f t="shared" ref="BS825" si="15947">K825/K839</f>
        <v>8.1317702923282387E-2</v>
      </c>
      <c r="BT825" s="132">
        <f t="shared" ref="BT825" si="15948">L825/L839</f>
        <v>0.05</v>
      </c>
      <c r="BU825" s="130">
        <f t="shared" ref="BU825" si="15949">M825/M839</f>
        <v>8.9710994655736009E-2</v>
      </c>
      <c r="BV825" s="134">
        <f t="shared" ref="BV825" si="15950">N825/N839</f>
        <v>6.0712472499576918E-2</v>
      </c>
      <c r="BW825" s="135">
        <f t="shared" ref="BW825" si="15951">O825/O839</f>
        <v>6.7953667953667959E-2</v>
      </c>
      <c r="BX825" s="130">
        <f t="shared" ref="BX825" si="15952">P825/P839</f>
        <v>6.1918063314711357E-2</v>
      </c>
      <c r="BY825" s="131">
        <f t="shared" ref="BY825" si="15953">Q825/Q839</f>
        <v>5.7962452409084944E-2</v>
      </c>
      <c r="BZ825" s="132">
        <f t="shared" ref="BZ825" si="15954">R825/R839</f>
        <v>6.6871881965821042E-2</v>
      </c>
      <c r="CA825" s="133">
        <f t="shared" ref="CA825" si="15955">S825/S839</f>
        <v>6.4793323127068009E-2</v>
      </c>
      <c r="CB825" s="130">
        <f t="shared" ref="CB825" si="15956">T825/T839</f>
        <v>5.3833842572384695E-2</v>
      </c>
      <c r="CC825" s="131">
        <f t="shared" ref="CC825" si="15957">U825/U839</f>
        <v>5.818887137834889E-2</v>
      </c>
      <c r="CD825" s="132">
        <f t="shared" ref="CD825" si="15958">V825/V839</f>
        <v>4.9475335883102871E-2</v>
      </c>
      <c r="CE825" s="133">
        <f t="shared" ref="CE825" si="15959">W825/W839</f>
        <v>7.7687701144742743E-2</v>
      </c>
      <c r="CF825" s="130">
        <f t="shared" ref="CF825" si="15960">X825/X839</f>
        <v>5.2218599767917331E-2</v>
      </c>
      <c r="CG825" s="131">
        <f t="shared" ref="CG825" si="15961">Y825/Y839</f>
        <v>5.2654036525004264E-2</v>
      </c>
      <c r="CH825" s="132">
        <f t="shared" ref="CH825" si="15962">Z825/Z839</f>
        <v>6.2112164851890882E-2</v>
      </c>
      <c r="CI825" s="130">
        <f t="shared" ref="CI825" si="15963">AA825/AA839</f>
        <v>5.9091521163427446E-2</v>
      </c>
      <c r="CJ825" s="136">
        <f t="shared" ref="CJ825" si="15964">AB825/AB839</f>
        <v>6.1920864257169209E-2</v>
      </c>
      <c r="CK825" s="137">
        <f t="shared" ref="CK825" si="15965">AC825/AC839</f>
        <v>6.5690244582361307E-2</v>
      </c>
    </row>
    <row r="826" spans="1:89" ht="15" thickTop="1" thickBot="1">
      <c r="A826" s="138" t="s">
        <v>27</v>
      </c>
      <c r="B826" s="199">
        <v>2706</v>
      </c>
      <c r="C826" s="183">
        <v>2143</v>
      </c>
      <c r="D826" s="184">
        <v>1253</v>
      </c>
      <c r="E826" s="185">
        <v>794</v>
      </c>
      <c r="F826" s="182">
        <v>604</v>
      </c>
      <c r="G826" s="186">
        <v>399</v>
      </c>
      <c r="H826" s="184">
        <v>2029</v>
      </c>
      <c r="I826" s="185">
        <v>2198</v>
      </c>
      <c r="J826" s="182">
        <v>388</v>
      </c>
      <c r="K826" s="183">
        <v>403</v>
      </c>
      <c r="L826" s="184">
        <v>552</v>
      </c>
      <c r="M826" s="182">
        <v>1292</v>
      </c>
      <c r="N826" s="187">
        <v>1460</v>
      </c>
      <c r="O826" s="200">
        <v>2074</v>
      </c>
      <c r="P826" s="182">
        <v>867</v>
      </c>
      <c r="Q826" s="183">
        <v>962</v>
      </c>
      <c r="R826" s="184">
        <v>1308</v>
      </c>
      <c r="S826" s="185">
        <v>1266</v>
      </c>
      <c r="T826" s="182">
        <v>444</v>
      </c>
      <c r="U826" s="186">
        <v>397</v>
      </c>
      <c r="V826" s="184">
        <v>1312</v>
      </c>
      <c r="W826" s="201">
        <v>1421</v>
      </c>
      <c r="X826" s="182">
        <v>1077</v>
      </c>
      <c r="Y826" s="186">
        <v>566</v>
      </c>
      <c r="Z826" s="184">
        <v>3220</v>
      </c>
      <c r="AA826" s="182">
        <v>2809</v>
      </c>
      <c r="AB826" s="165">
        <f t="shared" si="15774"/>
        <v>17220</v>
      </c>
      <c r="AC826" s="166">
        <f t="shared" si="15691"/>
        <v>16724</v>
      </c>
      <c r="AE826" s="269" t="s">
        <v>13</v>
      </c>
      <c r="AF826" s="14">
        <f t="shared" ref="AF826:BG826" si="15966">SUM(AF823:AF825)</f>
        <v>7974</v>
      </c>
      <c r="AG826" s="1">
        <f t="shared" si="15966"/>
        <v>10309</v>
      </c>
      <c r="AH826" s="14">
        <f t="shared" si="15966"/>
        <v>3797</v>
      </c>
      <c r="AI826" s="1">
        <f t="shared" si="15966"/>
        <v>3881</v>
      </c>
      <c r="AJ826" s="14">
        <f t="shared" si="15966"/>
        <v>1801</v>
      </c>
      <c r="AK826" s="1">
        <f t="shared" si="15966"/>
        <v>1401</v>
      </c>
      <c r="AL826" s="14">
        <f t="shared" si="15966"/>
        <v>6000</v>
      </c>
      <c r="AM826" s="1">
        <f t="shared" si="15966"/>
        <v>10347</v>
      </c>
      <c r="AN826" s="14">
        <f t="shared" si="15966"/>
        <v>1342</v>
      </c>
      <c r="AO826" s="1">
        <f t="shared" si="15966"/>
        <v>727</v>
      </c>
      <c r="AP826" s="14">
        <f t="shared" si="15966"/>
        <v>3088</v>
      </c>
      <c r="AQ826" s="1">
        <f t="shared" si="15966"/>
        <v>3017</v>
      </c>
      <c r="AR826" s="14">
        <f t="shared" si="15966"/>
        <v>5786</v>
      </c>
      <c r="AS826" s="1">
        <f t="shared" si="15966"/>
        <v>6112</v>
      </c>
      <c r="AT826" s="14">
        <f t="shared" si="15966"/>
        <v>2943</v>
      </c>
      <c r="AU826" s="1">
        <f t="shared" si="15966"/>
        <v>3434</v>
      </c>
      <c r="AV826" s="14">
        <f t="shared" si="15966"/>
        <v>3600</v>
      </c>
      <c r="AW826" s="1">
        <f t="shared" si="15966"/>
        <v>4938</v>
      </c>
      <c r="AX826" s="14">
        <f t="shared" si="15966"/>
        <v>2167</v>
      </c>
      <c r="AY826" s="1">
        <f t="shared" si="15966"/>
        <v>999</v>
      </c>
      <c r="AZ826" s="14">
        <f t="shared" si="15966"/>
        <v>5871</v>
      </c>
      <c r="BA826" s="1">
        <f t="shared" si="15966"/>
        <v>4412</v>
      </c>
      <c r="BB826" s="14">
        <f t="shared" si="15966"/>
        <v>5116</v>
      </c>
      <c r="BC826" s="1">
        <f t="shared" si="15966"/>
        <v>1891</v>
      </c>
      <c r="BD826" s="14">
        <f t="shared" si="15966"/>
        <v>10975</v>
      </c>
      <c r="BE826" s="1">
        <f t="shared" si="15966"/>
        <v>10812</v>
      </c>
      <c r="BF826" s="54">
        <f t="shared" si="15966"/>
        <v>60460</v>
      </c>
      <c r="BG826" s="50">
        <f t="shared" si="15966"/>
        <v>62280</v>
      </c>
      <c r="BI826" s="138" t="s">
        <v>27</v>
      </c>
      <c r="BJ826" s="130">
        <f>B826/B839</f>
        <v>5.1840073564627671E-2</v>
      </c>
      <c r="BK826" s="131">
        <f t="shared" ref="BK826" si="15967">C826/C839</f>
        <v>6.6866360884895004E-2</v>
      </c>
      <c r="BL826" s="132">
        <f t="shared" ref="BL826" si="15968">D826/D839</f>
        <v>6.3190276867214679E-2</v>
      </c>
      <c r="BM826" s="133">
        <f t="shared" ref="BM826" si="15969">E826/E839</f>
        <v>5.4127752403026794E-2</v>
      </c>
      <c r="BN826" s="130">
        <f t="shared" ref="BN826" si="15970">F826/F839</f>
        <v>7.2526416906820365E-2</v>
      </c>
      <c r="BO826" s="131">
        <f t="shared" ref="BO826" si="15971">G826/G839</f>
        <v>6.6158182722599906E-2</v>
      </c>
      <c r="BP826" s="132">
        <f t="shared" ref="BP826" si="15972">H826/H839</f>
        <v>7.5759838697632739E-2</v>
      </c>
      <c r="BQ826" s="133">
        <f t="shared" ref="BQ826" si="15973">I826/I839</f>
        <v>5.9506727671440558E-2</v>
      </c>
      <c r="BR826" s="130">
        <f t="shared" ref="BR826" si="15974">J826/J839</f>
        <v>7.7321642088481468E-2</v>
      </c>
      <c r="BS826" s="131">
        <f t="shared" ref="BS826" si="15975">K826/K839</f>
        <v>5.9801157441756937E-2</v>
      </c>
      <c r="BT826" s="132">
        <f t="shared" ref="BT826" si="15976">L826/L839</f>
        <v>6.0526315789473685E-2</v>
      </c>
      <c r="BU826" s="130">
        <f t="shared" ref="BU826" si="15977">M826/M839</f>
        <v>6.7036787215275256E-2</v>
      </c>
      <c r="BV826" s="134">
        <f t="shared" ref="BV826" si="15978">N826/N839</f>
        <v>6.177018107970892E-2</v>
      </c>
      <c r="BW826" s="135">
        <f t="shared" ref="BW826" si="15979">O826/O839</f>
        <v>6.4061776061776057E-2</v>
      </c>
      <c r="BX826" s="130">
        <f t="shared" ref="BX826" si="15980">P826/P839</f>
        <v>6.7271880819366858E-2</v>
      </c>
      <c r="BY826" s="131">
        <f t="shared" ref="BY826" si="15981">Q826/Q839</f>
        <v>6.3148221084416437E-2</v>
      </c>
      <c r="BZ826" s="132">
        <f t="shared" ref="BZ826" si="15982">R826/R839</f>
        <v>6.9419382231185656E-2</v>
      </c>
      <c r="CA826" s="133">
        <f t="shared" ref="CA826" si="15983">S826/S839</f>
        <v>6.252160600523482E-2</v>
      </c>
      <c r="CB826" s="130">
        <f t="shared" ref="CB826" si="15984">T826/T839</f>
        <v>6.4600611086861631E-2</v>
      </c>
      <c r="CC826" s="131">
        <f t="shared" ref="CC826" si="15985">U826/U839</f>
        <v>4.8127045702509398E-2</v>
      </c>
      <c r="CD826" s="132">
        <f t="shared" ref="CD826" si="15986">V826/V839</f>
        <v>6.4332646856918696E-2</v>
      </c>
      <c r="CE826" s="133">
        <f t="shared" ref="CE826" si="15987">W826/W839</f>
        <v>5.7888947732920519E-2</v>
      </c>
      <c r="CF826" s="130">
        <f t="shared" ref="CF826" si="15988">X826/X839</f>
        <v>5.9512626402166105E-2</v>
      </c>
      <c r="CG826" s="131">
        <f t="shared" ref="CG826" si="15989">Y826/Y839</f>
        <v>4.8301757979177337E-2</v>
      </c>
      <c r="CH826" s="132">
        <f t="shared" ref="CH826" si="15990">Z826/Z839</f>
        <v>6.2834172423213513E-2</v>
      </c>
      <c r="CI826" s="130">
        <f t="shared" ref="CI826" si="15991">AA826/AA839</f>
        <v>6.3041429148525521E-2</v>
      </c>
      <c r="CJ826" s="136">
        <f t="shared" ref="CJ826" si="15992">AB826/AB839</f>
        <v>6.3018751921303406E-2</v>
      </c>
      <c r="CK826" s="137">
        <f t="shared" ref="CK826" si="15993">AC826/AC839</f>
        <v>6.1343662426456565E-2</v>
      </c>
    </row>
    <row r="827" spans="1:89" ht="14" thickTop="1">
      <c r="A827" s="147" t="s">
        <v>28</v>
      </c>
      <c r="B827" s="196">
        <v>2581</v>
      </c>
      <c r="C827" s="190">
        <v>2336</v>
      </c>
      <c r="D827" s="191">
        <v>1171</v>
      </c>
      <c r="E827" s="192">
        <v>897</v>
      </c>
      <c r="F827" s="189">
        <v>623</v>
      </c>
      <c r="G827" s="193">
        <v>327</v>
      </c>
      <c r="H827" s="191">
        <v>2130</v>
      </c>
      <c r="I827" s="192">
        <v>2744</v>
      </c>
      <c r="J827" s="189">
        <v>407</v>
      </c>
      <c r="K827" s="190">
        <v>386</v>
      </c>
      <c r="L827" s="191">
        <v>866</v>
      </c>
      <c r="M827" s="189">
        <v>1034</v>
      </c>
      <c r="N827" s="194">
        <v>1794</v>
      </c>
      <c r="O827" s="197">
        <v>1807</v>
      </c>
      <c r="P827" s="189">
        <v>859</v>
      </c>
      <c r="Q827" s="190">
        <v>952</v>
      </c>
      <c r="R827" s="191">
        <v>1239</v>
      </c>
      <c r="S827" s="192">
        <v>1380</v>
      </c>
      <c r="T827" s="189">
        <v>558</v>
      </c>
      <c r="U827" s="193">
        <v>388</v>
      </c>
      <c r="V827" s="191">
        <v>1724</v>
      </c>
      <c r="W827" s="198">
        <v>1414</v>
      </c>
      <c r="X827" s="189">
        <v>1278</v>
      </c>
      <c r="Y827" s="193">
        <v>579</v>
      </c>
      <c r="Z827" s="191">
        <v>3189</v>
      </c>
      <c r="AA827" s="189">
        <v>3248</v>
      </c>
      <c r="AB827" s="165">
        <f t="shared" si="15774"/>
        <v>18419</v>
      </c>
      <c r="AC827" s="166">
        <f t="shared" si="15691"/>
        <v>17492</v>
      </c>
      <c r="BI827" s="147" t="s">
        <v>28</v>
      </c>
      <c r="BJ827" s="130">
        <f>B827/B839</f>
        <v>4.9445391674170003E-2</v>
      </c>
      <c r="BK827" s="131">
        <f t="shared" ref="BK827" si="15994">C827/C839</f>
        <v>7.2888389653343322E-2</v>
      </c>
      <c r="BL827" s="132">
        <f t="shared" ref="BL827" si="15995">D827/D839</f>
        <v>5.9054919562257301E-2</v>
      </c>
      <c r="BM827" s="133">
        <f t="shared" ref="BM827" si="15996">E827/E839</f>
        <v>6.1149362601404321E-2</v>
      </c>
      <c r="BN827" s="130">
        <f t="shared" ref="BN827" si="15997">F827/F839</f>
        <v>7.4807877041306439E-2</v>
      </c>
      <c r="BO827" s="131">
        <f t="shared" ref="BO827" si="15998">G827/G839</f>
        <v>5.4219864035814955E-2</v>
      </c>
      <c r="BP827" s="132">
        <f t="shared" ref="BP827" si="15999">H827/H839</f>
        <v>7.9531028302591289E-2</v>
      </c>
      <c r="BQ827" s="133">
        <f t="shared" ref="BQ827" si="16000">I827/I839</f>
        <v>7.4288653653518152E-2</v>
      </c>
      <c r="BR827" s="130">
        <f t="shared" ref="BR827" si="16001">J827/J839</f>
        <v>8.1108011159824633E-2</v>
      </c>
      <c r="BS827" s="131">
        <f t="shared" ref="BS827" si="16002">K827/K839</f>
        <v>5.7278527971509126E-2</v>
      </c>
      <c r="BT827" s="132">
        <f t="shared" ref="BT827" si="16003">L827/L839</f>
        <v>9.4956140350877197E-2</v>
      </c>
      <c r="BU827" s="130">
        <f t="shared" ref="BU827" si="16004">M827/M839</f>
        <v>5.365018419550667E-2</v>
      </c>
      <c r="BV827" s="134">
        <f t="shared" ref="BV827" si="16005">N827/N839</f>
        <v>7.5901167710272471E-2</v>
      </c>
      <c r="BW827" s="135">
        <f t="shared" ref="BW827" si="16006">O827/O839</f>
        <v>5.5814671814671812E-2</v>
      </c>
      <c r="BX827" s="130">
        <f t="shared" ref="BX827" si="16007">P827/P839</f>
        <v>6.6651148355058976E-2</v>
      </c>
      <c r="BY827" s="131">
        <f t="shared" ref="BY827" si="16008">Q827/Q839</f>
        <v>6.249179466981751E-2</v>
      </c>
      <c r="BZ827" s="132">
        <f t="shared" ref="BZ827" si="16009">R827/R839</f>
        <v>6.5757350599724027E-2</v>
      </c>
      <c r="CA827" s="133">
        <f t="shared" ref="CA827" si="16010">S827/S839</f>
        <v>6.8151513654995305E-2</v>
      </c>
      <c r="CB827" s="130">
        <f t="shared" ref="CB827" si="16011">T827/T839</f>
        <v>8.1187254474028803E-2</v>
      </c>
      <c r="CC827" s="131">
        <f t="shared" ref="CC827" si="16012">U827/U839</f>
        <v>4.703600436416535E-2</v>
      </c>
      <c r="CD827" s="132">
        <f t="shared" ref="CD827" si="16013">V827/V839</f>
        <v>8.4534667058938903E-2</v>
      </c>
      <c r="CE827" s="133">
        <f t="shared" ref="CE827" si="16014">W827/W839</f>
        <v>5.760378050270909E-2</v>
      </c>
      <c r="CF827" s="130">
        <f t="shared" ref="CF827" si="16015">X827/X839</f>
        <v>7.0619439686135821E-2</v>
      </c>
      <c r="CG827" s="131">
        <f t="shared" ref="CG827" si="16016">Y827/Y839</f>
        <v>4.9411162314388121E-2</v>
      </c>
      <c r="CH827" s="132">
        <f t="shared" ref="CH827" si="16017">Z827/Z839</f>
        <v>6.2229247160754009E-2</v>
      </c>
      <c r="CI827" s="130">
        <f t="shared" ref="CI827" si="16018">AA827/AA839</f>
        <v>7.2893756452264466E-2</v>
      </c>
      <c r="CJ827" s="136">
        <f t="shared" ref="CJ827" si="16019">AB827/AB839</f>
        <v>6.7406642952293122E-2</v>
      </c>
      <c r="CK827" s="137">
        <f t="shared" ref="CK827" si="16020">AC827/AC839</f>
        <v>6.4160687823701157E-2</v>
      </c>
    </row>
    <row r="828" spans="1:89">
      <c r="A828" s="138" t="s">
        <v>29</v>
      </c>
      <c r="B828" s="199">
        <v>2572</v>
      </c>
      <c r="C828" s="183">
        <v>2810</v>
      </c>
      <c r="D828" s="184">
        <v>1318</v>
      </c>
      <c r="E828" s="185">
        <v>1224</v>
      </c>
      <c r="F828" s="182">
        <v>726</v>
      </c>
      <c r="G828" s="186">
        <v>395</v>
      </c>
      <c r="H828" s="184">
        <v>2109</v>
      </c>
      <c r="I828" s="185">
        <v>3112</v>
      </c>
      <c r="J828" s="182">
        <v>473</v>
      </c>
      <c r="K828" s="183">
        <v>312</v>
      </c>
      <c r="L828" s="184">
        <v>884</v>
      </c>
      <c r="M828" s="182">
        <v>981</v>
      </c>
      <c r="N828" s="187">
        <v>1943</v>
      </c>
      <c r="O828" s="200">
        <v>1874</v>
      </c>
      <c r="P828" s="182">
        <v>947</v>
      </c>
      <c r="Q828" s="183">
        <v>944</v>
      </c>
      <c r="R828" s="184">
        <v>1377</v>
      </c>
      <c r="S828" s="185">
        <v>1606</v>
      </c>
      <c r="T828" s="182">
        <v>722</v>
      </c>
      <c r="U828" s="186">
        <v>332</v>
      </c>
      <c r="V828" s="184">
        <v>1888</v>
      </c>
      <c r="W828" s="201">
        <v>1369</v>
      </c>
      <c r="X828" s="182">
        <v>1568</v>
      </c>
      <c r="Y828" s="186">
        <v>670</v>
      </c>
      <c r="Z828" s="184">
        <v>3882</v>
      </c>
      <c r="AA828" s="182">
        <v>3495</v>
      </c>
      <c r="AB828" s="165">
        <f t="shared" si="15774"/>
        <v>20409</v>
      </c>
      <c r="AC828" s="166">
        <f t="shared" si="15691"/>
        <v>19124</v>
      </c>
      <c r="BI828" s="138" t="s">
        <v>29</v>
      </c>
      <c r="BJ828" s="130">
        <f>B828/B839</f>
        <v>4.9272974578057051E-2</v>
      </c>
      <c r="BK828" s="131">
        <f t="shared" ref="BK828" si="16021">C828/C839</f>
        <v>8.7678242690879593E-2</v>
      </c>
      <c r="BL828" s="132">
        <f t="shared" ref="BL828" si="16022">D828/D839</f>
        <v>6.6468303999193096E-2</v>
      </c>
      <c r="BM828" s="133">
        <f t="shared" ref="BM828" si="16023">E828/E839</f>
        <v>8.3441270706932982E-2</v>
      </c>
      <c r="BN828" s="130">
        <f t="shared" ref="BN828" si="16024">F828/F839</f>
        <v>8.7175792507204614E-2</v>
      </c>
      <c r="BO828" s="131">
        <f t="shared" ref="BO828" si="16025">G828/G839</f>
        <v>6.5494942795556288E-2</v>
      </c>
      <c r="BP828" s="132">
        <f t="shared" ref="BP828" si="16026">H828/H839</f>
        <v>7.8746919572847435E-2</v>
      </c>
      <c r="BQ828" s="133">
        <f t="shared" ref="BQ828" si="16027">I828/I839</f>
        <v>8.4251563472940411E-2</v>
      </c>
      <c r="BR828" s="130">
        <f t="shared" ref="BR828" si="16028">J828/J839</f>
        <v>9.4260661618174577E-2</v>
      </c>
      <c r="BS828" s="131">
        <f t="shared" ref="BS828" si="16029">K828/K839</f>
        <v>4.6297670277489239E-2</v>
      </c>
      <c r="BT828" s="132">
        <f t="shared" ref="BT828" si="16030">L828/L839</f>
        <v>9.6929824561403505E-2</v>
      </c>
      <c r="BU828" s="130">
        <f t="shared" ref="BU828" si="16031">M828/M839</f>
        <v>5.0900223110050331E-2</v>
      </c>
      <c r="BV828" s="134">
        <f t="shared" ref="BV828" si="16032">N828/N839</f>
        <v>8.2205110847859197E-2</v>
      </c>
      <c r="BW828" s="135">
        <f t="shared" ref="BW828" si="16033">O828/O839</f>
        <v>5.7884169884169882E-2</v>
      </c>
      <c r="BX828" s="130">
        <f t="shared" ref="BX828" si="16034">P828/P839</f>
        <v>7.3479205462445685E-2</v>
      </c>
      <c r="BY828" s="131">
        <f t="shared" ref="BY828" si="16035">Q828/Q839</f>
        <v>6.1966653538138378E-2</v>
      </c>
      <c r="BZ828" s="132">
        <f t="shared" ref="BZ828" si="16036">R828/R839</f>
        <v>7.3081413862647271E-2</v>
      </c>
      <c r="CA828" s="133">
        <f t="shared" ref="CA828" si="16037">S828/S839</f>
        <v>7.9312558644871356E-2</v>
      </c>
      <c r="CB828" s="130">
        <f t="shared" ref="CB828" si="16038">T828/T839</f>
        <v>0.10504874145205878</v>
      </c>
      <c r="CC828" s="131">
        <f t="shared" ref="CC828" si="16039">U828/U839</f>
        <v>4.0247302703357982E-2</v>
      </c>
      <c r="CD828" s="132">
        <f t="shared" ref="CD828" si="16040">V828/V839</f>
        <v>9.2576247916053747E-2</v>
      </c>
      <c r="CE828" s="133">
        <f t="shared" ref="CE828" si="16041">W828/W839</f>
        <v>5.5770562594207033E-2</v>
      </c>
      <c r="CF828" s="130">
        <f t="shared" ref="CF828" si="16042">X828/X839</f>
        <v>8.6644195170470242E-2</v>
      </c>
      <c r="CG828" s="131">
        <f t="shared" ref="CG828" si="16043">Y828/Y839</f>
        <v>5.7176992660863631E-2</v>
      </c>
      <c r="CH828" s="132">
        <f t="shared" ref="CH828" si="16044">Z828/Z839</f>
        <v>7.5752253834445615E-2</v>
      </c>
      <c r="CI828" s="130">
        <f t="shared" ref="CI828" si="16045">AA828/AA839</f>
        <v>7.8437093226805518E-2</v>
      </c>
      <c r="CJ828" s="136">
        <f t="shared" ref="CJ828" si="16046">AB828/AB839</f>
        <v>7.4689297791050019E-2</v>
      </c>
      <c r="CK828" s="137">
        <f t="shared" ref="CK828" si="16047">AC828/AC839</f>
        <v>7.014686679284593E-2</v>
      </c>
    </row>
    <row r="829" spans="1:89">
      <c r="A829" s="147" t="s">
        <v>30</v>
      </c>
      <c r="B829" s="196">
        <v>2819</v>
      </c>
      <c r="C829" s="190">
        <v>3211</v>
      </c>
      <c r="D829" s="191">
        <v>1589</v>
      </c>
      <c r="E829" s="192">
        <v>1059</v>
      </c>
      <c r="F829" s="189">
        <v>808</v>
      </c>
      <c r="G829" s="193">
        <v>448</v>
      </c>
      <c r="H829" s="191">
        <v>2150</v>
      </c>
      <c r="I829" s="192">
        <v>2941</v>
      </c>
      <c r="J829" s="189">
        <v>581</v>
      </c>
      <c r="K829" s="190">
        <v>294</v>
      </c>
      <c r="L829" s="191">
        <v>1138</v>
      </c>
      <c r="M829" s="189">
        <v>1156</v>
      </c>
      <c r="N829" s="194">
        <v>2069</v>
      </c>
      <c r="O829" s="197">
        <v>2165</v>
      </c>
      <c r="P829" s="189">
        <v>1109</v>
      </c>
      <c r="Q829" s="190">
        <v>1041</v>
      </c>
      <c r="R829" s="191">
        <v>1356</v>
      </c>
      <c r="S829" s="192">
        <v>1678</v>
      </c>
      <c r="T829" s="189">
        <v>818</v>
      </c>
      <c r="U829" s="193">
        <v>311</v>
      </c>
      <c r="V829" s="191">
        <v>1888</v>
      </c>
      <c r="W829" s="198">
        <v>1494</v>
      </c>
      <c r="X829" s="189">
        <v>1926</v>
      </c>
      <c r="Y829" s="193">
        <v>564</v>
      </c>
      <c r="Z829" s="191">
        <v>4048</v>
      </c>
      <c r="AA829" s="189">
        <v>3527</v>
      </c>
      <c r="AB829" s="165">
        <f t="shared" si="15774"/>
        <v>22299</v>
      </c>
      <c r="AC829" s="166">
        <f t="shared" si="15691"/>
        <v>19889</v>
      </c>
      <c r="BI829" s="147" t="s">
        <v>30</v>
      </c>
      <c r="BJ829" s="130">
        <f>B829/B839</f>
        <v>5.4004865993601409E-2</v>
      </c>
      <c r="BK829" s="131">
        <f t="shared" ref="BK829" si="16048">C829/C839</f>
        <v>0.10019033355174889</v>
      </c>
      <c r="BL829" s="132">
        <f t="shared" ref="BL829" si="16049">D829/D839</f>
        <v>8.0135155580210796E-2</v>
      </c>
      <c r="BM829" s="133">
        <f t="shared" ref="BM829" si="16050">E829/E839</f>
        <v>7.2193060194968989E-2</v>
      </c>
      <c r="BN829" s="130">
        <f t="shared" ref="BN829" si="16051">F829/F839</f>
        <v>9.7022094140249759E-2</v>
      </c>
      <c r="BO829" s="131">
        <f t="shared" ref="BO829" si="16052">G829/G839</f>
        <v>7.4282871828884101E-2</v>
      </c>
      <c r="BP829" s="132">
        <f t="shared" ref="BP829" si="16053">H829/H839</f>
        <v>8.0277798521394966E-2</v>
      </c>
      <c r="BQ829" s="133">
        <f t="shared" ref="BQ829" si="16054">I829/I839</f>
        <v>7.9622059181850183E-2</v>
      </c>
      <c r="BR829" s="130">
        <f t="shared" ref="BR829" si="16055">J829/J839</f>
        <v>0.11578318055001993</v>
      </c>
      <c r="BS829" s="131">
        <f t="shared" ref="BS829" si="16056">K829/K839</f>
        <v>4.3626650838403322E-2</v>
      </c>
      <c r="BT829" s="132">
        <f t="shared" ref="BT829" si="16057">L829/L839</f>
        <v>0.12478070175438596</v>
      </c>
      <c r="BU829" s="130">
        <f t="shared" ref="BU829" si="16058">M829/M839</f>
        <v>5.9980283297877864E-2</v>
      </c>
      <c r="BV829" s="134">
        <f t="shared" ref="BV829" si="16059">N829/N839</f>
        <v>8.7535962091724484E-2</v>
      </c>
      <c r="BW829" s="135">
        <f t="shared" ref="BW829" si="16060">O829/O839</f>
        <v>6.6872586872586876E-2</v>
      </c>
      <c r="BX829" s="130">
        <f t="shared" ref="BX829" si="16061">P829/P839</f>
        <v>8.6049037864680322E-2</v>
      </c>
      <c r="BY829" s="131">
        <f t="shared" ref="BY829" si="16062">Q829/Q839</f>
        <v>6.8333989759747929E-2</v>
      </c>
      <c r="BZ829" s="132">
        <f t="shared" ref="BZ829" si="16063">R829/R839</f>
        <v>7.1966882496550255E-2</v>
      </c>
      <c r="CA829" s="133">
        <f t="shared" ref="CA829" si="16064">S829/S839</f>
        <v>8.2868289792088504E-2</v>
      </c>
      <c r="CB829" s="130">
        <f t="shared" ref="CB829" si="16065">T829/T839</f>
        <v>0.11901644114651536</v>
      </c>
      <c r="CC829" s="131">
        <f t="shared" ref="CC829" si="16066">U829/U839</f>
        <v>3.7701539580555221E-2</v>
      </c>
      <c r="CD829" s="132">
        <f t="shared" ref="CD829" si="16067">V829/V839</f>
        <v>9.2576247916053747E-2</v>
      </c>
      <c r="CE829" s="133">
        <f t="shared" ref="CE829" si="16068">W829/W839</f>
        <v>6.0862834562268299E-2</v>
      </c>
      <c r="CF829" s="130">
        <f t="shared" ref="CF829" si="16069">X829/X839</f>
        <v>0.10642647952699343</v>
      </c>
      <c r="CG829" s="131">
        <f t="shared" ref="CG829" si="16070">Y829/Y839</f>
        <v>4.8131080389144903E-2</v>
      </c>
      <c r="CH829" s="132">
        <f t="shared" ref="CH829" si="16071">Z829/Z839</f>
        <v>7.8991531046325572E-2</v>
      </c>
      <c r="CI829" s="130">
        <f t="shared" ref="CI829" si="16072">AA829/AA839</f>
        <v>7.9155258315005167E-2</v>
      </c>
      <c r="CJ829" s="136">
        <f t="shared" ref="CJ829" si="16073">AB829/AB839</f>
        <v>8.1605990075095516E-2</v>
      </c>
      <c r="CK829" s="137">
        <f t="shared" ref="CK829" si="16074">AC829/AC839</f>
        <v>7.2952888184632539E-2</v>
      </c>
    </row>
    <row r="830" spans="1:89">
      <c r="A830" s="138" t="s">
        <v>31</v>
      </c>
      <c r="B830" s="199">
        <v>2735</v>
      </c>
      <c r="C830" s="183">
        <v>4013</v>
      </c>
      <c r="D830" s="184">
        <v>1279</v>
      </c>
      <c r="E830" s="185">
        <v>1728</v>
      </c>
      <c r="F830" s="182">
        <v>612</v>
      </c>
      <c r="G830" s="186">
        <v>526</v>
      </c>
      <c r="H830" s="184">
        <v>1979</v>
      </c>
      <c r="I830" s="185">
        <v>4197</v>
      </c>
      <c r="J830" s="182">
        <v>465</v>
      </c>
      <c r="K830" s="183">
        <v>251</v>
      </c>
      <c r="L830" s="184">
        <v>1111</v>
      </c>
      <c r="M830" s="182">
        <v>1085</v>
      </c>
      <c r="N830" s="187">
        <v>2064</v>
      </c>
      <c r="O830" s="200">
        <v>2136</v>
      </c>
      <c r="P830" s="182">
        <v>1066</v>
      </c>
      <c r="Q830" s="183">
        <v>1288</v>
      </c>
      <c r="R830" s="184">
        <v>1305</v>
      </c>
      <c r="S830" s="185">
        <v>1796</v>
      </c>
      <c r="T830" s="182">
        <v>837</v>
      </c>
      <c r="U830" s="186">
        <v>387</v>
      </c>
      <c r="V830" s="184">
        <v>2036</v>
      </c>
      <c r="W830" s="201">
        <v>1587</v>
      </c>
      <c r="X830" s="182">
        <v>1825</v>
      </c>
      <c r="Y830" s="186">
        <v>640</v>
      </c>
      <c r="Z830" s="184">
        <v>3704</v>
      </c>
      <c r="AA830" s="182">
        <v>3960</v>
      </c>
      <c r="AB830" s="165">
        <f t="shared" si="15774"/>
        <v>21018</v>
      </c>
      <c r="AC830" s="166">
        <f t="shared" si="15691"/>
        <v>23594</v>
      </c>
      <c r="BI830" s="138" t="s">
        <v>31</v>
      </c>
      <c r="BJ830" s="130">
        <f>B830/B839</f>
        <v>5.2395639763213854E-2</v>
      </c>
      <c r="BK830" s="131">
        <f t="shared" ref="BK830" si="16075">C830/C839</f>
        <v>0.12521451527348748</v>
      </c>
      <c r="BL830" s="132">
        <f t="shared" ref="BL830" si="16076">D830/D839</f>
        <v>6.4501487720006051E-2</v>
      </c>
      <c r="BM830" s="133">
        <f t="shared" ref="BM830" si="16077">E830/E839</f>
        <v>0.11779944099802304</v>
      </c>
      <c r="BN830" s="130">
        <f t="shared" ref="BN830" si="16078">F830/F839</f>
        <v>7.3487031700288183E-2</v>
      </c>
      <c r="BO830" s="131">
        <f t="shared" ref="BO830" si="16079">G830/G839</f>
        <v>8.7216050406234452E-2</v>
      </c>
      <c r="BP830" s="132">
        <f t="shared" ref="BP830" si="16080">H830/H839</f>
        <v>7.389291315062356E-2</v>
      </c>
      <c r="BQ830" s="133">
        <f t="shared" ref="BQ830" si="16081">I830/I839</f>
        <v>0.1136259035655305</v>
      </c>
      <c r="BR830" s="130">
        <f t="shared" ref="BR830" si="16082">J830/J839</f>
        <v>9.26664009565564E-2</v>
      </c>
      <c r="BS830" s="131">
        <f t="shared" ref="BS830" si="16083">K830/K839</f>
        <v>3.7245882178364741E-2</v>
      </c>
      <c r="BT830" s="132">
        <f t="shared" ref="BT830" si="16084">L830/L839</f>
        <v>0.1218201754385965</v>
      </c>
      <c r="BU830" s="130">
        <f t="shared" ref="BU830" si="16085">M830/M839</f>
        <v>5.6296373164530691E-2</v>
      </c>
      <c r="BV830" s="134">
        <f t="shared" ref="BV830" si="16086">N830/N839</f>
        <v>8.7324420375698084E-2</v>
      </c>
      <c r="BW830" s="135">
        <f t="shared" ref="BW830" si="16087">O830/O839</f>
        <v>6.5976833976833973E-2</v>
      </c>
      <c r="BX830" s="130">
        <f t="shared" ref="BX830" si="16088">P830/P839</f>
        <v>8.2712600869025446E-2</v>
      </c>
      <c r="BY830" s="131">
        <f t="shared" ref="BY830" si="16089">Q830/Q839</f>
        <v>8.4547722200341346E-2</v>
      </c>
      <c r="BZ830" s="132">
        <f t="shared" ref="BZ830" si="16090">R830/R839</f>
        <v>6.9260163464600358E-2</v>
      </c>
      <c r="CA830" s="133">
        <f t="shared" ref="CA830" si="16091">S830/S839</f>
        <v>8.8695738061138826E-2</v>
      </c>
      <c r="CB830" s="130">
        <f t="shared" ref="CB830" si="16092">T830/T839</f>
        <v>0.12178088171104322</v>
      </c>
      <c r="CC830" s="131">
        <f t="shared" ref="CC830" si="16093">U830/U839</f>
        <v>4.6914777548793793E-2</v>
      </c>
      <c r="CD830" s="132">
        <f t="shared" ref="CD830" si="16094">V830/V839</f>
        <v>9.9833284299303715E-2</v>
      </c>
      <c r="CE830" s="133">
        <f t="shared" ref="CE830" si="16095">W830/W839</f>
        <v>6.4651484906505893E-2</v>
      </c>
      <c r="CF830" s="130">
        <f t="shared" ref="CF830" si="16096">X830/X839</f>
        <v>0.10084544399624247</v>
      </c>
      <c r="CG830" s="131">
        <f t="shared" ref="CG830" si="16097">Y830/Y839</f>
        <v>5.4616828810377195E-2</v>
      </c>
      <c r="CH830" s="132">
        <f t="shared" ref="CH830" si="16098">Z830/Z839</f>
        <v>7.2278812004839404E-2</v>
      </c>
      <c r="CI830" s="130">
        <f t="shared" ref="CI830" si="16099">AA830/AA839</f>
        <v>8.8872929664706668E-2</v>
      </c>
      <c r="CJ830" s="136">
        <f t="shared" ref="CJ830" si="16100">AB830/AB839</f>
        <v>7.6918009749242455E-2</v>
      </c>
      <c r="CK830" s="137">
        <f t="shared" ref="CK830" si="16101">AC830/AC839</f>
        <v>8.6542834925246129E-2</v>
      </c>
    </row>
    <row r="831" spans="1:89">
      <c r="A831" s="147" t="s">
        <v>32</v>
      </c>
      <c r="B831" s="196">
        <v>2420</v>
      </c>
      <c r="C831" s="190">
        <v>3085</v>
      </c>
      <c r="D831" s="191">
        <v>929</v>
      </c>
      <c r="E831" s="192">
        <v>1094</v>
      </c>
      <c r="F831" s="189">
        <v>381</v>
      </c>
      <c r="G831" s="193">
        <v>427</v>
      </c>
      <c r="H831" s="191">
        <v>1871</v>
      </c>
      <c r="I831" s="192">
        <v>3209</v>
      </c>
      <c r="J831" s="189">
        <v>296</v>
      </c>
      <c r="K831" s="190">
        <v>182</v>
      </c>
      <c r="L831" s="191">
        <v>839</v>
      </c>
      <c r="M831" s="189">
        <v>776</v>
      </c>
      <c r="N831" s="194">
        <v>1653</v>
      </c>
      <c r="O831" s="197">
        <v>1811</v>
      </c>
      <c r="P831" s="189">
        <v>768</v>
      </c>
      <c r="Q831" s="190">
        <v>1105</v>
      </c>
      <c r="R831" s="191">
        <v>939</v>
      </c>
      <c r="S831" s="192">
        <v>1464</v>
      </c>
      <c r="T831" s="189">
        <v>512</v>
      </c>
      <c r="U831" s="193">
        <v>301</v>
      </c>
      <c r="V831" s="191">
        <v>1947</v>
      </c>
      <c r="W831" s="198">
        <v>1331</v>
      </c>
      <c r="X831" s="189">
        <v>1365</v>
      </c>
      <c r="Y831" s="193">
        <v>687</v>
      </c>
      <c r="Z831" s="191">
        <v>3223</v>
      </c>
      <c r="AA831" s="189">
        <v>3325</v>
      </c>
      <c r="AB831" s="165">
        <f t="shared" si="15774"/>
        <v>17143</v>
      </c>
      <c r="AC831" s="166">
        <f t="shared" si="15691"/>
        <v>18797</v>
      </c>
      <c r="BI831" s="147" t="s">
        <v>32</v>
      </c>
      <c r="BJ831" s="130">
        <f>B831/B839</f>
        <v>4.6361041399260519E-2</v>
      </c>
      <c r="BK831" s="131">
        <f t="shared" ref="BK831" si="16102">C831/C839</f>
        <v>9.6258853630378477E-2</v>
      </c>
      <c r="BL831" s="132">
        <f t="shared" ref="BL831" si="16103">D831/D839</f>
        <v>4.6850572393968427E-2</v>
      </c>
      <c r="BM831" s="133">
        <f t="shared" ref="BM831" si="16104">E831/E839</f>
        <v>7.4579044242961343E-2</v>
      </c>
      <c r="BN831" s="130">
        <f t="shared" ref="BN831" si="16105">F831/F839</f>
        <v>4.5749279538904897E-2</v>
      </c>
      <c r="BO831" s="131">
        <f t="shared" ref="BO831" si="16106">G831/G839</f>
        <v>7.0800862211905152E-2</v>
      </c>
      <c r="BP831" s="132">
        <f t="shared" ref="BP831" si="16107">H831/H839</f>
        <v>6.9860353969083716E-2</v>
      </c>
      <c r="BQ831" s="133">
        <f t="shared" ref="BQ831" si="16108">I831/I839</f>
        <v>8.6877656550342477E-2</v>
      </c>
      <c r="BR831" s="130">
        <f t="shared" ref="BR831" si="16109">J831/J839</f>
        <v>5.898764447987246E-2</v>
      </c>
      <c r="BS831" s="131">
        <f t="shared" ref="BS831" si="16110">K831/K839</f>
        <v>2.7006974328535389E-2</v>
      </c>
      <c r="BT831" s="132">
        <f t="shared" ref="BT831" si="16111">L831/L839</f>
        <v>9.1995614035087714E-2</v>
      </c>
      <c r="BU831" s="130">
        <f t="shared" ref="BU831" si="16112">M831/M839</f>
        <v>4.0263581175738077E-2</v>
      </c>
      <c r="BV831" s="134">
        <f t="shared" ref="BV831" si="16113">N831/N839</f>
        <v>6.9935691318327969E-2</v>
      </c>
      <c r="BW831" s="135">
        <f t="shared" ref="BW831" si="16114">O831/O839</f>
        <v>5.5938223938223938E-2</v>
      </c>
      <c r="BX831" s="130">
        <f t="shared" ref="BX831" si="16115">P831/P839</f>
        <v>5.9590316573556797E-2</v>
      </c>
      <c r="BY831" s="131">
        <f t="shared" ref="BY831" si="16116">Q831/Q839</f>
        <v>7.2535118813181046E-2</v>
      </c>
      <c r="BZ831" s="132">
        <f t="shared" ref="BZ831" si="16117">R831/R839</f>
        <v>4.9835473941195203E-2</v>
      </c>
      <c r="CA831" s="133">
        <f t="shared" ref="CA831" si="16118">S831/S839</f>
        <v>7.2299866660081979E-2</v>
      </c>
      <c r="CB831" s="130">
        <f t="shared" ref="CB831" si="16119">T831/T839</f>
        <v>7.4494398370435033E-2</v>
      </c>
      <c r="CC831" s="131">
        <f t="shared" ref="CC831" si="16120">U831/U839</f>
        <v>3.6489271426839616E-2</v>
      </c>
      <c r="CD831" s="132">
        <f t="shared" ref="CD831" si="16121">V831/V839</f>
        <v>9.5469255663430425E-2</v>
      </c>
      <c r="CE831" s="133">
        <f t="shared" ref="CE831" si="16122">W831/W839</f>
        <v>5.4222511915916406E-2</v>
      </c>
      <c r="CF831" s="130">
        <f t="shared" ref="CF831" si="16123">X831/X839</f>
        <v>7.5426866331436151E-2</v>
      </c>
      <c r="CG831" s="131">
        <f t="shared" ref="CG831" si="16124">Y831/Y839</f>
        <v>5.8627752176139275E-2</v>
      </c>
      <c r="CH831" s="132">
        <f t="shared" ref="CH831" si="16125">Z831/Z839</f>
        <v>6.2892713577645087E-2</v>
      </c>
      <c r="CI831" s="130">
        <f t="shared" ref="CI831" si="16126">AA831/AA839</f>
        <v>7.4621841195744873E-2</v>
      </c>
      <c r="CJ831" s="136">
        <f t="shared" ref="CJ831" si="16127">AB831/AB839</f>
        <v>6.2736960754175633E-2</v>
      </c>
      <c r="CK831" s="137">
        <f t="shared" ref="CK831" si="16128">AC831/AC839</f>
        <v>6.8947430197925375E-2</v>
      </c>
    </row>
    <row r="832" spans="1:89">
      <c r="A832" s="138" t="s">
        <v>33</v>
      </c>
      <c r="B832" s="199">
        <v>2210</v>
      </c>
      <c r="C832" s="183">
        <v>2619</v>
      </c>
      <c r="D832" s="184">
        <v>715</v>
      </c>
      <c r="E832" s="185">
        <v>1154</v>
      </c>
      <c r="F832" s="182">
        <v>267</v>
      </c>
      <c r="G832" s="186">
        <v>327</v>
      </c>
      <c r="H832" s="184">
        <v>1536</v>
      </c>
      <c r="I832" s="185">
        <v>2513</v>
      </c>
      <c r="J832" s="182">
        <v>227</v>
      </c>
      <c r="K832" s="183">
        <v>131</v>
      </c>
      <c r="L832" s="184">
        <v>616</v>
      </c>
      <c r="M832" s="182">
        <v>742</v>
      </c>
      <c r="N832" s="187">
        <v>1438</v>
      </c>
      <c r="O832" s="200">
        <v>1565</v>
      </c>
      <c r="P832" s="182">
        <v>603</v>
      </c>
      <c r="Q832" s="183">
        <v>1077</v>
      </c>
      <c r="R832" s="184">
        <v>796</v>
      </c>
      <c r="S832" s="185">
        <v>1274</v>
      </c>
      <c r="T832" s="182">
        <v>329</v>
      </c>
      <c r="U832" s="186">
        <v>294</v>
      </c>
      <c r="V832" s="184">
        <v>1721</v>
      </c>
      <c r="W832" s="201">
        <v>1293</v>
      </c>
      <c r="X832" s="182">
        <v>949</v>
      </c>
      <c r="Y832" s="186">
        <v>637</v>
      </c>
      <c r="Z832" s="184">
        <v>2427</v>
      </c>
      <c r="AA832" s="182">
        <v>2940</v>
      </c>
      <c r="AB832" s="165">
        <f t="shared" si="15774"/>
        <v>13834</v>
      </c>
      <c r="AC832" s="166">
        <f t="shared" si="15691"/>
        <v>16566</v>
      </c>
      <c r="BI832" s="138" t="s">
        <v>33</v>
      </c>
      <c r="BJ832" s="130">
        <f>B832/B839</f>
        <v>4.2337975823291636E-2</v>
      </c>
      <c r="BK832" s="131">
        <f t="shared" ref="BK832" si="16129">C832/C839</f>
        <v>8.1718618365627632E-2</v>
      </c>
      <c r="BL832" s="132">
        <f t="shared" ref="BL832" si="16130">D832/D839</f>
        <v>3.6058298451762567E-2</v>
      </c>
      <c r="BM832" s="133">
        <f t="shared" ref="BM832" si="16131">E832/E839</f>
        <v>7.8669302610948261E-2</v>
      </c>
      <c r="BN832" s="130">
        <f t="shared" ref="BN832" si="16132">F832/F839</f>
        <v>3.2060518731988473E-2</v>
      </c>
      <c r="BO832" s="131">
        <f t="shared" ref="BO832" si="16133">G832/G839</f>
        <v>5.4219864035814955E-2</v>
      </c>
      <c r="BP832" s="132">
        <f t="shared" ref="BP832" si="16134">H832/H839</f>
        <v>5.7351952804122169E-2</v>
      </c>
      <c r="BQ832" s="133">
        <f t="shared" ref="BQ832" si="16135">I832/I839</f>
        <v>6.8034761891869938E-2</v>
      </c>
      <c r="BR832" s="130">
        <f t="shared" ref="BR832" si="16136">J832/J839</f>
        <v>4.5237146273415706E-2</v>
      </c>
      <c r="BS832" s="131">
        <f t="shared" ref="BS832" si="16137">K832/K839</f>
        <v>1.9439085917791959E-2</v>
      </c>
      <c r="BT832" s="132">
        <f t="shared" ref="BT832" si="16138">L832/L839</f>
        <v>6.7543859649122809E-2</v>
      </c>
      <c r="BU832" s="130">
        <f t="shared" ref="BU832" si="16139">M832/M839</f>
        <v>3.8499455196388734E-2</v>
      </c>
      <c r="BV832" s="134">
        <f t="shared" ref="BV832" si="16140">N832/N839</f>
        <v>6.0839397529192756E-2</v>
      </c>
      <c r="BW832" s="135">
        <f t="shared" ref="BW832" si="16141">O832/O839</f>
        <v>4.8339768339768337E-2</v>
      </c>
      <c r="BX832" s="130">
        <f t="shared" ref="BX832" si="16142">P832/P839</f>
        <v>4.6787709497206703E-2</v>
      </c>
      <c r="BY832" s="131">
        <f t="shared" ref="BY832" si="16143">Q832/Q839</f>
        <v>7.0697124852304061E-2</v>
      </c>
      <c r="BZ832" s="132">
        <f t="shared" ref="BZ832" si="16144">R832/R839</f>
        <v>4.2246046067296462E-2</v>
      </c>
      <c r="CA832" s="133">
        <f t="shared" ref="CA832" si="16145">S832/S839</f>
        <v>6.2916687243814509E-2</v>
      </c>
      <c r="CB832" s="130">
        <f t="shared" ref="CB832" si="16146">T832/T839</f>
        <v>4.7868470827877201E-2</v>
      </c>
      <c r="CC832" s="131">
        <f t="shared" ref="CC832" si="16147">U832/U839</f>
        <v>3.5640683719238696E-2</v>
      </c>
      <c r="CD832" s="132">
        <f t="shared" ref="CD832" si="16148">V832/V839</f>
        <v>8.4387564970089243E-2</v>
      </c>
      <c r="CE832" s="133">
        <f t="shared" ref="CE832" si="16149">W832/W839</f>
        <v>5.2674461237625779E-2</v>
      </c>
      <c r="CF832" s="130">
        <f t="shared" ref="CF832" si="16150">X832/X839</f>
        <v>5.2439630878046088E-2</v>
      </c>
      <c r="CG832" s="131">
        <f t="shared" ref="CG832" si="16151">Y832/Y839</f>
        <v>5.4360812425328552E-2</v>
      </c>
      <c r="CH832" s="132">
        <f t="shared" ref="CH832" si="16152">Z832/Z839</f>
        <v>4.7359793935136403E-2</v>
      </c>
      <c r="CI832" s="130">
        <f t="shared" ref="CI832" si="16153">AA832/AA839</f>
        <v>6.5981417478342838E-2</v>
      </c>
      <c r="CJ832" s="136">
        <f t="shared" ref="CJ832" si="16154">AB832/AB839</f>
        <v>5.062725981877534E-2</v>
      </c>
      <c r="CK832" s="137">
        <f t="shared" ref="CK832" si="16155">AC832/AC839</f>
        <v>6.07641181390026E-2</v>
      </c>
    </row>
    <row r="833" spans="1:89">
      <c r="A833" s="147" t="s">
        <v>34</v>
      </c>
      <c r="B833" s="196">
        <v>234</v>
      </c>
      <c r="C833" s="190">
        <v>1687</v>
      </c>
      <c r="D833" s="191">
        <v>146</v>
      </c>
      <c r="E833" s="192">
        <v>755</v>
      </c>
      <c r="F833" s="189">
        <v>62</v>
      </c>
      <c r="G833" s="193">
        <v>188</v>
      </c>
      <c r="H833" s="191">
        <v>476</v>
      </c>
      <c r="I833" s="192">
        <v>1814</v>
      </c>
      <c r="J833" s="189">
        <v>127</v>
      </c>
      <c r="K833" s="190">
        <v>106</v>
      </c>
      <c r="L833" s="191">
        <v>362</v>
      </c>
      <c r="M833" s="189">
        <v>365</v>
      </c>
      <c r="N833" s="194">
        <v>816</v>
      </c>
      <c r="O833" s="197">
        <v>1122</v>
      </c>
      <c r="P833" s="189">
        <v>370</v>
      </c>
      <c r="Q833" s="190">
        <v>746</v>
      </c>
      <c r="R833" s="191">
        <v>485</v>
      </c>
      <c r="S833" s="192">
        <v>855</v>
      </c>
      <c r="T833" s="189">
        <v>306</v>
      </c>
      <c r="U833" s="193">
        <v>206</v>
      </c>
      <c r="V833" s="191">
        <v>1694</v>
      </c>
      <c r="W833" s="198">
        <v>823</v>
      </c>
      <c r="X833" s="189">
        <v>726</v>
      </c>
      <c r="Y833" s="193">
        <v>573</v>
      </c>
      <c r="Z833" s="191">
        <v>1742</v>
      </c>
      <c r="AA833" s="189">
        <v>2448</v>
      </c>
      <c r="AB833" s="165">
        <f t="shared" si="15774"/>
        <v>7546</v>
      </c>
      <c r="AC833" s="166">
        <f t="shared" si="15691"/>
        <v>11688</v>
      </c>
      <c r="BI833" s="147" t="s">
        <v>34</v>
      </c>
      <c r="BJ833" s="130">
        <f>B833/B839</f>
        <v>4.4828444989367614E-3</v>
      </c>
      <c r="BK833" s="131">
        <f t="shared" ref="BK833" si="16156">C833/C839</f>
        <v>5.2638147836125936E-2</v>
      </c>
      <c r="BL833" s="132">
        <f t="shared" ref="BL833" si="16157">D833/D839</f>
        <v>7.3629532502899791E-3</v>
      </c>
      <c r="BM833" s="133">
        <f t="shared" ref="BM833" si="16158">E833/E839</f>
        <v>5.1469084463835302E-2</v>
      </c>
      <c r="BN833" s="130">
        <f t="shared" ref="BN833" si="16159">F833/F839</f>
        <v>7.4447646493756006E-3</v>
      </c>
      <c r="BO833" s="131">
        <f t="shared" ref="BO833" si="16160">G833/G839</f>
        <v>3.1172276571049578E-2</v>
      </c>
      <c r="BP833" s="132">
        <f t="shared" ref="BP833" si="16161">H833/H839</f>
        <v>1.7773131207527444E-2</v>
      </c>
      <c r="BQ833" s="133">
        <f t="shared" ref="BQ833" si="16162">I833/I839</f>
        <v>4.9110647859869509E-2</v>
      </c>
      <c r="BR833" s="130">
        <f t="shared" ref="BR833" si="16163">J833/J839</f>
        <v>2.530888800318852E-2</v>
      </c>
      <c r="BS833" s="131">
        <f t="shared" ref="BS833" si="16164">K833/K839</f>
        <v>1.5729336696839295E-2</v>
      </c>
      <c r="BT833" s="132">
        <f t="shared" ref="BT833" si="16165">L833/L839</f>
        <v>3.9692982456140349E-2</v>
      </c>
      <c r="BU833" s="130">
        <f t="shared" ref="BU833" si="16166">M833/M839</f>
        <v>1.8938411248897422E-2</v>
      </c>
      <c r="BV833" s="134">
        <f t="shared" ref="BV833" si="16167">N833/N839</f>
        <v>3.4523608055508546E-2</v>
      </c>
      <c r="BW833" s="135">
        <f t="shared" ref="BW833" si="16168">O833/O839</f>
        <v>3.4656370656370658E-2</v>
      </c>
      <c r="BX833" s="130">
        <f t="shared" ref="BX833" si="16169">P833/P839</f>
        <v>2.8708876474239604E-2</v>
      </c>
      <c r="BY833" s="131">
        <f t="shared" ref="BY833" si="16170">Q833/Q839</f>
        <v>4.8969410529079688E-2</v>
      </c>
      <c r="BZ833" s="132">
        <f t="shared" ref="BZ833" si="16171">R833/R839</f>
        <v>2.5740367264621589E-2</v>
      </c>
      <c r="CA833" s="133">
        <f t="shared" ref="CA833" si="16172">S833/S839</f>
        <v>4.2224307373203616E-2</v>
      </c>
      <c r="CB833" s="130">
        <f t="shared" ref="CB833" si="16173">T833/T839</f>
        <v>4.4522042776080316E-2</v>
      </c>
      <c r="CC833" s="131">
        <f t="shared" ref="CC833" si="16174">U833/U839</f>
        <v>2.4972723966541398E-2</v>
      </c>
      <c r="CD833" s="132">
        <f t="shared" ref="CD833" si="16175">V833/V839</f>
        <v>8.306364617044229E-2</v>
      </c>
      <c r="CE833" s="133">
        <f t="shared" ref="CE833" si="16176">W833/W839</f>
        <v>3.3527518637715401E-2</v>
      </c>
      <c r="CF833" s="130">
        <f t="shared" ref="CF833" si="16177">X833/X839</f>
        <v>4.0117146488368241E-2</v>
      </c>
      <c r="CG833" s="131">
        <f t="shared" ref="CG833" si="16178">Y833/Y839</f>
        <v>4.8899129544290834E-2</v>
      </c>
      <c r="CH833" s="132">
        <f t="shared" ref="CH833" si="16179">Z833/Z839</f>
        <v>3.3992897006595635E-2</v>
      </c>
      <c r="CI833" s="130">
        <f t="shared" ref="CI833" si="16180">AA833/AA839</f>
        <v>5.493962924727322E-2</v>
      </c>
      <c r="CJ833" s="136">
        <f t="shared" ref="CJ833" si="16181">AB833/AB839</f>
        <v>2.7615534378522391E-2</v>
      </c>
      <c r="CK833" s="137">
        <f t="shared" ref="CK833" si="16182">AC833/AC839</f>
        <v>4.2871605264316208E-2</v>
      </c>
    </row>
    <row r="834" spans="1:89">
      <c r="A834" s="138" t="s">
        <v>35</v>
      </c>
      <c r="B834" s="199">
        <v>0</v>
      </c>
      <c r="C834" s="183">
        <v>1169</v>
      </c>
      <c r="D834" s="184">
        <v>11</v>
      </c>
      <c r="E834" s="185">
        <v>406</v>
      </c>
      <c r="F834" s="182">
        <v>6</v>
      </c>
      <c r="G834" s="186">
        <v>173</v>
      </c>
      <c r="H834" s="184">
        <v>54</v>
      </c>
      <c r="I834" s="185">
        <v>1082</v>
      </c>
      <c r="J834" s="182">
        <v>37</v>
      </c>
      <c r="K834" s="183">
        <v>62</v>
      </c>
      <c r="L834" s="184">
        <v>90</v>
      </c>
      <c r="M834" s="182">
        <v>105</v>
      </c>
      <c r="N834" s="187">
        <v>217</v>
      </c>
      <c r="O834" s="200">
        <v>309</v>
      </c>
      <c r="P834" s="182">
        <v>124</v>
      </c>
      <c r="Q834" s="183">
        <v>175</v>
      </c>
      <c r="R834" s="184">
        <v>120</v>
      </c>
      <c r="S834" s="185">
        <v>122</v>
      </c>
      <c r="T834" s="182">
        <v>80</v>
      </c>
      <c r="U834" s="186">
        <v>19</v>
      </c>
      <c r="V834" s="184">
        <v>339</v>
      </c>
      <c r="W834" s="201">
        <v>48</v>
      </c>
      <c r="X834" s="182">
        <v>144</v>
      </c>
      <c r="Y834" s="186">
        <v>29</v>
      </c>
      <c r="Z834" s="184">
        <v>76</v>
      </c>
      <c r="AA834" s="182">
        <v>297</v>
      </c>
      <c r="AB834" s="165">
        <f t="shared" si="15774"/>
        <v>1298</v>
      </c>
      <c r="AC834" s="166">
        <f t="shared" si="15691"/>
        <v>3996</v>
      </c>
      <c r="BI834" s="138" t="s">
        <v>35</v>
      </c>
      <c r="BJ834" s="130">
        <f>B834/B839</f>
        <v>0</v>
      </c>
      <c r="BK834" s="131">
        <f t="shared" ref="BK834" si="16183">C834/C839</f>
        <v>3.6475397048269839E-2</v>
      </c>
      <c r="BL834" s="132">
        <f t="shared" ref="BL834" si="16184">D834/D839</f>
        <v>5.5474305310403951E-4</v>
      </c>
      <c r="BM834" s="133">
        <f t="shared" ref="BM834" si="16185">E834/E839</f>
        <v>2.7677414956711433E-2</v>
      </c>
      <c r="BN834" s="130">
        <f t="shared" ref="BN834" si="16186">F834/F839</f>
        <v>7.2046109510086451E-4</v>
      </c>
      <c r="BO834" s="131">
        <f t="shared" ref="BO834" si="16187">G834/G839</f>
        <v>2.8685126844636047E-2</v>
      </c>
      <c r="BP834" s="132">
        <f t="shared" ref="BP834" si="16188">H834/H839</f>
        <v>2.0162795907699201E-3</v>
      </c>
      <c r="BQ834" s="133">
        <f t="shared" ref="BQ834" si="16189">I834/I839</f>
        <v>2.9293120719062187E-2</v>
      </c>
      <c r="BR834" s="130">
        <f t="shared" ref="BR834" si="16190">J834/J839</f>
        <v>7.3734555599840575E-3</v>
      </c>
      <c r="BS834" s="131">
        <f t="shared" ref="BS834" si="16191">K834/K839</f>
        <v>9.2001780679626059E-3</v>
      </c>
      <c r="BT834" s="132">
        <f t="shared" ref="BT834" si="16192">L834/L839</f>
        <v>9.8684210526315784E-3</v>
      </c>
      <c r="BU834" s="130">
        <f t="shared" ref="BU834" si="16193">M834/M839</f>
        <v>5.4480361126965186E-3</v>
      </c>
      <c r="BV834" s="134">
        <f t="shared" ref="BV834" si="16194">N834/N839</f>
        <v>9.1809104755457768E-3</v>
      </c>
      <c r="BW834" s="135">
        <f t="shared" ref="BW834" si="16195">O834/O839</f>
        <v>9.5444015444015439E-3</v>
      </c>
      <c r="BX834" s="130">
        <f t="shared" ref="BX834" si="16196">P834/P839</f>
        <v>9.6213531967721914E-3</v>
      </c>
      <c r="BY834" s="131">
        <f t="shared" ref="BY834" si="16197">Q834/Q839</f>
        <v>1.1487462255481161E-2</v>
      </c>
      <c r="BZ834" s="132">
        <f t="shared" ref="BZ834" si="16198">R834/R839</f>
        <v>6.3687506634115274E-3</v>
      </c>
      <c r="CA834" s="133">
        <f t="shared" ref="CA834" si="16199">S834/S839</f>
        <v>6.0249888883401647E-3</v>
      </c>
      <c r="CB834" s="130">
        <f t="shared" ref="CB834" si="16200">T834/T839</f>
        <v>1.1639749745380474E-2</v>
      </c>
      <c r="CC834" s="131">
        <f t="shared" ref="CC834" si="16201">U834/U839</f>
        <v>2.3033094920596434E-3</v>
      </c>
      <c r="CD834" s="132">
        <f t="shared" ref="CD834" si="16202">V834/V839</f>
        <v>1.6622536040011768E-2</v>
      </c>
      <c r="CE834" s="133">
        <f t="shared" ref="CE834" si="16203">W834/W839</f>
        <v>1.955432435735528E-3</v>
      </c>
      <c r="CF834" s="130">
        <f t="shared" ref="CF834" si="16204">X834/X839</f>
        <v>7.9571199646350232E-3</v>
      </c>
      <c r="CG834" s="131">
        <f t="shared" ref="CG834" si="16205">Y834/Y839</f>
        <v>2.4748250554702169E-3</v>
      </c>
      <c r="CH834" s="132">
        <f t="shared" ref="CH834" si="16206">Z834/Z839</f>
        <v>1.4830425789329898E-3</v>
      </c>
      <c r="CI834" s="130">
        <f t="shared" ref="CI834" si="16207">AA834/AA839</f>
        <v>6.6654697248530008E-3</v>
      </c>
      <c r="CJ834" s="136">
        <f t="shared" ref="CJ834" si="16208">AB834/AB839</f>
        <v>4.7501939601539969E-3</v>
      </c>
      <c r="CK834" s="137">
        <f t="shared" ref="CK834" si="16209">AC834/AC839</f>
        <v>1.4657335270038294E-2</v>
      </c>
    </row>
    <row r="835" spans="1:89">
      <c r="A835" s="147" t="s">
        <v>36</v>
      </c>
      <c r="B835" s="196">
        <v>0</v>
      </c>
      <c r="C835" s="190">
        <v>93</v>
      </c>
      <c r="D835" s="191">
        <v>0</v>
      </c>
      <c r="E835" s="192">
        <v>43</v>
      </c>
      <c r="F835" s="189">
        <v>0</v>
      </c>
      <c r="G835" s="193">
        <v>0</v>
      </c>
      <c r="H835" s="191">
        <v>0</v>
      </c>
      <c r="I835" s="192">
        <v>0</v>
      </c>
      <c r="J835" s="189">
        <v>0</v>
      </c>
      <c r="K835" s="193">
        <v>0</v>
      </c>
      <c r="L835" s="191">
        <v>0</v>
      </c>
      <c r="M835" s="189">
        <v>0</v>
      </c>
      <c r="N835" s="194">
        <v>0</v>
      </c>
      <c r="O835" s="197">
        <v>0</v>
      </c>
      <c r="P835" s="189">
        <v>0</v>
      </c>
      <c r="Q835" s="193">
        <v>0</v>
      </c>
      <c r="R835" s="191">
        <v>0</v>
      </c>
      <c r="S835" s="192">
        <v>0</v>
      </c>
      <c r="T835" s="189">
        <v>0</v>
      </c>
      <c r="U835" s="193">
        <v>0</v>
      </c>
      <c r="V835" s="191">
        <v>0</v>
      </c>
      <c r="W835" s="192">
        <v>0</v>
      </c>
      <c r="X835" s="189">
        <v>0</v>
      </c>
      <c r="Y835" s="193">
        <v>0</v>
      </c>
      <c r="Z835" s="191">
        <v>0</v>
      </c>
      <c r="AA835" s="189">
        <v>0</v>
      </c>
      <c r="AB835" s="165">
        <f t="shared" si="15774"/>
        <v>0</v>
      </c>
      <c r="AC835" s="166">
        <f t="shared" si="15691"/>
        <v>136</v>
      </c>
      <c r="BI835" s="147" t="s">
        <v>36</v>
      </c>
      <c r="BJ835" s="130">
        <f>B835/B839</f>
        <v>0</v>
      </c>
      <c r="BK835" s="131">
        <f t="shared" ref="BK835" si="16210">C835/C839</f>
        <v>2.9018066086305347E-3</v>
      </c>
      <c r="BL835" s="132">
        <f t="shared" ref="BL835" si="16211">D835/D839</f>
        <v>0</v>
      </c>
      <c r="BM835" s="133">
        <f t="shared" ref="BM835" si="16212">E835/E839</f>
        <v>2.9313518303906196E-3</v>
      </c>
      <c r="BN835" s="130">
        <f t="shared" ref="BN835" si="16213">F835/F839</f>
        <v>0</v>
      </c>
      <c r="BO835" s="131">
        <f t="shared" ref="BO835" si="16214">G835/G839</f>
        <v>0</v>
      </c>
      <c r="BP835" s="132">
        <f t="shared" ref="BP835" si="16215">H835/H839</f>
        <v>0</v>
      </c>
      <c r="BQ835" s="133">
        <f t="shared" ref="BQ835" si="16216">I835/I839</f>
        <v>0</v>
      </c>
      <c r="BR835" s="130">
        <f t="shared" ref="BR835" si="16217">J835/J839</f>
        <v>0</v>
      </c>
      <c r="BS835" s="131">
        <f t="shared" ref="BS835" si="16218">K835/K839</f>
        <v>0</v>
      </c>
      <c r="BT835" s="132">
        <f t="shared" ref="BT835" si="16219">L835/L839</f>
        <v>0</v>
      </c>
      <c r="BU835" s="130">
        <f t="shared" ref="BU835" si="16220">M835/M839</f>
        <v>0</v>
      </c>
      <c r="BV835" s="134">
        <f t="shared" ref="BV835" si="16221">N835/N839</f>
        <v>0</v>
      </c>
      <c r="BW835" s="135">
        <f t="shared" ref="BW835" si="16222">O835/O839</f>
        <v>0</v>
      </c>
      <c r="BX835" s="130">
        <f t="shared" ref="BX835" si="16223">P835/P839</f>
        <v>0</v>
      </c>
      <c r="BY835" s="131">
        <f t="shared" ref="BY835" si="16224">Q835/Q839</f>
        <v>0</v>
      </c>
      <c r="BZ835" s="132">
        <f t="shared" ref="BZ835" si="16225">R835/R839</f>
        <v>0</v>
      </c>
      <c r="CA835" s="133">
        <f t="shared" ref="CA835" si="16226">S835/S839</f>
        <v>0</v>
      </c>
      <c r="CB835" s="130">
        <f t="shared" ref="CB835" si="16227">T835/T839</f>
        <v>0</v>
      </c>
      <c r="CC835" s="131">
        <f t="shared" ref="CC835" si="16228">U835/U839</f>
        <v>0</v>
      </c>
      <c r="CD835" s="132">
        <f t="shared" ref="CD835" si="16229">V835/V839</f>
        <v>0</v>
      </c>
      <c r="CE835" s="133">
        <f t="shared" ref="CE835" si="16230">W835/W839</f>
        <v>0</v>
      </c>
      <c r="CF835" s="130">
        <f t="shared" ref="CF835" si="16231">X835/X839</f>
        <v>0</v>
      </c>
      <c r="CG835" s="131">
        <f t="shared" ref="CG835" si="16232">Y835/Y839</f>
        <v>0</v>
      </c>
      <c r="CH835" s="132">
        <f t="shared" ref="CH835" si="16233">Z835/Z839</f>
        <v>0</v>
      </c>
      <c r="CI835" s="130">
        <f t="shared" ref="CI835" si="16234">AA835/AA839</f>
        <v>0</v>
      </c>
      <c r="CJ835" s="136">
        <f t="shared" ref="CJ835" si="16235">AB835/AB839</f>
        <v>0</v>
      </c>
      <c r="CK835" s="137">
        <f t="shared" ref="CK835" si="16236">AC835/AC839</f>
        <v>4.9884824742873069E-4</v>
      </c>
    </row>
    <row r="836" spans="1:89">
      <c r="A836" s="138" t="s">
        <v>37</v>
      </c>
      <c r="B836" s="60"/>
      <c r="C836" s="61"/>
      <c r="D836" s="140"/>
      <c r="E836" s="141"/>
      <c r="F836" s="139"/>
      <c r="G836" s="142"/>
      <c r="H836" s="140"/>
      <c r="I836" s="141"/>
      <c r="J836" s="139"/>
      <c r="K836" s="142"/>
      <c r="L836" s="140"/>
      <c r="M836" s="139"/>
      <c r="N836" s="143"/>
      <c r="O836" s="144"/>
      <c r="P836" s="139"/>
      <c r="Q836" s="142"/>
      <c r="R836" s="140"/>
      <c r="S836" s="141"/>
      <c r="T836" s="139"/>
      <c r="U836" s="142"/>
      <c r="V836" s="140"/>
      <c r="W836" s="141"/>
      <c r="X836" s="139"/>
      <c r="Y836" s="142"/>
      <c r="Z836" s="145"/>
      <c r="AA836" s="146"/>
      <c r="AB836" s="165"/>
      <c r="AC836" s="166"/>
      <c r="BI836" s="138" t="s">
        <v>37</v>
      </c>
      <c r="BJ836" s="130">
        <f>B836/B839</f>
        <v>0</v>
      </c>
      <c r="BK836" s="131">
        <f t="shared" ref="BK836" si="16237">C836/C839</f>
        <v>0</v>
      </c>
      <c r="BL836" s="132">
        <f t="shared" ref="BL836" si="16238">D836/D839</f>
        <v>0</v>
      </c>
      <c r="BM836" s="133">
        <f t="shared" ref="BM836" si="16239">E836/E839</f>
        <v>0</v>
      </c>
      <c r="BN836" s="130">
        <f t="shared" ref="BN836" si="16240">F836/F839</f>
        <v>0</v>
      </c>
      <c r="BO836" s="131">
        <f t="shared" ref="BO836" si="16241">G836/G839</f>
        <v>0</v>
      </c>
      <c r="BP836" s="132">
        <f t="shared" ref="BP836" si="16242">H836/H839</f>
        <v>0</v>
      </c>
      <c r="BQ836" s="133">
        <f t="shared" ref="BQ836" si="16243">I836/I839</f>
        <v>0</v>
      </c>
      <c r="BR836" s="130">
        <f t="shared" ref="BR836" si="16244">J836/J839</f>
        <v>0</v>
      </c>
      <c r="BS836" s="131">
        <f t="shared" ref="BS836" si="16245">K836/K839</f>
        <v>0</v>
      </c>
      <c r="BT836" s="132">
        <f t="shared" ref="BT836" si="16246">L836/L839</f>
        <v>0</v>
      </c>
      <c r="BU836" s="130">
        <f t="shared" ref="BU836" si="16247">M836/M839</f>
        <v>0</v>
      </c>
      <c r="BV836" s="134">
        <f t="shared" ref="BV836" si="16248">N836/N839</f>
        <v>0</v>
      </c>
      <c r="BW836" s="135">
        <f t="shared" ref="BW836" si="16249">O836/O839</f>
        <v>0</v>
      </c>
      <c r="BX836" s="130">
        <f t="shared" ref="BX836" si="16250">P836/P839</f>
        <v>0</v>
      </c>
      <c r="BY836" s="131">
        <f t="shared" ref="BY836" si="16251">Q836/Q839</f>
        <v>0</v>
      </c>
      <c r="BZ836" s="132">
        <f t="shared" ref="BZ836" si="16252">R836/R839</f>
        <v>0</v>
      </c>
      <c r="CA836" s="133">
        <f t="shared" ref="CA836" si="16253">S836/S839</f>
        <v>0</v>
      </c>
      <c r="CB836" s="130">
        <f t="shared" ref="CB836" si="16254">T836/T839</f>
        <v>0</v>
      </c>
      <c r="CC836" s="131">
        <f t="shared" ref="CC836" si="16255">U836/U839</f>
        <v>0</v>
      </c>
      <c r="CD836" s="132">
        <f t="shared" ref="CD836" si="16256">V836/V839</f>
        <v>0</v>
      </c>
      <c r="CE836" s="133">
        <f t="shared" ref="CE836" si="16257">W836/W839</f>
        <v>0</v>
      </c>
      <c r="CF836" s="130">
        <f t="shared" ref="CF836" si="16258">X836/X839</f>
        <v>0</v>
      </c>
      <c r="CG836" s="131">
        <f t="shared" ref="CG836" si="16259">Y836/Y839</f>
        <v>0</v>
      </c>
      <c r="CH836" s="132">
        <f t="shared" ref="CH836" si="16260">Z836/Z839</f>
        <v>0</v>
      </c>
      <c r="CI836" s="130">
        <f t="shared" ref="CI836" si="16261">AA836/AA839</f>
        <v>0</v>
      </c>
      <c r="CJ836" s="136">
        <f t="shared" ref="CJ836" si="16262">AB836/AB839</f>
        <v>0</v>
      </c>
      <c r="CK836" s="137">
        <f t="shared" ref="CK836" si="16263">AC836/AC839</f>
        <v>0</v>
      </c>
    </row>
    <row r="837" spans="1:89">
      <c r="A837" s="147" t="s">
        <v>38</v>
      </c>
      <c r="B837" s="58"/>
      <c r="C837" s="59"/>
      <c r="D837" s="153"/>
      <c r="E837" s="150"/>
      <c r="F837" s="151"/>
      <c r="G837" s="152"/>
      <c r="H837" s="153"/>
      <c r="I837" s="150"/>
      <c r="J837" s="151"/>
      <c r="K837" s="152"/>
      <c r="L837" s="153"/>
      <c r="M837" s="151"/>
      <c r="N837" s="155"/>
      <c r="O837" s="154"/>
      <c r="P837" s="151"/>
      <c r="Q837" s="152"/>
      <c r="R837" s="153"/>
      <c r="S837" s="150"/>
      <c r="T837" s="151"/>
      <c r="U837" s="152"/>
      <c r="V837" s="153"/>
      <c r="W837" s="150"/>
      <c r="X837" s="151"/>
      <c r="Y837" s="152"/>
      <c r="Z837" s="149"/>
      <c r="AA837" s="148"/>
      <c r="AB837" s="165"/>
      <c r="AC837" s="166"/>
      <c r="BI837" s="147" t="s">
        <v>38</v>
      </c>
      <c r="BJ837" s="130">
        <f>B837/B839</f>
        <v>0</v>
      </c>
      <c r="BK837" s="131">
        <f t="shared" ref="BK837" si="16264">C837/C839</f>
        <v>0</v>
      </c>
      <c r="BL837" s="132">
        <f t="shared" ref="BL837" si="16265">D837/D839</f>
        <v>0</v>
      </c>
      <c r="BM837" s="133">
        <f t="shared" ref="BM837" si="16266">E837/E839</f>
        <v>0</v>
      </c>
      <c r="BN837" s="130">
        <f t="shared" ref="BN837" si="16267">F837/F839</f>
        <v>0</v>
      </c>
      <c r="BO837" s="131">
        <f t="shared" ref="BO837" si="16268">G837/G839</f>
        <v>0</v>
      </c>
      <c r="BP837" s="132">
        <f t="shared" ref="BP837" si="16269">H837/H839</f>
        <v>0</v>
      </c>
      <c r="BQ837" s="133">
        <f t="shared" ref="BQ837" si="16270">I837/I839</f>
        <v>0</v>
      </c>
      <c r="BR837" s="130">
        <f t="shared" ref="BR837" si="16271">J837/J839</f>
        <v>0</v>
      </c>
      <c r="BS837" s="131">
        <f t="shared" ref="BS837" si="16272">K837/K839</f>
        <v>0</v>
      </c>
      <c r="BT837" s="132">
        <f t="shared" ref="BT837" si="16273">L837/L839</f>
        <v>0</v>
      </c>
      <c r="BU837" s="130">
        <f t="shared" ref="BU837" si="16274">M837/M839</f>
        <v>0</v>
      </c>
      <c r="BV837" s="134">
        <f t="shared" ref="BV837" si="16275">N837/N839</f>
        <v>0</v>
      </c>
      <c r="BW837" s="135">
        <f t="shared" ref="BW837" si="16276">O837/O839</f>
        <v>0</v>
      </c>
      <c r="BX837" s="130">
        <f t="shared" ref="BX837" si="16277">P837/P839</f>
        <v>0</v>
      </c>
      <c r="BY837" s="131">
        <f t="shared" ref="BY837" si="16278">Q837/Q839</f>
        <v>0</v>
      </c>
      <c r="BZ837" s="132">
        <f t="shared" ref="BZ837" si="16279">R837/R839</f>
        <v>0</v>
      </c>
      <c r="CA837" s="133">
        <f t="shared" ref="CA837" si="16280">S837/S839</f>
        <v>0</v>
      </c>
      <c r="CB837" s="130">
        <f t="shared" ref="CB837" si="16281">T837/T839</f>
        <v>0</v>
      </c>
      <c r="CC837" s="131">
        <f t="shared" ref="CC837" si="16282">U837/U839</f>
        <v>0</v>
      </c>
      <c r="CD837" s="132">
        <f t="shared" ref="CD837" si="16283">V837/V839</f>
        <v>0</v>
      </c>
      <c r="CE837" s="133">
        <f t="shared" ref="CE837" si="16284">W837/W839</f>
        <v>0</v>
      </c>
      <c r="CF837" s="130">
        <f t="shared" ref="CF837" si="16285">X837/X839</f>
        <v>0</v>
      </c>
      <c r="CG837" s="131">
        <f t="shared" ref="CG837" si="16286">Y837/Y839</f>
        <v>0</v>
      </c>
      <c r="CH837" s="132">
        <f t="shared" ref="CH837" si="16287">Z837/Z839</f>
        <v>0</v>
      </c>
      <c r="CI837" s="130">
        <f t="shared" ref="CI837" si="16288">AA837/AA839</f>
        <v>0</v>
      </c>
      <c r="CJ837" s="136">
        <f t="shared" ref="CJ837" si="16289">AB837/AB839</f>
        <v>0</v>
      </c>
      <c r="CK837" s="137">
        <f t="shared" ref="CK837" si="16290">AC837/AC839</f>
        <v>0</v>
      </c>
    </row>
    <row r="838" spans="1:89" ht="14" thickBot="1">
      <c r="A838" s="138" t="s">
        <v>39</v>
      </c>
      <c r="B838" s="60"/>
      <c r="C838" s="61"/>
      <c r="D838" s="140"/>
      <c r="E838" s="141"/>
      <c r="F838" s="139"/>
      <c r="G838" s="142"/>
      <c r="H838" s="140"/>
      <c r="I838" s="141"/>
      <c r="J838" s="139"/>
      <c r="K838" s="142"/>
      <c r="L838" s="140"/>
      <c r="M838" s="139"/>
      <c r="N838" s="143"/>
      <c r="O838" s="144"/>
      <c r="P838" s="139"/>
      <c r="Q838" s="142"/>
      <c r="R838" s="140"/>
      <c r="S838" s="141"/>
      <c r="T838" s="139"/>
      <c r="U838" s="142"/>
      <c r="V838" s="140"/>
      <c r="W838" s="141"/>
      <c r="X838" s="139"/>
      <c r="Y838" s="142"/>
      <c r="Z838" s="145"/>
      <c r="AA838" s="146"/>
      <c r="AB838" s="165"/>
      <c r="AC838" s="166"/>
      <c r="BI838" s="138" t="s">
        <v>39</v>
      </c>
      <c r="BJ838" s="130">
        <f>B838/B839</f>
        <v>0</v>
      </c>
      <c r="BK838" s="131">
        <f t="shared" ref="BK838" si="16291">C838/C839</f>
        <v>0</v>
      </c>
      <c r="BL838" s="132">
        <f t="shared" ref="BL838" si="16292">D838/D839</f>
        <v>0</v>
      </c>
      <c r="BM838" s="133">
        <f t="shared" ref="BM838" si="16293">E838/E839</f>
        <v>0</v>
      </c>
      <c r="BN838" s="130">
        <f t="shared" ref="BN838" si="16294">F838/F839</f>
        <v>0</v>
      </c>
      <c r="BO838" s="131">
        <f t="shared" ref="BO838" si="16295">G838/G839</f>
        <v>0</v>
      </c>
      <c r="BP838" s="132">
        <f t="shared" ref="BP838" si="16296">H838/H839</f>
        <v>0</v>
      </c>
      <c r="BQ838" s="133">
        <f t="shared" ref="BQ838" si="16297">I838/I839</f>
        <v>0</v>
      </c>
      <c r="BR838" s="130">
        <f t="shared" ref="BR838" si="16298">J838/J839</f>
        <v>0</v>
      </c>
      <c r="BS838" s="131">
        <f t="shared" ref="BS838" si="16299">K838/K839</f>
        <v>0</v>
      </c>
      <c r="BT838" s="132">
        <f t="shared" ref="BT838" si="16300">L838/L839</f>
        <v>0</v>
      </c>
      <c r="BU838" s="130">
        <f t="shared" ref="BU838" si="16301">M838/M839</f>
        <v>0</v>
      </c>
      <c r="BV838" s="134">
        <f t="shared" ref="BV838" si="16302">N838/N839</f>
        <v>0</v>
      </c>
      <c r="BW838" s="135">
        <f t="shared" ref="BW838" si="16303">O838/O839</f>
        <v>0</v>
      </c>
      <c r="BX838" s="130">
        <f t="shared" ref="BX838" si="16304">P838/P839</f>
        <v>0</v>
      </c>
      <c r="BY838" s="131">
        <f t="shared" ref="BY838" si="16305">Q838/Q839</f>
        <v>0</v>
      </c>
      <c r="BZ838" s="132">
        <f t="shared" ref="BZ838" si="16306">R838/R839</f>
        <v>0</v>
      </c>
      <c r="CA838" s="133">
        <f t="shared" ref="CA838" si="16307">S838/S839</f>
        <v>0</v>
      </c>
      <c r="CB838" s="130">
        <f t="shared" ref="CB838" si="16308">T838/T839</f>
        <v>0</v>
      </c>
      <c r="CC838" s="131">
        <f t="shared" ref="CC838" si="16309">U838/U839</f>
        <v>0</v>
      </c>
      <c r="CD838" s="132">
        <f t="shared" ref="CD838" si="16310">V838/V839</f>
        <v>0</v>
      </c>
      <c r="CE838" s="133">
        <f t="shared" ref="CE838" si="16311">W838/W839</f>
        <v>0</v>
      </c>
      <c r="CF838" s="130">
        <f t="shared" ref="CF838" si="16312">X838/X839</f>
        <v>0</v>
      </c>
      <c r="CG838" s="131">
        <f t="shared" ref="CG838" si="16313">Y838/Y839</f>
        <v>0</v>
      </c>
      <c r="CH838" s="132">
        <f t="shared" ref="CH838" si="16314">Z838/Z839</f>
        <v>0</v>
      </c>
      <c r="CI838" s="130">
        <f t="shared" ref="CI838" si="16315">AA838/AA839</f>
        <v>0</v>
      </c>
      <c r="CJ838" s="136">
        <f t="shared" ref="CJ838" si="16316">AB838/AB839</f>
        <v>0</v>
      </c>
      <c r="CK838" s="137">
        <f t="shared" ref="CK838" si="16317">AC838/AC839</f>
        <v>0</v>
      </c>
    </row>
    <row r="839" spans="1:89" ht="15" thickTop="1" thickBot="1">
      <c r="A839" s="226" t="s">
        <v>13</v>
      </c>
      <c r="B839" s="20">
        <f t="shared" ref="B839:AA839" si="16318">SUM(B816:B838)</f>
        <v>52199</v>
      </c>
      <c r="C839" s="21">
        <f t="shared" si="16318"/>
        <v>32049</v>
      </c>
      <c r="D839" s="20">
        <f t="shared" si="16318"/>
        <v>19829</v>
      </c>
      <c r="E839" s="21">
        <f t="shared" si="16318"/>
        <v>14669</v>
      </c>
      <c r="F839" s="20">
        <f t="shared" si="16318"/>
        <v>8328</v>
      </c>
      <c r="G839" s="21">
        <f t="shared" si="16318"/>
        <v>6031</v>
      </c>
      <c r="H839" s="20">
        <f t="shared" si="16318"/>
        <v>26782</v>
      </c>
      <c r="I839" s="21">
        <f t="shared" si="16318"/>
        <v>36937</v>
      </c>
      <c r="J839" s="20">
        <f t="shared" si="16318"/>
        <v>5018</v>
      </c>
      <c r="K839" s="21">
        <f t="shared" si="16318"/>
        <v>6739</v>
      </c>
      <c r="L839" s="20">
        <f t="shared" si="16318"/>
        <v>9120</v>
      </c>
      <c r="M839" s="21">
        <f t="shared" si="16318"/>
        <v>19273</v>
      </c>
      <c r="N839" s="20">
        <f t="shared" si="16318"/>
        <v>23636</v>
      </c>
      <c r="O839" s="21">
        <f t="shared" si="16318"/>
        <v>32375</v>
      </c>
      <c r="P839" s="20">
        <f t="shared" si="16318"/>
        <v>12888</v>
      </c>
      <c r="Q839" s="21">
        <f t="shared" si="16318"/>
        <v>15234</v>
      </c>
      <c r="R839" s="20">
        <f t="shared" si="16318"/>
        <v>18842</v>
      </c>
      <c r="S839" s="21">
        <f t="shared" si="16318"/>
        <v>20249</v>
      </c>
      <c r="T839" s="20">
        <f t="shared" si="16318"/>
        <v>6873</v>
      </c>
      <c r="U839" s="21">
        <f t="shared" si="16318"/>
        <v>8249</v>
      </c>
      <c r="V839" s="20">
        <f t="shared" si="16318"/>
        <v>20394</v>
      </c>
      <c r="W839" s="21">
        <f t="shared" si="16318"/>
        <v>24547</v>
      </c>
      <c r="X839" s="20">
        <f t="shared" si="16318"/>
        <v>18097</v>
      </c>
      <c r="Y839" s="21">
        <f t="shared" si="16318"/>
        <v>11718</v>
      </c>
      <c r="Z839" s="20">
        <f t="shared" si="16318"/>
        <v>51246</v>
      </c>
      <c r="AA839" s="21">
        <f t="shared" si="16318"/>
        <v>44558</v>
      </c>
      <c r="AB839" s="167">
        <f t="shared" ref="AB839:AC839" si="16319">SUM(AB815:AB838)</f>
        <v>273252</v>
      </c>
      <c r="AC839" s="168">
        <f t="shared" si="16319"/>
        <v>272628</v>
      </c>
      <c r="BI839" s="227" t="s">
        <v>13</v>
      </c>
      <c r="BJ839" s="156">
        <f>SUM(BJ815:BJ838)</f>
        <v>1</v>
      </c>
      <c r="BK839" s="157">
        <f t="shared" ref="BK839:CK839" si="16320">SUM(BK815:BK838)</f>
        <v>1</v>
      </c>
      <c r="BL839" s="156">
        <f t="shared" si="16320"/>
        <v>1</v>
      </c>
      <c r="BM839" s="157">
        <f t="shared" si="16320"/>
        <v>1</v>
      </c>
      <c r="BN839" s="156">
        <f t="shared" si="16320"/>
        <v>1</v>
      </c>
      <c r="BO839" s="157">
        <f t="shared" si="16320"/>
        <v>1</v>
      </c>
      <c r="BP839" s="156">
        <f t="shared" si="16320"/>
        <v>0.99999999999999989</v>
      </c>
      <c r="BQ839" s="157">
        <f t="shared" si="16320"/>
        <v>1</v>
      </c>
      <c r="BR839" s="156">
        <f t="shared" si="16320"/>
        <v>1</v>
      </c>
      <c r="BS839" s="157">
        <f t="shared" si="16320"/>
        <v>1</v>
      </c>
      <c r="BT839" s="156">
        <f t="shared" si="16320"/>
        <v>1</v>
      </c>
      <c r="BU839" s="157">
        <f t="shared" si="16320"/>
        <v>1.0000000000000002</v>
      </c>
      <c r="BV839" s="156">
        <f t="shared" si="16320"/>
        <v>1</v>
      </c>
      <c r="BW839" s="157">
        <f t="shared" si="16320"/>
        <v>1</v>
      </c>
      <c r="BX839" s="156">
        <f t="shared" si="16320"/>
        <v>0.99999999999999989</v>
      </c>
      <c r="BY839" s="157">
        <f t="shared" si="16320"/>
        <v>0.99999999999999989</v>
      </c>
      <c r="BZ839" s="156">
        <f t="shared" si="16320"/>
        <v>0.99999999999999989</v>
      </c>
      <c r="CA839" s="157">
        <f t="shared" si="16320"/>
        <v>1</v>
      </c>
      <c r="CB839" s="156">
        <f t="shared" si="16320"/>
        <v>1</v>
      </c>
      <c r="CC839" s="157">
        <f t="shared" si="16320"/>
        <v>1</v>
      </c>
      <c r="CD839" s="156">
        <f t="shared" si="16320"/>
        <v>1</v>
      </c>
      <c r="CE839" s="157">
        <f t="shared" si="16320"/>
        <v>0.99999999999999989</v>
      </c>
      <c r="CF839" s="156">
        <f t="shared" si="16320"/>
        <v>1</v>
      </c>
      <c r="CG839" s="157">
        <f t="shared" si="16320"/>
        <v>1</v>
      </c>
      <c r="CH839" s="156">
        <f t="shared" si="16320"/>
        <v>1</v>
      </c>
      <c r="CI839" s="157">
        <f t="shared" si="16320"/>
        <v>1</v>
      </c>
      <c r="CJ839" s="156">
        <f t="shared" si="16320"/>
        <v>1</v>
      </c>
      <c r="CK839" s="157">
        <f t="shared" si="16320"/>
        <v>1</v>
      </c>
    </row>
    <row r="840" spans="1:89" ht="14" thickTop="1">
      <c r="A840" s="180"/>
    </row>
    <row r="841" spans="1:89">
      <c r="A841" s="204"/>
    </row>
    <row r="842" spans="1:89">
      <c r="A842" s="325">
        <f>+A811+1</f>
        <v>43827</v>
      </c>
      <c r="B842" s="325"/>
      <c r="C842" s="325"/>
      <c r="D842" s="325"/>
      <c r="BI842" s="320">
        <f>+BI780+2</f>
        <v>43827</v>
      </c>
      <c r="BJ842" s="320"/>
      <c r="BK842" s="320"/>
      <c r="BL842" s="320"/>
    </row>
    <row r="843" spans="1:89" ht="14" thickBot="1">
      <c r="AE843" t="s">
        <v>87</v>
      </c>
    </row>
    <row r="844" spans="1:89" ht="15" thickTop="1" thickBot="1">
      <c r="A844" s="321" t="s">
        <v>0</v>
      </c>
      <c r="B844" s="316" t="s">
        <v>1</v>
      </c>
      <c r="C844" s="317"/>
      <c r="D844" s="316" t="s">
        <v>2</v>
      </c>
      <c r="E844" s="317"/>
      <c r="F844" s="316" t="s">
        <v>3</v>
      </c>
      <c r="G844" s="317"/>
      <c r="H844" s="316" t="s">
        <v>4</v>
      </c>
      <c r="I844" s="317"/>
      <c r="J844" s="316" t="s">
        <v>5</v>
      </c>
      <c r="K844" s="317"/>
      <c r="L844" s="316" t="s">
        <v>6</v>
      </c>
      <c r="M844" s="317"/>
      <c r="N844" s="316" t="s">
        <v>7</v>
      </c>
      <c r="O844" s="317"/>
      <c r="P844" s="316" t="s">
        <v>8</v>
      </c>
      <c r="Q844" s="317"/>
      <c r="R844" s="316" t="s">
        <v>9</v>
      </c>
      <c r="S844" s="317"/>
      <c r="T844" s="316" t="s">
        <v>10</v>
      </c>
      <c r="U844" s="317"/>
      <c r="V844" s="316" t="s">
        <v>11</v>
      </c>
      <c r="W844" s="317"/>
      <c r="X844" s="316" t="s">
        <v>12</v>
      </c>
      <c r="Y844" s="317"/>
      <c r="Z844" s="318" t="s">
        <v>40</v>
      </c>
      <c r="AA844" s="319"/>
      <c r="AB844" s="323" t="s">
        <v>41</v>
      </c>
      <c r="AC844" s="324"/>
      <c r="AE844" s="314" t="s">
        <v>0</v>
      </c>
      <c r="AF844" s="308" t="s">
        <v>1</v>
      </c>
      <c r="AG844" s="309"/>
      <c r="AH844" s="308" t="s">
        <v>2</v>
      </c>
      <c r="AI844" s="309"/>
      <c r="AJ844" s="308" t="s">
        <v>3</v>
      </c>
      <c r="AK844" s="309"/>
      <c r="AL844" s="308" t="s">
        <v>4</v>
      </c>
      <c r="AM844" s="309"/>
      <c r="AN844" s="308" t="s">
        <v>5</v>
      </c>
      <c r="AO844" s="309"/>
      <c r="AP844" s="308" t="s">
        <v>6</v>
      </c>
      <c r="AQ844" s="309"/>
      <c r="AR844" s="308" t="s">
        <v>7</v>
      </c>
      <c r="AS844" s="309"/>
      <c r="AT844" s="308" t="s">
        <v>8</v>
      </c>
      <c r="AU844" s="309"/>
      <c r="AV844" s="308" t="s">
        <v>9</v>
      </c>
      <c r="AW844" s="309"/>
      <c r="AX844" s="308" t="s">
        <v>10</v>
      </c>
      <c r="AY844" s="309"/>
      <c r="AZ844" s="308" t="s">
        <v>11</v>
      </c>
      <c r="BA844" s="309"/>
      <c r="BB844" s="308" t="s">
        <v>12</v>
      </c>
      <c r="BC844" s="309"/>
      <c r="BD844" s="310" t="s">
        <v>40</v>
      </c>
      <c r="BE844" s="311"/>
      <c r="BF844" s="312" t="s">
        <v>41</v>
      </c>
      <c r="BG844" s="313"/>
      <c r="BI844" s="321" t="s">
        <v>0</v>
      </c>
      <c r="BJ844" s="316" t="s">
        <v>1</v>
      </c>
      <c r="BK844" s="317"/>
      <c r="BL844" s="316" t="s">
        <v>2</v>
      </c>
      <c r="BM844" s="317"/>
      <c r="BN844" s="316" t="s">
        <v>3</v>
      </c>
      <c r="BO844" s="317"/>
      <c r="BP844" s="316" t="s">
        <v>4</v>
      </c>
      <c r="BQ844" s="317"/>
      <c r="BR844" s="316" t="s">
        <v>5</v>
      </c>
      <c r="BS844" s="317"/>
      <c r="BT844" s="316" t="s">
        <v>6</v>
      </c>
      <c r="BU844" s="317"/>
      <c r="BV844" s="316" t="s">
        <v>7</v>
      </c>
      <c r="BW844" s="317"/>
      <c r="BX844" s="316" t="s">
        <v>8</v>
      </c>
      <c r="BY844" s="317"/>
      <c r="BZ844" s="316" t="s">
        <v>9</v>
      </c>
      <c r="CA844" s="317"/>
      <c r="CB844" s="316" t="s">
        <v>10</v>
      </c>
      <c r="CC844" s="317"/>
      <c r="CD844" s="316" t="s">
        <v>11</v>
      </c>
      <c r="CE844" s="317"/>
      <c r="CF844" s="316" t="s">
        <v>12</v>
      </c>
      <c r="CG844" s="317"/>
      <c r="CH844" s="318" t="s">
        <v>40</v>
      </c>
      <c r="CI844" s="319"/>
      <c r="CJ844" s="316" t="s">
        <v>41</v>
      </c>
      <c r="CK844" s="317"/>
    </row>
    <row r="845" spans="1:89" ht="15" thickTop="1" thickBot="1">
      <c r="A845" s="322"/>
      <c r="B845" s="117" t="s">
        <v>14</v>
      </c>
      <c r="C845" s="118" t="s">
        <v>15</v>
      </c>
      <c r="D845" s="119" t="s">
        <v>14</v>
      </c>
      <c r="E845" s="120" t="s">
        <v>15</v>
      </c>
      <c r="F845" s="117" t="s">
        <v>14</v>
      </c>
      <c r="G845" s="118" t="s">
        <v>15</v>
      </c>
      <c r="H845" s="119" t="s">
        <v>14</v>
      </c>
      <c r="I845" s="120" t="s">
        <v>15</v>
      </c>
      <c r="J845" s="117" t="s">
        <v>14</v>
      </c>
      <c r="K845" s="118" t="s">
        <v>15</v>
      </c>
      <c r="L845" s="119" t="s">
        <v>14</v>
      </c>
      <c r="M845" s="117" t="s">
        <v>15</v>
      </c>
      <c r="N845" s="121" t="s">
        <v>14</v>
      </c>
      <c r="O845" s="122" t="s">
        <v>15</v>
      </c>
      <c r="P845" s="117" t="s">
        <v>14</v>
      </c>
      <c r="Q845" s="118" t="s">
        <v>15</v>
      </c>
      <c r="R845" s="119" t="s">
        <v>14</v>
      </c>
      <c r="S845" s="120" t="s">
        <v>15</v>
      </c>
      <c r="T845" s="117" t="s">
        <v>14</v>
      </c>
      <c r="U845" s="118" t="s">
        <v>15</v>
      </c>
      <c r="V845" s="119" t="s">
        <v>14</v>
      </c>
      <c r="W845" s="120" t="s">
        <v>15</v>
      </c>
      <c r="X845" s="117" t="s">
        <v>14</v>
      </c>
      <c r="Y845" s="118" t="s">
        <v>15</v>
      </c>
      <c r="Z845" s="28" t="s">
        <v>14</v>
      </c>
      <c r="AA845" s="123" t="s">
        <v>15</v>
      </c>
      <c r="AB845" s="169" t="s">
        <v>14</v>
      </c>
      <c r="AC845" s="170" t="s">
        <v>15</v>
      </c>
      <c r="AE845" s="315"/>
      <c r="AF845" s="230" t="s">
        <v>14</v>
      </c>
      <c r="AG845" s="231" t="s">
        <v>15</v>
      </c>
      <c r="AH845" s="232" t="s">
        <v>14</v>
      </c>
      <c r="AI845" s="233" t="s">
        <v>15</v>
      </c>
      <c r="AJ845" s="230" t="s">
        <v>14</v>
      </c>
      <c r="AK845" s="231" t="s">
        <v>15</v>
      </c>
      <c r="AL845" s="232" t="s">
        <v>14</v>
      </c>
      <c r="AM845" s="233" t="s">
        <v>15</v>
      </c>
      <c r="AN845" s="230" t="s">
        <v>14</v>
      </c>
      <c r="AO845" s="231" t="s">
        <v>15</v>
      </c>
      <c r="AP845" s="232" t="s">
        <v>14</v>
      </c>
      <c r="AQ845" s="230" t="s">
        <v>15</v>
      </c>
      <c r="AR845" s="234" t="s">
        <v>14</v>
      </c>
      <c r="AS845" s="235" t="s">
        <v>15</v>
      </c>
      <c r="AT845" s="230" t="s">
        <v>14</v>
      </c>
      <c r="AU845" s="231" t="s">
        <v>15</v>
      </c>
      <c r="AV845" s="232" t="s">
        <v>14</v>
      </c>
      <c r="AW845" s="233" t="s">
        <v>15</v>
      </c>
      <c r="AX845" s="230" t="s">
        <v>14</v>
      </c>
      <c r="AY845" s="231" t="s">
        <v>15</v>
      </c>
      <c r="AZ845" s="232" t="s">
        <v>14</v>
      </c>
      <c r="BA845" s="233" t="s">
        <v>15</v>
      </c>
      <c r="BB845" s="230" t="s">
        <v>14</v>
      </c>
      <c r="BC845" s="231" t="s">
        <v>15</v>
      </c>
      <c r="BD845" s="236" t="s">
        <v>14</v>
      </c>
      <c r="BE845" s="237" t="s">
        <v>15</v>
      </c>
      <c r="BF845" s="238" t="s">
        <v>14</v>
      </c>
      <c r="BG845" s="239" t="s">
        <v>15</v>
      </c>
      <c r="BI845" s="322"/>
      <c r="BJ845" s="117" t="s">
        <v>14</v>
      </c>
      <c r="BK845" s="118" t="s">
        <v>15</v>
      </c>
      <c r="BL845" s="119" t="s">
        <v>14</v>
      </c>
      <c r="BM845" s="120" t="s">
        <v>15</v>
      </c>
      <c r="BN845" s="117" t="s">
        <v>14</v>
      </c>
      <c r="BO845" s="118" t="s">
        <v>15</v>
      </c>
      <c r="BP845" s="119" t="s">
        <v>14</v>
      </c>
      <c r="BQ845" s="120" t="s">
        <v>15</v>
      </c>
      <c r="BR845" s="117" t="s">
        <v>14</v>
      </c>
      <c r="BS845" s="118" t="s">
        <v>15</v>
      </c>
      <c r="BT845" s="119" t="s">
        <v>14</v>
      </c>
      <c r="BU845" s="117" t="s">
        <v>15</v>
      </c>
      <c r="BV845" s="121" t="s">
        <v>14</v>
      </c>
      <c r="BW845" s="122" t="s">
        <v>15</v>
      </c>
      <c r="BX845" s="117" t="s">
        <v>14</v>
      </c>
      <c r="BY845" s="118" t="s">
        <v>15</v>
      </c>
      <c r="BZ845" s="119" t="s">
        <v>14</v>
      </c>
      <c r="CA845" s="120" t="s">
        <v>15</v>
      </c>
      <c r="CB845" s="117" t="s">
        <v>14</v>
      </c>
      <c r="CC845" s="118" t="s">
        <v>15</v>
      </c>
      <c r="CD845" s="119" t="s">
        <v>14</v>
      </c>
      <c r="CE845" s="120" t="s">
        <v>15</v>
      </c>
      <c r="CF845" s="117" t="s">
        <v>14</v>
      </c>
      <c r="CG845" s="118" t="s">
        <v>15</v>
      </c>
      <c r="CH845" s="28" t="s">
        <v>14</v>
      </c>
      <c r="CI845" s="123" t="s">
        <v>15</v>
      </c>
      <c r="CJ845" s="121" t="s">
        <v>14</v>
      </c>
      <c r="CK845" s="122" t="s">
        <v>15</v>
      </c>
    </row>
    <row r="846" spans="1:89" ht="14" thickTop="1">
      <c r="A846" s="126" t="s">
        <v>16</v>
      </c>
      <c r="B846" s="127"/>
      <c r="C846" s="179"/>
      <c r="D846" s="128"/>
      <c r="E846" s="173"/>
      <c r="F846" s="127"/>
      <c r="G846" s="129"/>
      <c r="H846" s="128"/>
      <c r="I846" s="173"/>
      <c r="J846" s="127"/>
      <c r="K846" s="129"/>
      <c r="L846" s="128"/>
      <c r="M846" s="127"/>
      <c r="N846" s="172"/>
      <c r="O846" s="174"/>
      <c r="P846" s="127"/>
      <c r="Q846" s="129"/>
      <c r="R846" s="128"/>
      <c r="S846" s="173"/>
      <c r="T846" s="127"/>
      <c r="U846" s="129"/>
      <c r="V846" s="128"/>
      <c r="W846" s="173"/>
      <c r="X846" s="127"/>
      <c r="Y846" s="129"/>
      <c r="Z846" s="177"/>
      <c r="AA846" s="178"/>
      <c r="AB846" s="163">
        <f>B846+D846+F846+H846+J846+L846+N846+P846+R846+T846+V846+X846+Z846</f>
        <v>0</v>
      </c>
      <c r="AC846" s="164">
        <f>C846+E846+G846+I846+K846+M846+O846+Q846+S846+U846+W846+Y846+AA846</f>
        <v>0</v>
      </c>
      <c r="AE846" s="241" t="str">
        <f>$AE$9</f>
        <v>07:00 - 07:59</v>
      </c>
      <c r="AF846" s="242">
        <f>SUMIF($A$9:$A$32,$AE846,B$846:B$869)</f>
        <v>2214</v>
      </c>
      <c r="AG846" s="243">
        <f t="shared" ref="AG846:AV848" si="16321">SUMIF($A$9:$A$32,$AE846,C$846:C$869)</f>
        <v>783</v>
      </c>
      <c r="AH846" s="244">
        <f t="shared" si="16321"/>
        <v>743</v>
      </c>
      <c r="AI846" s="245">
        <f t="shared" si="16321"/>
        <v>397</v>
      </c>
      <c r="AJ846" s="242">
        <f t="shared" si="16321"/>
        <v>213</v>
      </c>
      <c r="AK846" s="246">
        <f t="shared" si="16321"/>
        <v>176</v>
      </c>
      <c r="AL846" s="244">
        <f t="shared" si="16321"/>
        <v>980</v>
      </c>
      <c r="AM846" s="245">
        <f t="shared" si="16321"/>
        <v>1448</v>
      </c>
      <c r="AN846" s="242">
        <f t="shared" si="16321"/>
        <v>88</v>
      </c>
      <c r="AO846" s="246">
        <f t="shared" si="16321"/>
        <v>243</v>
      </c>
      <c r="AP846" s="244">
        <f t="shared" si="16321"/>
        <v>139</v>
      </c>
      <c r="AQ846" s="242">
        <f t="shared" si="16321"/>
        <v>605</v>
      </c>
      <c r="AR846" s="247">
        <f t="shared" si="16321"/>
        <v>925</v>
      </c>
      <c r="AS846" s="248">
        <f t="shared" si="16321"/>
        <v>1088</v>
      </c>
      <c r="AT846" s="242">
        <f t="shared" si="16321"/>
        <v>500</v>
      </c>
      <c r="AU846" s="246">
        <f t="shared" si="16321"/>
        <v>504</v>
      </c>
      <c r="AV846" s="244">
        <f t="shared" si="16321"/>
        <v>859</v>
      </c>
      <c r="AW846" s="245">
        <f t="shared" ref="AW846:BE848" si="16322">SUMIF($A$9:$A$32,$AE846,S$846:S$869)</f>
        <v>518</v>
      </c>
      <c r="AX846" s="242">
        <f t="shared" si="16322"/>
        <v>159</v>
      </c>
      <c r="AY846" s="246">
        <f t="shared" si="16322"/>
        <v>237</v>
      </c>
      <c r="AZ846" s="244">
        <f t="shared" si="16322"/>
        <v>653</v>
      </c>
      <c r="BA846" s="245">
        <f t="shared" si="16322"/>
        <v>536</v>
      </c>
      <c r="BB846" s="242">
        <f t="shared" si="16322"/>
        <v>646</v>
      </c>
      <c r="BC846" s="246">
        <f t="shared" si="16322"/>
        <v>524</v>
      </c>
      <c r="BD846" s="23">
        <f t="shared" si="16322"/>
        <v>1704</v>
      </c>
      <c r="BE846" s="249">
        <f t="shared" si="16322"/>
        <v>1311</v>
      </c>
      <c r="BF846" s="250">
        <f>AF846+AH846+AJ846+AL846+AN846+AP846+AR846+AT846+AV846+AX846+AZ846+BB846+BD846</f>
        <v>9823</v>
      </c>
      <c r="BG846" s="251">
        <f>AG846+AI846+AK846+AM846+AO846+AQ846+AS846+AU846+AW846+AY846+BA846+BC846+BE846</f>
        <v>8370</v>
      </c>
      <c r="BI846" s="126" t="s">
        <v>16</v>
      </c>
      <c r="BJ846" s="130">
        <f>B846/B870</f>
        <v>0</v>
      </c>
      <c r="BK846" s="131">
        <f t="shared" ref="BK846" si="16323">C846/C870</f>
        <v>0</v>
      </c>
      <c r="BL846" s="132">
        <f t="shared" ref="BL846" si="16324">D846/D870</f>
        <v>0</v>
      </c>
      <c r="BM846" s="133">
        <f t="shared" ref="BM846" si="16325">E846/E870</f>
        <v>0</v>
      </c>
      <c r="BN846" s="130">
        <f t="shared" ref="BN846" si="16326">F846/F870</f>
        <v>0</v>
      </c>
      <c r="BO846" s="131">
        <f t="shared" ref="BO846" si="16327">G846/G870</f>
        <v>0</v>
      </c>
      <c r="BP846" s="132">
        <f t="shared" ref="BP846" si="16328">H846/H870</f>
        <v>0</v>
      </c>
      <c r="BQ846" s="133">
        <f t="shared" ref="BQ846" si="16329">I846/I870</f>
        <v>0</v>
      </c>
      <c r="BR846" s="130">
        <f t="shared" ref="BR846" si="16330">J846/J870</f>
        <v>0</v>
      </c>
      <c r="BS846" s="131">
        <f t="shared" ref="BS846" si="16331">K846/K870</f>
        <v>0</v>
      </c>
      <c r="BT846" s="132">
        <f t="shared" ref="BT846" si="16332">L846/L870</f>
        <v>0</v>
      </c>
      <c r="BU846" s="130">
        <f t="shared" ref="BU846" si="16333">M846/M870</f>
        <v>0</v>
      </c>
      <c r="BV846" s="134">
        <f t="shared" ref="BV846" si="16334">N846/N870</f>
        <v>0</v>
      </c>
      <c r="BW846" s="135">
        <f t="shared" ref="BW846" si="16335">O846/O870</f>
        <v>0</v>
      </c>
      <c r="BX846" s="130">
        <f t="shared" ref="BX846" si="16336">P846/P870</f>
        <v>0</v>
      </c>
      <c r="BY846" s="131">
        <f t="shared" ref="BY846" si="16337">Q846/Q870</f>
        <v>0</v>
      </c>
      <c r="BZ846" s="132">
        <f t="shared" ref="BZ846" si="16338">R846/R870</f>
        <v>0</v>
      </c>
      <c r="CA846" s="133">
        <f t="shared" ref="CA846" si="16339">S846/S870</f>
        <v>0</v>
      </c>
      <c r="CB846" s="130">
        <f t="shared" ref="CB846" si="16340">T846/T870</f>
        <v>0</v>
      </c>
      <c r="CC846" s="131">
        <f t="shared" ref="CC846" si="16341">U846/U870</f>
        <v>0</v>
      </c>
      <c r="CD846" s="132">
        <f t="shared" ref="CD846" si="16342">V846/V870</f>
        <v>0</v>
      </c>
      <c r="CE846" s="133">
        <f t="shared" ref="CE846" si="16343">W846/W870</f>
        <v>0</v>
      </c>
      <c r="CF846" s="130">
        <f t="shared" ref="CF846" si="16344">X846/X870</f>
        <v>0</v>
      </c>
      <c r="CG846" s="131">
        <f t="shared" ref="CG846" si="16345">Y846/Y870</f>
        <v>0</v>
      </c>
      <c r="CH846" s="132">
        <f t="shared" ref="CH846" si="16346">Z846/Z870</f>
        <v>0</v>
      </c>
      <c r="CI846" s="130">
        <f t="shared" ref="CI846" si="16347">AA846/AA870</f>
        <v>0</v>
      </c>
      <c r="CJ846" s="136">
        <f t="shared" ref="CJ846" si="16348">AB846/AB870</f>
        <v>0</v>
      </c>
      <c r="CK846" s="137">
        <f t="shared" ref="CK846" si="16349">AC846/AC870</f>
        <v>0</v>
      </c>
    </row>
    <row r="847" spans="1:89">
      <c r="A847" s="138" t="s">
        <v>17</v>
      </c>
      <c r="B847" s="182">
        <v>196</v>
      </c>
      <c r="C847" s="183">
        <v>0</v>
      </c>
      <c r="D847" s="184">
        <v>82</v>
      </c>
      <c r="E847" s="185">
        <v>0</v>
      </c>
      <c r="F847" s="182">
        <v>33</v>
      </c>
      <c r="G847" s="186">
        <v>0</v>
      </c>
      <c r="H847" s="184">
        <v>139</v>
      </c>
      <c r="I847" s="185">
        <v>4</v>
      </c>
      <c r="J847" s="182">
        <v>3</v>
      </c>
      <c r="K847" s="186">
        <v>2</v>
      </c>
      <c r="L847" s="184">
        <v>4</v>
      </c>
      <c r="M847" s="182">
        <v>0</v>
      </c>
      <c r="N847" s="187">
        <v>21</v>
      </c>
      <c r="O847" s="188">
        <v>0</v>
      </c>
      <c r="P847" s="182">
        <v>1</v>
      </c>
      <c r="Q847" s="186">
        <v>0</v>
      </c>
      <c r="R847" s="184">
        <v>0</v>
      </c>
      <c r="S847" s="185">
        <v>0</v>
      </c>
      <c r="T847" s="182">
        <v>0</v>
      </c>
      <c r="U847" s="186">
        <v>0</v>
      </c>
      <c r="V847" s="184">
        <v>0</v>
      </c>
      <c r="W847" s="185">
        <v>0</v>
      </c>
      <c r="X847" s="182">
        <v>0</v>
      </c>
      <c r="Y847" s="186">
        <v>0</v>
      </c>
      <c r="Z847" s="184">
        <v>0</v>
      </c>
      <c r="AA847" s="182">
        <v>0</v>
      </c>
      <c r="AB847" s="165">
        <f t="shared" ref="AB847:AB848" si="16350">B847+D847+F847+H847+J847+L847+N847+P847+R847+T847+V847+X847+Z847</f>
        <v>479</v>
      </c>
      <c r="AC847" s="166">
        <f t="shared" ref="AC847:AC866" si="16351">C847+E847+G847+I847+K847+M847+O847+Q847+S847+U847+W847+Y847+AA847</f>
        <v>6</v>
      </c>
      <c r="AE847" s="253" t="str">
        <f>$AE$10</f>
        <v>08:00 - 08:59</v>
      </c>
      <c r="AF847" s="242">
        <f>SUMIF($A$9:$A$32,$AE847,B$846:B$869)</f>
        <v>2627</v>
      </c>
      <c r="AG847" s="254">
        <f t="shared" si="16321"/>
        <v>666</v>
      </c>
      <c r="AH847" s="255">
        <f t="shared" si="16321"/>
        <v>884</v>
      </c>
      <c r="AI847" s="256">
        <f t="shared" si="16321"/>
        <v>525</v>
      </c>
      <c r="AJ847" s="257">
        <f t="shared" si="16321"/>
        <v>276</v>
      </c>
      <c r="AK847" s="258">
        <f t="shared" si="16321"/>
        <v>216</v>
      </c>
      <c r="AL847" s="255">
        <f t="shared" si="16321"/>
        <v>1090</v>
      </c>
      <c r="AM847" s="256">
        <f t="shared" si="16321"/>
        <v>1284</v>
      </c>
      <c r="AN847" s="257">
        <f t="shared" si="16321"/>
        <v>100</v>
      </c>
      <c r="AO847" s="258">
        <f t="shared" si="16321"/>
        <v>304</v>
      </c>
      <c r="AP847" s="255">
        <f t="shared" si="16321"/>
        <v>155</v>
      </c>
      <c r="AQ847" s="257">
        <f t="shared" si="16321"/>
        <v>850</v>
      </c>
      <c r="AR847" s="259">
        <f t="shared" si="16321"/>
        <v>999</v>
      </c>
      <c r="AS847" s="260">
        <f t="shared" si="16321"/>
        <v>1540</v>
      </c>
      <c r="AT847" s="257">
        <f t="shared" si="16321"/>
        <v>510</v>
      </c>
      <c r="AU847" s="258">
        <f t="shared" si="16321"/>
        <v>579</v>
      </c>
      <c r="AV847" s="255">
        <f t="shared" si="16321"/>
        <v>1017</v>
      </c>
      <c r="AW847" s="256">
        <f t="shared" si="16322"/>
        <v>770</v>
      </c>
      <c r="AX847" s="257">
        <f t="shared" si="16322"/>
        <v>147</v>
      </c>
      <c r="AY847" s="258">
        <f t="shared" si="16322"/>
        <v>357</v>
      </c>
      <c r="AZ847" s="255">
        <f t="shared" si="16322"/>
        <v>571</v>
      </c>
      <c r="BA847" s="256">
        <f t="shared" si="16322"/>
        <v>887</v>
      </c>
      <c r="BB847" s="257">
        <f t="shared" si="16322"/>
        <v>618</v>
      </c>
      <c r="BC847" s="258">
        <f t="shared" si="16322"/>
        <v>674</v>
      </c>
      <c r="BD847" s="255">
        <f t="shared" si="16322"/>
        <v>2113</v>
      </c>
      <c r="BE847" s="257">
        <f t="shared" si="16322"/>
        <v>2413</v>
      </c>
      <c r="BF847" s="261">
        <f>SUM(AF847,AH847,AJ847,AL847,AN847,AP847,AR847,AT847,AV847,AX847,AZ847,BB847,BD847)</f>
        <v>11107</v>
      </c>
      <c r="BG847" s="19">
        <f>SUM(AG847,AI847,AK847,AM847,AO847,AQ847,AS847,AU847,AW847,AY847,BA847,BC847,BE847)</f>
        <v>11065</v>
      </c>
      <c r="BI847" s="138" t="s">
        <v>17</v>
      </c>
      <c r="BJ847" s="130">
        <f>B847/B870</f>
        <v>5.4812908999384751E-3</v>
      </c>
      <c r="BK847" s="131">
        <f t="shared" ref="BK847" si="16352">C847/C870</f>
        <v>0</v>
      </c>
      <c r="BL847" s="132">
        <f t="shared" ref="BL847" si="16353">D847/D870</f>
        <v>6.1924180637365957E-3</v>
      </c>
      <c r="BM847" s="133">
        <f t="shared" ref="BM847" si="16354">E847/E870</f>
        <v>0</v>
      </c>
      <c r="BN847" s="130">
        <f t="shared" ref="BN847" si="16355">F847/F870</f>
        <v>6.1960195268494179E-3</v>
      </c>
      <c r="BO847" s="131">
        <f t="shared" ref="BO847" si="16356">G847/G870</f>
        <v>0</v>
      </c>
      <c r="BP847" s="132">
        <f t="shared" ref="BP847" si="16357">H847/H870</f>
        <v>6.0759714997595839E-3</v>
      </c>
      <c r="BQ847" s="133">
        <f t="shared" ref="BQ847" si="16358">I847/I870</f>
        <v>1.2818458580355713E-4</v>
      </c>
      <c r="BR847" s="130">
        <f t="shared" ref="BR847" si="16359">J847/J870</f>
        <v>1.0460251046025104E-3</v>
      </c>
      <c r="BS847" s="131">
        <f t="shared" ref="BS847" si="16360">K847/K870</f>
        <v>5.1759834368530024E-4</v>
      </c>
      <c r="BT847" s="132">
        <f t="shared" ref="BT847" si="16361">L847/L870</f>
        <v>8.2423243354626003E-4</v>
      </c>
      <c r="BU847" s="130">
        <f t="shared" ref="BU847" si="16362">M847/M870</f>
        <v>0</v>
      </c>
      <c r="BV847" s="134">
        <f t="shared" ref="BV847" si="16363">N847/N870</f>
        <v>1.1478546050833561E-3</v>
      </c>
      <c r="BW847" s="135">
        <f t="shared" ref="BW847" si="16364">O847/O870</f>
        <v>0</v>
      </c>
      <c r="BX847" s="130">
        <f t="shared" ref="BX847" si="16365">P847/P870</f>
        <v>1.0486577181208053E-4</v>
      </c>
      <c r="BY847" s="131">
        <f t="shared" ref="BY847" si="16366">Q847/Q870</f>
        <v>0</v>
      </c>
      <c r="BZ847" s="132">
        <f t="shared" ref="BZ847" si="16367">R847/R870</f>
        <v>0</v>
      </c>
      <c r="CA847" s="133">
        <f t="shared" ref="CA847" si="16368">S847/S870</f>
        <v>0</v>
      </c>
      <c r="CB847" s="130">
        <f t="shared" ref="CB847" si="16369">T847/T870</f>
        <v>0</v>
      </c>
      <c r="CC847" s="131">
        <f t="shared" ref="CC847" si="16370">U847/U870</f>
        <v>0</v>
      </c>
      <c r="CD847" s="132">
        <f t="shared" ref="CD847" si="16371">V847/V870</f>
        <v>0</v>
      </c>
      <c r="CE847" s="133">
        <f t="shared" ref="CE847" si="16372">W847/W870</f>
        <v>0</v>
      </c>
      <c r="CF847" s="130">
        <f t="shared" ref="CF847" si="16373">X847/X870</f>
        <v>0</v>
      </c>
      <c r="CG847" s="131">
        <f t="shared" ref="CG847" si="16374">Y847/Y870</f>
        <v>0</v>
      </c>
      <c r="CH847" s="132">
        <f t="shared" ref="CH847" si="16375">Z847/Z870</f>
        <v>0</v>
      </c>
      <c r="CI847" s="130">
        <f t="shared" ref="CI847" si="16376">AA847/AA870</f>
        <v>0</v>
      </c>
      <c r="CJ847" s="136">
        <f t="shared" ref="CJ847" si="16377">AB847/AB870</f>
        <v>2.4203042812605794E-3</v>
      </c>
      <c r="CK847" s="137">
        <f t="shared" ref="CK847" si="16378">AC847/AC870</f>
        <v>3.0387285959554524E-5</v>
      </c>
    </row>
    <row r="848" spans="1:89" ht="14" thickBot="1">
      <c r="A848" s="147" t="s">
        <v>18</v>
      </c>
      <c r="B848" s="189">
        <v>1226</v>
      </c>
      <c r="C848" s="190">
        <v>0</v>
      </c>
      <c r="D848" s="191">
        <v>455</v>
      </c>
      <c r="E848" s="192">
        <v>0</v>
      </c>
      <c r="F848" s="189">
        <v>183</v>
      </c>
      <c r="G848" s="193">
        <v>0</v>
      </c>
      <c r="H848" s="191">
        <v>646</v>
      </c>
      <c r="I848" s="192">
        <v>94</v>
      </c>
      <c r="J848" s="189">
        <v>25</v>
      </c>
      <c r="K848" s="193">
        <v>24</v>
      </c>
      <c r="L848" s="191">
        <v>34</v>
      </c>
      <c r="M848" s="189">
        <v>144</v>
      </c>
      <c r="N848" s="194">
        <v>274</v>
      </c>
      <c r="O848" s="195">
        <v>229</v>
      </c>
      <c r="P848" s="189">
        <v>92</v>
      </c>
      <c r="Q848" s="193">
        <v>126</v>
      </c>
      <c r="R848" s="191">
        <v>190</v>
      </c>
      <c r="S848" s="192">
        <v>171</v>
      </c>
      <c r="T848" s="189">
        <v>32</v>
      </c>
      <c r="U848" s="193">
        <v>80</v>
      </c>
      <c r="V848" s="191">
        <v>104</v>
      </c>
      <c r="W848" s="192">
        <v>166</v>
      </c>
      <c r="X848" s="189">
        <v>172</v>
      </c>
      <c r="Y848" s="193">
        <v>105</v>
      </c>
      <c r="Z848" s="191">
        <v>532</v>
      </c>
      <c r="AA848" s="189">
        <v>212</v>
      </c>
      <c r="AB848" s="165">
        <f t="shared" si="16350"/>
        <v>3965</v>
      </c>
      <c r="AC848" s="166">
        <f t="shared" si="16351"/>
        <v>1351</v>
      </c>
      <c r="AE848" s="241" t="str">
        <f>$AE$11</f>
        <v>09:00 - 09:59</v>
      </c>
      <c r="AF848" s="242">
        <f>SUMIF($A$9:$A$32,$AE848,B$846:B$869)</f>
        <v>2591</v>
      </c>
      <c r="AG848" s="262">
        <f t="shared" si="16321"/>
        <v>1014</v>
      </c>
      <c r="AH848" s="263">
        <f t="shared" si="16321"/>
        <v>925</v>
      </c>
      <c r="AI848" s="264">
        <f t="shared" si="16321"/>
        <v>457</v>
      </c>
      <c r="AJ848" s="265">
        <f t="shared" si="16321"/>
        <v>258</v>
      </c>
      <c r="AK848" s="266">
        <f t="shared" si="16321"/>
        <v>173</v>
      </c>
      <c r="AL848" s="263">
        <f t="shared" si="16321"/>
        <v>1171</v>
      </c>
      <c r="AM848" s="264">
        <f t="shared" si="16321"/>
        <v>1379</v>
      </c>
      <c r="AN848" s="265">
        <f t="shared" si="16321"/>
        <v>157</v>
      </c>
      <c r="AO848" s="266">
        <f t="shared" si="16321"/>
        <v>412</v>
      </c>
      <c r="AP848" s="263">
        <f t="shared" si="16321"/>
        <v>156</v>
      </c>
      <c r="AQ848" s="265">
        <f t="shared" si="16321"/>
        <v>856</v>
      </c>
      <c r="AR848" s="267">
        <f t="shared" si="16321"/>
        <v>967</v>
      </c>
      <c r="AS848" s="268">
        <f t="shared" si="16321"/>
        <v>1827</v>
      </c>
      <c r="AT848" s="265">
        <f t="shared" si="16321"/>
        <v>619</v>
      </c>
      <c r="AU848" s="266">
        <f t="shared" si="16321"/>
        <v>506</v>
      </c>
      <c r="AV848" s="263">
        <f t="shared" si="16321"/>
        <v>1116</v>
      </c>
      <c r="AW848" s="264">
        <f t="shared" si="16322"/>
        <v>833</v>
      </c>
      <c r="AX848" s="265">
        <f t="shared" si="16322"/>
        <v>172</v>
      </c>
      <c r="AY848" s="266">
        <f t="shared" si="16322"/>
        <v>299</v>
      </c>
      <c r="AZ848" s="263">
        <f t="shared" si="16322"/>
        <v>560</v>
      </c>
      <c r="BA848" s="264">
        <f t="shared" si="16322"/>
        <v>1352</v>
      </c>
      <c r="BB848" s="265">
        <f t="shared" si="16322"/>
        <v>642</v>
      </c>
      <c r="BC848" s="266">
        <f t="shared" si="16322"/>
        <v>652</v>
      </c>
      <c r="BD848" s="263">
        <f t="shared" si="16322"/>
        <v>2248</v>
      </c>
      <c r="BE848" s="265">
        <f t="shared" si="16322"/>
        <v>2321</v>
      </c>
      <c r="BF848" s="261">
        <f>SUM(AF848,AH848,AJ848,AL848,AN848,AP848,AR848,AT848,AV848,AX848,AZ848,BB848,BD848)</f>
        <v>11582</v>
      </c>
      <c r="BG848" s="19">
        <f>SUM(AG848,AI848,AK848,AM848,AO848,AQ848,AS848,AU848,AW848,AY848,BA848,BC848,BE848)</f>
        <v>12081</v>
      </c>
      <c r="BI848" s="147" t="s">
        <v>18</v>
      </c>
      <c r="BJ848" s="130">
        <f>B848/B870</f>
        <v>3.4286033894513117E-2</v>
      </c>
      <c r="BK848" s="131">
        <f t="shared" ref="BK848" si="16379">C848/C870</f>
        <v>0</v>
      </c>
      <c r="BL848" s="132">
        <f t="shared" ref="BL848" si="16380">D848/D870</f>
        <v>3.4360368524392088E-2</v>
      </c>
      <c r="BM848" s="133">
        <f t="shared" ref="BM848" si="16381">E848/E870</f>
        <v>0</v>
      </c>
      <c r="BN848" s="130">
        <f t="shared" ref="BN848" si="16382">F848/F870</f>
        <v>3.4359744648892229E-2</v>
      </c>
      <c r="BO848" s="131">
        <f t="shared" ref="BO848" si="16383">G848/G870</f>
        <v>0</v>
      </c>
      <c r="BP848" s="132">
        <f t="shared" ref="BP848" si="16384">H848/H870</f>
        <v>2.8237968265069722E-2</v>
      </c>
      <c r="BQ848" s="133">
        <f t="shared" ref="BQ848" si="16385">I848/I870</f>
        <v>3.0123377663835924E-3</v>
      </c>
      <c r="BR848" s="130">
        <f t="shared" ref="BR848" si="16386">J848/J870</f>
        <v>8.7168758716875874E-3</v>
      </c>
      <c r="BS848" s="131">
        <f t="shared" ref="BS848" si="16387">K848/K870</f>
        <v>6.2111801242236021E-3</v>
      </c>
      <c r="BT848" s="132">
        <f t="shared" ref="BT848" si="16388">L848/L870</f>
        <v>7.0059756851432106E-3</v>
      </c>
      <c r="BU848" s="130">
        <f t="shared" ref="BU848" si="16389">M848/M870</f>
        <v>1.2170385395537525E-2</v>
      </c>
      <c r="BV848" s="134">
        <f t="shared" ref="BV848" si="16390">N848/N870</f>
        <v>1.4976769609182837E-2</v>
      </c>
      <c r="BW848" s="135">
        <f t="shared" ref="BW848" si="16391">O848/O870</f>
        <v>9.6751024546875668E-3</v>
      </c>
      <c r="BX848" s="130">
        <f t="shared" ref="BX848" si="16392">P848/P870</f>
        <v>9.6476510067114093E-3</v>
      </c>
      <c r="BY848" s="131">
        <f t="shared" ref="BY848" si="16393">Q848/Q870</f>
        <v>1.316339323025491E-2</v>
      </c>
      <c r="BZ848" s="132">
        <f t="shared" ref="BZ848" si="16394">R848/R870</f>
        <v>1.2128949888285988E-2</v>
      </c>
      <c r="CA848" s="133">
        <f t="shared" ref="CA848" si="16395">S848/S870</f>
        <v>1.135759829968119E-2</v>
      </c>
      <c r="CB848" s="130">
        <f t="shared" ref="CB848" si="16396">T848/T870</f>
        <v>9.852216748768473E-3</v>
      </c>
      <c r="CC848" s="131">
        <f t="shared" ref="CC848" si="16397">U848/U870</f>
        <v>2.4118179077479651E-2</v>
      </c>
      <c r="CD848" s="132">
        <f t="shared" ref="CD848" si="16398">V848/V870</f>
        <v>7.0118662351672063E-3</v>
      </c>
      <c r="CE848" s="133">
        <f t="shared" ref="CE848" si="16399">W848/W870</f>
        <v>1.0328521652563464E-2</v>
      </c>
      <c r="CF848" s="130">
        <f t="shared" ref="CF848" si="16400">X848/X870</f>
        <v>1.3670322683198219E-2</v>
      </c>
      <c r="CG848" s="131">
        <f t="shared" ref="CG848" si="16401">Y848/Y870</f>
        <v>1.4851485148514851E-2</v>
      </c>
      <c r="CH848" s="132">
        <f t="shared" ref="CH848" si="16402">Z848/Z870</f>
        <v>1.3701805444664795E-2</v>
      </c>
      <c r="CI848" s="130">
        <f t="shared" ref="CI848" si="16403">AA848/AA870</f>
        <v>5.8392552195229439E-3</v>
      </c>
      <c r="CJ848" s="136">
        <f t="shared" ref="CJ848" si="16404">AB848/AB870</f>
        <v>2.0034460282250935E-2</v>
      </c>
      <c r="CK848" s="137">
        <f t="shared" ref="CK848" si="16405">AC848/AC870</f>
        <v>6.8422038885596935E-3</v>
      </c>
    </row>
    <row r="849" spans="1:89" ht="15" thickTop="1" thickBot="1">
      <c r="A849" s="138" t="s">
        <v>19</v>
      </c>
      <c r="B849" s="182">
        <v>1768</v>
      </c>
      <c r="C849" s="183">
        <v>266</v>
      </c>
      <c r="D849" s="184">
        <v>666</v>
      </c>
      <c r="E849" s="185">
        <v>181</v>
      </c>
      <c r="F849" s="182">
        <v>276</v>
      </c>
      <c r="G849" s="186">
        <v>61</v>
      </c>
      <c r="H849" s="184">
        <v>864</v>
      </c>
      <c r="I849" s="185">
        <v>497</v>
      </c>
      <c r="J849" s="182">
        <v>58</v>
      </c>
      <c r="K849" s="186">
        <v>69</v>
      </c>
      <c r="L849" s="184">
        <v>130</v>
      </c>
      <c r="M849" s="182">
        <v>314</v>
      </c>
      <c r="N849" s="187">
        <v>623</v>
      </c>
      <c r="O849" s="188">
        <v>752</v>
      </c>
      <c r="P849" s="182">
        <v>380</v>
      </c>
      <c r="Q849" s="186">
        <v>328</v>
      </c>
      <c r="R849" s="184">
        <v>584</v>
      </c>
      <c r="S849" s="185">
        <v>474</v>
      </c>
      <c r="T849" s="182">
        <v>128</v>
      </c>
      <c r="U849" s="186">
        <v>260</v>
      </c>
      <c r="V849" s="184">
        <v>415</v>
      </c>
      <c r="W849" s="185">
        <v>650</v>
      </c>
      <c r="X849" s="182">
        <v>603</v>
      </c>
      <c r="Y849" s="186">
        <v>366</v>
      </c>
      <c r="Z849" s="184">
        <v>1223</v>
      </c>
      <c r="AA849" s="182">
        <v>896</v>
      </c>
      <c r="AB849" s="165">
        <f>B849+D849+F849+H849+J849+L849+N849+P849+R849+T849+V849+X849+Z849</f>
        <v>7718</v>
      </c>
      <c r="AC849" s="166">
        <f t="shared" si="16351"/>
        <v>5114</v>
      </c>
      <c r="AE849" s="269" t="s">
        <v>13</v>
      </c>
      <c r="AF849" s="14">
        <f t="shared" ref="AF849:BG849" si="16406">SUM(AF846:AF848)</f>
        <v>7432</v>
      </c>
      <c r="AG849" s="1">
        <f t="shared" si="16406"/>
        <v>2463</v>
      </c>
      <c r="AH849" s="14">
        <f t="shared" si="16406"/>
        <v>2552</v>
      </c>
      <c r="AI849" s="1">
        <f t="shared" si="16406"/>
        <v>1379</v>
      </c>
      <c r="AJ849" s="14">
        <f t="shared" si="16406"/>
        <v>747</v>
      </c>
      <c r="AK849" s="1">
        <f t="shared" si="16406"/>
        <v>565</v>
      </c>
      <c r="AL849" s="14">
        <f t="shared" si="16406"/>
        <v>3241</v>
      </c>
      <c r="AM849" s="1">
        <f t="shared" si="16406"/>
        <v>4111</v>
      </c>
      <c r="AN849" s="14">
        <f t="shared" si="16406"/>
        <v>345</v>
      </c>
      <c r="AO849" s="1">
        <f t="shared" si="16406"/>
        <v>959</v>
      </c>
      <c r="AP849" s="14">
        <f t="shared" si="16406"/>
        <v>450</v>
      </c>
      <c r="AQ849" s="1">
        <f t="shared" si="16406"/>
        <v>2311</v>
      </c>
      <c r="AR849" s="14">
        <f t="shared" si="16406"/>
        <v>2891</v>
      </c>
      <c r="AS849" s="1">
        <f t="shared" si="16406"/>
        <v>4455</v>
      </c>
      <c r="AT849" s="14">
        <f t="shared" si="16406"/>
        <v>1629</v>
      </c>
      <c r="AU849" s="1">
        <f t="shared" si="16406"/>
        <v>1589</v>
      </c>
      <c r="AV849" s="14">
        <f t="shared" si="16406"/>
        <v>2992</v>
      </c>
      <c r="AW849" s="1">
        <f t="shared" si="16406"/>
        <v>2121</v>
      </c>
      <c r="AX849" s="14">
        <f t="shared" si="16406"/>
        <v>478</v>
      </c>
      <c r="AY849" s="1">
        <f t="shared" si="16406"/>
        <v>893</v>
      </c>
      <c r="AZ849" s="14">
        <f t="shared" si="16406"/>
        <v>1784</v>
      </c>
      <c r="BA849" s="1">
        <f t="shared" si="16406"/>
        <v>2775</v>
      </c>
      <c r="BB849" s="14">
        <f t="shared" si="16406"/>
        <v>1906</v>
      </c>
      <c r="BC849" s="1">
        <f t="shared" si="16406"/>
        <v>1850</v>
      </c>
      <c r="BD849" s="14">
        <f t="shared" si="16406"/>
        <v>6065</v>
      </c>
      <c r="BE849" s="1">
        <f t="shared" si="16406"/>
        <v>6045</v>
      </c>
      <c r="BF849" s="54">
        <f t="shared" si="16406"/>
        <v>32512</v>
      </c>
      <c r="BG849" s="50">
        <f t="shared" si="16406"/>
        <v>31516</v>
      </c>
      <c r="BI849" s="138" t="s">
        <v>19</v>
      </c>
      <c r="BJ849" s="130">
        <f>B849/B870</f>
        <v>4.9443481179036859E-2</v>
      </c>
      <c r="BK849" s="131">
        <f t="shared" ref="BK849" si="16407">C849/C870</f>
        <v>1.0497651841035557E-2</v>
      </c>
      <c r="BL849" s="132">
        <f t="shared" ref="BL849" si="16408">D849/D870</f>
        <v>5.0294517444494792E-2</v>
      </c>
      <c r="BM849" s="133">
        <f t="shared" ref="BM849" si="16409">E849/E870</f>
        <v>1.7706906671884171E-2</v>
      </c>
      <c r="BN849" s="130">
        <f t="shared" ref="BN849" si="16410">F849/F870</f>
        <v>5.1821254224558772E-2</v>
      </c>
      <c r="BO849" s="131">
        <f t="shared" ref="BO849" si="16411">G849/G870</f>
        <v>1.5533486121721415E-2</v>
      </c>
      <c r="BP849" s="132">
        <f t="shared" ref="BP849" si="16412">H849/H870</f>
        <v>3.7767189753901295E-2</v>
      </c>
      <c r="BQ849" s="133">
        <f t="shared" ref="BQ849" si="16413">I849/I870</f>
        <v>1.5926934786091973E-2</v>
      </c>
      <c r="BR849" s="130">
        <f t="shared" ref="BR849" si="16414">J849/J870</f>
        <v>2.0223152022315203E-2</v>
      </c>
      <c r="BS849" s="131">
        <f t="shared" ref="BS849" si="16415">K849/K870</f>
        <v>1.7857142857142856E-2</v>
      </c>
      <c r="BT849" s="132">
        <f t="shared" ref="BT849" si="16416">L849/L870</f>
        <v>2.6787554090253452E-2</v>
      </c>
      <c r="BU849" s="130">
        <f t="shared" ref="BU849" si="16417">M849/M870</f>
        <v>2.6538201487491548E-2</v>
      </c>
      <c r="BV849" s="134">
        <f t="shared" ref="BV849" si="16418">N849/N870</f>
        <v>3.4053019950806229E-2</v>
      </c>
      <c r="BW849" s="135">
        <f t="shared" ref="BW849" si="16419">O849/O870</f>
        <v>3.1771515484388863E-2</v>
      </c>
      <c r="BX849" s="130">
        <f t="shared" ref="BX849" si="16420">P849/P870</f>
        <v>3.9848993288590602E-2</v>
      </c>
      <c r="BY849" s="131">
        <f t="shared" ref="BY849" si="16421">Q849/Q870</f>
        <v>3.4266610948600083E-2</v>
      </c>
      <c r="BZ849" s="132">
        <f t="shared" ref="BZ849" si="16422">R849/R870</f>
        <v>3.7280561761889562E-2</v>
      </c>
      <c r="CA849" s="133">
        <f t="shared" ref="CA849" si="16423">S849/S870</f>
        <v>3.1482465462274178E-2</v>
      </c>
      <c r="CB849" s="130">
        <f t="shared" ref="CB849" si="16424">T849/T870</f>
        <v>3.9408866995073892E-2</v>
      </c>
      <c r="CC849" s="131">
        <f t="shared" ref="CC849" si="16425">U849/U870</f>
        <v>7.8384082001808866E-2</v>
      </c>
      <c r="CD849" s="132">
        <f t="shared" ref="CD849" si="16426">V849/V870</f>
        <v>2.7980043149946062E-2</v>
      </c>
      <c r="CE849" s="133">
        <f t="shared" ref="CE849" si="16427">W849/W870</f>
        <v>4.0443006470881032E-2</v>
      </c>
      <c r="CF849" s="130">
        <f t="shared" ref="CF849" si="16428">X849/X870</f>
        <v>4.7925608011444923E-2</v>
      </c>
      <c r="CG849" s="131">
        <f t="shared" ref="CG849" si="16429">Y849/Y870</f>
        <v>5.1768033946251769E-2</v>
      </c>
      <c r="CH849" s="132">
        <f t="shared" ref="CH849" si="16430">Z849/Z870</f>
        <v>3.1498699358693691E-2</v>
      </c>
      <c r="CI849" s="130">
        <f t="shared" ref="CI849" si="16431">AA849/AA870</f>
        <v>2.4679116399493196E-2</v>
      </c>
      <c r="CJ849" s="136">
        <f t="shared" ref="CJ849" si="16432">AB849/AB870</f>
        <v>3.8997721174883405E-2</v>
      </c>
      <c r="CK849" s="137">
        <f t="shared" ref="CK849" si="16433">AC849/AC870</f>
        <v>2.5900096732860305E-2</v>
      </c>
    </row>
    <row r="850" spans="1:89" ht="14" thickTop="1">
      <c r="A850" s="147" t="s">
        <v>20</v>
      </c>
      <c r="B850" s="189">
        <v>2214</v>
      </c>
      <c r="C850" s="190">
        <v>783</v>
      </c>
      <c r="D850" s="191">
        <v>743</v>
      </c>
      <c r="E850" s="192">
        <v>397</v>
      </c>
      <c r="F850" s="189">
        <v>213</v>
      </c>
      <c r="G850" s="193">
        <v>176</v>
      </c>
      <c r="H850" s="191">
        <v>980</v>
      </c>
      <c r="I850" s="192">
        <v>1448</v>
      </c>
      <c r="J850" s="189">
        <v>88</v>
      </c>
      <c r="K850" s="193">
        <v>243</v>
      </c>
      <c r="L850" s="191">
        <v>139</v>
      </c>
      <c r="M850" s="189">
        <v>605</v>
      </c>
      <c r="N850" s="194">
        <v>925</v>
      </c>
      <c r="O850" s="195">
        <v>1088</v>
      </c>
      <c r="P850" s="189">
        <v>500</v>
      </c>
      <c r="Q850" s="193">
        <v>504</v>
      </c>
      <c r="R850" s="191">
        <v>859</v>
      </c>
      <c r="S850" s="192">
        <v>518</v>
      </c>
      <c r="T850" s="189">
        <v>159</v>
      </c>
      <c r="U850" s="193">
        <v>237</v>
      </c>
      <c r="V850" s="191">
        <v>653</v>
      </c>
      <c r="W850" s="192">
        <v>536</v>
      </c>
      <c r="X850" s="189">
        <v>646</v>
      </c>
      <c r="Y850" s="193">
        <v>524</v>
      </c>
      <c r="Z850" s="191">
        <v>1704</v>
      </c>
      <c r="AA850" s="189">
        <v>1311</v>
      </c>
      <c r="AB850" s="165">
        <f t="shared" ref="AB850:AB866" si="16434">B850+D850+F850+H850+J850+L850+N850+P850+R850+T850+V850+X850+Z850</f>
        <v>9823</v>
      </c>
      <c r="AC850" s="166">
        <f t="shared" si="16351"/>
        <v>8370</v>
      </c>
      <c r="BI850" s="147" t="s">
        <v>20</v>
      </c>
      <c r="BJ850" s="130">
        <f>B850/B870</f>
        <v>6.1916214553386653E-2</v>
      </c>
      <c r="BK850" s="131">
        <f t="shared" ref="BK850" si="16435">C850/C870</f>
        <v>3.0900982674927975E-2</v>
      </c>
      <c r="BL850" s="132">
        <f t="shared" ref="BL850" si="16436">D850/D870</f>
        <v>5.6109349040930373E-2</v>
      </c>
      <c r="BM850" s="133">
        <f t="shared" ref="BM850" si="16437">E850/E870</f>
        <v>3.8837800821756994E-2</v>
      </c>
      <c r="BN850" s="130">
        <f t="shared" ref="BN850" si="16438">F850/F870</f>
        <v>3.9992489673300789E-2</v>
      </c>
      <c r="BO850" s="131">
        <f t="shared" ref="BO850" si="16439">G850/G870</f>
        <v>4.4817927170868348E-2</v>
      </c>
      <c r="BP850" s="132">
        <f t="shared" ref="BP850" si="16440">H850/H870</f>
        <v>4.2837784674563971E-2</v>
      </c>
      <c r="BQ850" s="133">
        <f t="shared" ref="BQ850" si="16441">I850/I870</f>
        <v>4.6402820060887681E-2</v>
      </c>
      <c r="BR850" s="130">
        <f t="shared" ref="BR850" si="16442">J850/J870</f>
        <v>3.0683403068340307E-2</v>
      </c>
      <c r="BS850" s="131">
        <f t="shared" ref="BS850" si="16443">K850/K870</f>
        <v>6.2888198757763969E-2</v>
      </c>
      <c r="BT850" s="132">
        <f t="shared" ref="BT850" si="16444">L850/L870</f>
        <v>2.8642077065732536E-2</v>
      </c>
      <c r="BU850" s="130">
        <f t="shared" ref="BU850" si="16445">M850/M870</f>
        <v>5.1132521974306962E-2</v>
      </c>
      <c r="BV850" s="134">
        <f t="shared" ref="BV850" si="16446">N850/N870</f>
        <v>5.0560262366766875E-2</v>
      </c>
      <c r="BW850" s="135">
        <f t="shared" ref="BW850" si="16447">O850/O870</f>
        <v>4.5967298998690273E-2</v>
      </c>
      <c r="BX850" s="130">
        <f t="shared" ref="BX850" si="16448">P850/P870</f>
        <v>5.2432885906040269E-2</v>
      </c>
      <c r="BY850" s="131">
        <f t="shared" ref="BY850" si="16449">Q850/Q870</f>
        <v>5.2653572921019638E-2</v>
      </c>
      <c r="BZ850" s="132">
        <f t="shared" ref="BZ850" si="16450">R850/R870</f>
        <v>5.4835620810724545E-2</v>
      </c>
      <c r="CA850" s="133">
        <f t="shared" ref="CA850" si="16451">S850/S870</f>
        <v>3.4404888416578107E-2</v>
      </c>
      <c r="CB850" s="130">
        <f t="shared" ref="CB850" si="16452">T850/T870</f>
        <v>4.8953201970443352E-2</v>
      </c>
      <c r="CC850" s="131">
        <f t="shared" ref="CC850" si="16453">U850/U870</f>
        <v>7.1450105517033458E-2</v>
      </c>
      <c r="CD850" s="132">
        <f t="shared" ref="CD850" si="16454">V850/V870</f>
        <v>4.4026429341963325E-2</v>
      </c>
      <c r="CE850" s="133">
        <f t="shared" ref="CE850" si="16455">W850/W870</f>
        <v>3.3349925335988052E-2</v>
      </c>
      <c r="CF850" s="130">
        <f t="shared" ref="CF850" si="16456">X850/X870</f>
        <v>5.1343188682244474E-2</v>
      </c>
      <c r="CG850" s="131">
        <f t="shared" ref="CG850" si="16457">Y850/Y870</f>
        <v>7.411598302687411E-2</v>
      </c>
      <c r="CH850" s="132">
        <f t="shared" ref="CH850" si="16458">Z850/Z870</f>
        <v>4.3886985860354909E-2</v>
      </c>
      <c r="CI850" s="130">
        <f t="shared" ref="CI850" si="16459">AA850/AA870</f>
        <v>3.6109733928276315E-2</v>
      </c>
      <c r="CJ850" s="136">
        <f t="shared" ref="CJ850" si="16460">AB850/AB870</f>
        <v>4.9633922661425203E-2</v>
      </c>
      <c r="CK850" s="137">
        <f t="shared" ref="CK850" si="16461">AC850/AC870</f>
        <v>4.2390263913578557E-2</v>
      </c>
    </row>
    <row r="851" spans="1:89" ht="14" thickBot="1">
      <c r="A851" s="138" t="s">
        <v>21</v>
      </c>
      <c r="B851" s="182">
        <v>2627</v>
      </c>
      <c r="C851" s="183">
        <v>666</v>
      </c>
      <c r="D851" s="184">
        <v>884</v>
      </c>
      <c r="E851" s="185">
        <v>525</v>
      </c>
      <c r="F851" s="182">
        <v>276</v>
      </c>
      <c r="G851" s="186">
        <v>216</v>
      </c>
      <c r="H851" s="184">
        <v>1090</v>
      </c>
      <c r="I851" s="185">
        <v>1284</v>
      </c>
      <c r="J851" s="182">
        <v>100</v>
      </c>
      <c r="K851" s="186">
        <v>304</v>
      </c>
      <c r="L851" s="184">
        <v>155</v>
      </c>
      <c r="M851" s="182">
        <v>850</v>
      </c>
      <c r="N851" s="187">
        <v>999</v>
      </c>
      <c r="O851" s="188">
        <v>1540</v>
      </c>
      <c r="P851" s="182">
        <v>510</v>
      </c>
      <c r="Q851" s="186">
        <v>579</v>
      </c>
      <c r="R851" s="184">
        <v>1017</v>
      </c>
      <c r="S851" s="185">
        <v>770</v>
      </c>
      <c r="T851" s="182">
        <v>147</v>
      </c>
      <c r="U851" s="186">
        <v>357</v>
      </c>
      <c r="V851" s="184">
        <v>571</v>
      </c>
      <c r="W851" s="185">
        <v>887</v>
      </c>
      <c r="X851" s="182">
        <v>618</v>
      </c>
      <c r="Y851" s="186">
        <v>674</v>
      </c>
      <c r="Z851" s="184">
        <v>2113</v>
      </c>
      <c r="AA851" s="182">
        <v>2413</v>
      </c>
      <c r="AB851" s="165">
        <f t="shared" si="16434"/>
        <v>11107</v>
      </c>
      <c r="AC851" s="166">
        <f t="shared" si="16351"/>
        <v>11065</v>
      </c>
      <c r="AE851" t="s">
        <v>88</v>
      </c>
      <c r="BI851" s="138" t="s">
        <v>21</v>
      </c>
      <c r="BJ851" s="130">
        <f>B851/B870</f>
        <v>7.3466077521114156E-2</v>
      </c>
      <c r="BK851" s="131">
        <f t="shared" ref="BK851" si="16462">C851/C870</f>
        <v>2.6283594459134141E-2</v>
      </c>
      <c r="BL851" s="132">
        <f t="shared" ref="BL851" si="16463">D851/D870</f>
        <v>6.6757287418818909E-2</v>
      </c>
      <c r="BM851" s="133">
        <f t="shared" ref="BM851" si="16464">E851/E870</f>
        <v>5.135981216982978E-2</v>
      </c>
      <c r="BN851" s="130">
        <f t="shared" ref="BN851" si="16465">F851/F870</f>
        <v>5.1821254224558772E-2</v>
      </c>
      <c r="BO851" s="131">
        <f t="shared" ref="BO851" si="16466">G851/G870</f>
        <v>5.5003819709702063E-2</v>
      </c>
      <c r="BP851" s="132">
        <f t="shared" ref="BP851" si="16467">H851/H870</f>
        <v>4.7646107444157891E-2</v>
      </c>
      <c r="BQ851" s="133">
        <f t="shared" ref="BQ851" si="16468">I851/I870</f>
        <v>4.1147252042941833E-2</v>
      </c>
      <c r="BR851" s="130">
        <f t="shared" ref="BR851" si="16469">J851/J870</f>
        <v>3.4867503486750349E-2</v>
      </c>
      <c r="BS851" s="131">
        <f t="shared" ref="BS851" si="16470">K851/K870</f>
        <v>7.8674948240165632E-2</v>
      </c>
      <c r="BT851" s="132">
        <f t="shared" ref="BT851" si="16471">L851/L870</f>
        <v>3.1939006799917576E-2</v>
      </c>
      <c r="BU851" s="130">
        <f t="shared" ref="BU851" si="16472">M851/M870</f>
        <v>7.183908045977011E-2</v>
      </c>
      <c r="BV851" s="134">
        <f t="shared" ref="BV851" si="16473">N851/N870</f>
        <v>5.4605083356108225E-2</v>
      </c>
      <c r="BW851" s="135">
        <f t="shared" ref="BW851" si="16474">O851/O870</f>
        <v>6.5064007773881452E-2</v>
      </c>
      <c r="BX851" s="130">
        <f t="shared" ref="BX851" si="16475">P851/P870</f>
        <v>5.3481543624161076E-2</v>
      </c>
      <c r="BY851" s="131">
        <f t="shared" ref="BY851" si="16476">Q851/Q870</f>
        <v>6.0488926034266609E-2</v>
      </c>
      <c r="BZ851" s="132">
        <f t="shared" ref="BZ851" si="16477">R851/R870</f>
        <v>6.492180019150974E-2</v>
      </c>
      <c r="CA851" s="133">
        <f t="shared" ref="CA851" si="16478">S851/S870</f>
        <v>5.1142401700318807E-2</v>
      </c>
      <c r="CB851" s="130">
        <f t="shared" ref="CB851" si="16479">T851/T870</f>
        <v>4.5258620689655173E-2</v>
      </c>
      <c r="CC851" s="131">
        <f t="shared" ref="CC851" si="16480">U851/U870</f>
        <v>0.10762737413325293</v>
      </c>
      <c r="CD851" s="132">
        <f t="shared" ref="CD851" si="16481">V851/V870</f>
        <v>3.8497842502696875E-2</v>
      </c>
      <c r="CE851" s="133">
        <f t="shared" ref="CE851" si="16482">W851/W870</f>
        <v>5.5189148830263809E-2</v>
      </c>
      <c r="CF851" s="130">
        <f t="shared" ref="CF851" si="16483">X851/X870</f>
        <v>4.9117787315212207E-2</v>
      </c>
      <c r="CG851" s="131">
        <f t="shared" ref="CG851" si="16484">Y851/Y870</f>
        <v>9.5332390381895338E-2</v>
      </c>
      <c r="CH851" s="132">
        <f t="shared" ref="CH851" si="16485">Z851/Z870</f>
        <v>5.4420892677775771E-2</v>
      </c>
      <c r="CI851" s="130">
        <f t="shared" ref="CI851" si="16486">AA851/AA870</f>
        <v>6.6462843607117281E-2</v>
      </c>
      <c r="CJ851" s="136">
        <f t="shared" ref="CJ851" si="16487">AB851/AB870</f>
        <v>5.6121752926850219E-2</v>
      </c>
      <c r="CK851" s="137">
        <f t="shared" ref="CK851" si="16488">AC851/AC870</f>
        <v>5.6039219857078465E-2</v>
      </c>
    </row>
    <row r="852" spans="1:89" ht="15" thickTop="1" thickBot="1">
      <c r="A852" s="147" t="s">
        <v>22</v>
      </c>
      <c r="B852" s="189">
        <v>2591</v>
      </c>
      <c r="C852" s="190">
        <v>1014</v>
      </c>
      <c r="D852" s="191">
        <v>925</v>
      </c>
      <c r="E852" s="192">
        <v>457</v>
      </c>
      <c r="F852" s="189">
        <v>258</v>
      </c>
      <c r="G852" s="193">
        <v>173</v>
      </c>
      <c r="H852" s="191">
        <v>1171</v>
      </c>
      <c r="I852" s="192">
        <v>1379</v>
      </c>
      <c r="J852" s="189">
        <v>157</v>
      </c>
      <c r="K852" s="193">
        <v>412</v>
      </c>
      <c r="L852" s="191">
        <v>156</v>
      </c>
      <c r="M852" s="189">
        <v>856</v>
      </c>
      <c r="N852" s="194">
        <v>967</v>
      </c>
      <c r="O852" s="195">
        <v>1827</v>
      </c>
      <c r="P852" s="189">
        <v>619</v>
      </c>
      <c r="Q852" s="193">
        <v>506</v>
      </c>
      <c r="R852" s="191">
        <v>1116</v>
      </c>
      <c r="S852" s="192">
        <v>833</v>
      </c>
      <c r="T852" s="189">
        <v>172</v>
      </c>
      <c r="U852" s="193">
        <v>299</v>
      </c>
      <c r="V852" s="191">
        <v>560</v>
      </c>
      <c r="W852" s="192">
        <v>1352</v>
      </c>
      <c r="X852" s="189">
        <v>642</v>
      </c>
      <c r="Y852" s="193">
        <v>652</v>
      </c>
      <c r="Z852" s="191">
        <v>2248</v>
      </c>
      <c r="AA852" s="189">
        <v>2321</v>
      </c>
      <c r="AB852" s="165">
        <f t="shared" si="16434"/>
        <v>11582</v>
      </c>
      <c r="AC852" s="166">
        <f t="shared" si="16351"/>
        <v>12081</v>
      </c>
      <c r="AE852" s="314" t="s">
        <v>0</v>
      </c>
      <c r="AF852" s="308" t="s">
        <v>1</v>
      </c>
      <c r="AG852" s="309"/>
      <c r="AH852" s="308" t="s">
        <v>2</v>
      </c>
      <c r="AI852" s="309"/>
      <c r="AJ852" s="308" t="s">
        <v>3</v>
      </c>
      <c r="AK852" s="309"/>
      <c r="AL852" s="308" t="s">
        <v>4</v>
      </c>
      <c r="AM852" s="309"/>
      <c r="AN852" s="308" t="s">
        <v>5</v>
      </c>
      <c r="AO852" s="309"/>
      <c r="AP852" s="308" t="s">
        <v>6</v>
      </c>
      <c r="AQ852" s="309"/>
      <c r="AR852" s="308" t="s">
        <v>7</v>
      </c>
      <c r="AS852" s="309"/>
      <c r="AT852" s="308" t="s">
        <v>8</v>
      </c>
      <c r="AU852" s="309"/>
      <c r="AV852" s="308" t="s">
        <v>9</v>
      </c>
      <c r="AW852" s="309"/>
      <c r="AX852" s="308" t="s">
        <v>10</v>
      </c>
      <c r="AY852" s="309"/>
      <c r="AZ852" s="308" t="s">
        <v>11</v>
      </c>
      <c r="BA852" s="309"/>
      <c r="BB852" s="308" t="s">
        <v>12</v>
      </c>
      <c r="BC852" s="309"/>
      <c r="BD852" s="310" t="s">
        <v>40</v>
      </c>
      <c r="BE852" s="311"/>
      <c r="BF852" s="312" t="s">
        <v>41</v>
      </c>
      <c r="BG852" s="313"/>
      <c r="BI852" s="147" t="s">
        <v>22</v>
      </c>
      <c r="BJ852" s="130">
        <f>B852/B870</f>
        <v>7.2459309804798921E-2</v>
      </c>
      <c r="BK852" s="131">
        <f t="shared" ref="BK852" si="16489">C852/C870</f>
        <v>4.0017364536879908E-2</v>
      </c>
      <c r="BL852" s="132">
        <f t="shared" ref="BL852" si="16490">D852/D870</f>
        <v>6.9853496450687211E-2</v>
      </c>
      <c r="BM852" s="133">
        <f t="shared" ref="BM852" si="16491">E852/E870</f>
        <v>4.4707493641166114E-2</v>
      </c>
      <c r="BN852" s="130">
        <f t="shared" ref="BN852" si="16492">F852/F870</f>
        <v>4.8441607209913633E-2</v>
      </c>
      <c r="BO852" s="131">
        <f t="shared" ref="BO852" si="16493">G852/G870</f>
        <v>4.4053985230455818E-2</v>
      </c>
      <c r="BP852" s="132">
        <f t="shared" ref="BP852" si="16494">H852/H870</f>
        <v>5.1186781483586137E-2</v>
      </c>
      <c r="BQ852" s="133">
        <f t="shared" ref="BQ852" si="16495">I852/I870</f>
        <v>4.4191635955776319E-2</v>
      </c>
      <c r="BR852" s="130">
        <f t="shared" ref="BR852" si="16496">J852/J870</f>
        <v>5.4741980474198045E-2</v>
      </c>
      <c r="BS852" s="131">
        <f t="shared" ref="BS852" si="16497">K852/K870</f>
        <v>0.10662525879917184</v>
      </c>
      <c r="BT852" s="132">
        <f t="shared" ref="BT852" si="16498">L852/L870</f>
        <v>3.2145064908304141E-2</v>
      </c>
      <c r="BU852" s="130">
        <f t="shared" ref="BU852" si="16499">M852/M870</f>
        <v>7.2346179851250844E-2</v>
      </c>
      <c r="BV852" s="134">
        <f t="shared" ref="BV852" si="16500">N852/N870</f>
        <v>5.2855971576933586E-2</v>
      </c>
      <c r="BW852" s="135">
        <f t="shared" ref="BW852" si="16501">O852/O870</f>
        <v>7.71895728590139E-2</v>
      </c>
      <c r="BX852" s="130">
        <f t="shared" ref="BX852" si="16502">P852/P870</f>
        <v>6.4911912751677847E-2</v>
      </c>
      <c r="BY852" s="131">
        <f t="shared" ref="BY852" si="16503">Q852/Q870</f>
        <v>5.2862515670706225E-2</v>
      </c>
      <c r="BZ852" s="132">
        <f t="shared" ref="BZ852" si="16504">R852/R870</f>
        <v>7.1241621449090325E-2</v>
      </c>
      <c r="CA852" s="133">
        <f t="shared" ref="CA852" si="16505">S852/S870</f>
        <v>5.5326780021253984E-2</v>
      </c>
      <c r="CB852" s="130">
        <f t="shared" ref="CB852" si="16506">T852/T870</f>
        <v>5.295566502463054E-2</v>
      </c>
      <c r="CC852" s="131">
        <f t="shared" ref="CC852" si="16507">U852/U870</f>
        <v>9.0141694302080189E-2</v>
      </c>
      <c r="CD852" s="132">
        <f t="shared" ref="CD852" si="16508">V852/V870</f>
        <v>3.7756202804746494E-2</v>
      </c>
      <c r="CE852" s="133">
        <f t="shared" ref="CE852" si="16509">W852/W870</f>
        <v>8.412145345943256E-2</v>
      </c>
      <c r="CF852" s="130">
        <f t="shared" ref="CF852" si="16510">X852/X870</f>
        <v>5.1025274201239867E-2</v>
      </c>
      <c r="CG852" s="131">
        <f t="shared" ref="CG852" si="16511">Y852/Y870</f>
        <v>9.2220650636492221E-2</v>
      </c>
      <c r="CH852" s="132">
        <f t="shared" ref="CH852" si="16512">Z852/Z870</f>
        <v>5.7897854585726424E-2</v>
      </c>
      <c r="CI852" s="130">
        <f t="shared" ref="CI852" si="16513">AA852/AA870</f>
        <v>6.3928827191097895E-2</v>
      </c>
      <c r="CJ852" s="136">
        <f t="shared" ref="CJ852" si="16514">AB852/AB870</f>
        <v>5.8521845898872715E-2</v>
      </c>
      <c r="CK852" s="137">
        <f t="shared" ref="CK852" si="16515">AC852/AC870</f>
        <v>6.118480027956303E-2</v>
      </c>
    </row>
    <row r="853" spans="1:89" ht="15" thickTop="1" thickBot="1">
      <c r="A853" s="138" t="s">
        <v>23</v>
      </c>
      <c r="B853" s="182">
        <v>2584</v>
      </c>
      <c r="C853" s="183">
        <v>1439</v>
      </c>
      <c r="D853" s="184">
        <v>902</v>
      </c>
      <c r="E853" s="185">
        <v>482</v>
      </c>
      <c r="F853" s="182">
        <v>358</v>
      </c>
      <c r="G853" s="186">
        <v>217</v>
      </c>
      <c r="H853" s="184">
        <v>1400</v>
      </c>
      <c r="I853" s="185">
        <v>1572</v>
      </c>
      <c r="J853" s="182">
        <v>153</v>
      </c>
      <c r="K853" s="186">
        <v>401</v>
      </c>
      <c r="L853" s="184">
        <v>155</v>
      </c>
      <c r="M853" s="182">
        <v>836</v>
      </c>
      <c r="N853" s="187">
        <v>1091</v>
      </c>
      <c r="O853" s="188">
        <v>1498</v>
      </c>
      <c r="P853" s="182">
        <v>643</v>
      </c>
      <c r="Q853" s="186">
        <v>502</v>
      </c>
      <c r="R853" s="184">
        <v>1152</v>
      </c>
      <c r="S853" s="185">
        <v>798</v>
      </c>
      <c r="T853" s="182">
        <v>153</v>
      </c>
      <c r="U853" s="186">
        <v>185</v>
      </c>
      <c r="V853" s="184">
        <v>590</v>
      </c>
      <c r="W853" s="185">
        <v>1190</v>
      </c>
      <c r="X853" s="182">
        <v>681</v>
      </c>
      <c r="Y853" s="186">
        <v>447</v>
      </c>
      <c r="Z853" s="184">
        <v>2213</v>
      </c>
      <c r="AA853" s="182">
        <v>2079</v>
      </c>
      <c r="AB853" s="165">
        <f t="shared" si="16434"/>
        <v>12075</v>
      </c>
      <c r="AC853" s="166">
        <f t="shared" si="16351"/>
        <v>11646</v>
      </c>
      <c r="AE853" s="315"/>
      <c r="AF853" s="230" t="s">
        <v>14</v>
      </c>
      <c r="AG853" s="231" t="s">
        <v>15</v>
      </c>
      <c r="AH853" s="232" t="s">
        <v>14</v>
      </c>
      <c r="AI853" s="233" t="s">
        <v>15</v>
      </c>
      <c r="AJ853" s="230" t="s">
        <v>14</v>
      </c>
      <c r="AK853" s="231" t="s">
        <v>15</v>
      </c>
      <c r="AL853" s="232" t="s">
        <v>14</v>
      </c>
      <c r="AM853" s="233" t="s">
        <v>15</v>
      </c>
      <c r="AN853" s="230" t="s">
        <v>14</v>
      </c>
      <c r="AO853" s="231" t="s">
        <v>15</v>
      </c>
      <c r="AP853" s="232" t="s">
        <v>14</v>
      </c>
      <c r="AQ853" s="230" t="s">
        <v>15</v>
      </c>
      <c r="AR853" s="234" t="s">
        <v>14</v>
      </c>
      <c r="AS853" s="235" t="s">
        <v>15</v>
      </c>
      <c r="AT853" s="230" t="s">
        <v>14</v>
      </c>
      <c r="AU853" s="231" t="s">
        <v>15</v>
      </c>
      <c r="AV853" s="232" t="s">
        <v>14</v>
      </c>
      <c r="AW853" s="233" t="s">
        <v>15</v>
      </c>
      <c r="AX853" s="230" t="s">
        <v>14</v>
      </c>
      <c r="AY853" s="231" t="s">
        <v>15</v>
      </c>
      <c r="AZ853" s="232" t="s">
        <v>14</v>
      </c>
      <c r="BA853" s="233" t="s">
        <v>15</v>
      </c>
      <c r="BB853" s="230" t="s">
        <v>14</v>
      </c>
      <c r="BC853" s="231" t="s">
        <v>15</v>
      </c>
      <c r="BD853" s="236" t="s">
        <v>14</v>
      </c>
      <c r="BE853" s="237" t="s">
        <v>15</v>
      </c>
      <c r="BF853" s="238" t="s">
        <v>14</v>
      </c>
      <c r="BG853" s="239" t="s">
        <v>15</v>
      </c>
      <c r="BI853" s="138" t="s">
        <v>23</v>
      </c>
      <c r="BJ853" s="130">
        <f>B853/B870</f>
        <v>7.226354941551541E-2</v>
      </c>
      <c r="BK853" s="131">
        <f t="shared" ref="BK853" si="16516">C853/C870</f>
        <v>5.6789928568609656E-2</v>
      </c>
      <c r="BL853" s="132">
        <f t="shared" ref="BL853" si="16517">D853/D870</f>
        <v>6.8116598701102551E-2</v>
      </c>
      <c r="BM853" s="133">
        <f t="shared" ref="BM853" si="16518">E853/E870</f>
        <v>4.7153198982586575E-2</v>
      </c>
      <c r="BN853" s="130">
        <f t="shared" ref="BN853" si="16519">F853/F870</f>
        <v>6.7217423957942168E-2</v>
      </c>
      <c r="BO853" s="131">
        <f t="shared" ref="BO853" si="16520">G853/G870</f>
        <v>5.5258467023172907E-2</v>
      </c>
      <c r="BP853" s="132">
        <f t="shared" ref="BP853" si="16521">H853/H870</f>
        <v>6.11968352493771E-2</v>
      </c>
      <c r="BQ853" s="133">
        <f t="shared" ref="BQ853" si="16522">I853/I870</f>
        <v>5.0376542220797946E-2</v>
      </c>
      <c r="BR853" s="130">
        <f t="shared" ref="BR853" si="16523">J853/J870</f>
        <v>5.3347280334728034E-2</v>
      </c>
      <c r="BS853" s="131">
        <f t="shared" ref="BS853" si="16524">K853/K870</f>
        <v>0.10377846790890269</v>
      </c>
      <c r="BT853" s="132">
        <f t="shared" ref="BT853" si="16525">L853/L870</f>
        <v>3.1939006799917576E-2</v>
      </c>
      <c r="BU853" s="130">
        <f t="shared" ref="BU853" si="16526">M853/M870</f>
        <v>7.0655848546315084E-2</v>
      </c>
      <c r="BV853" s="134">
        <f t="shared" ref="BV853" si="16527">N853/N870</f>
        <v>5.9633779721235312E-2</v>
      </c>
      <c r="BW853" s="135">
        <f t="shared" ref="BW853" si="16528">O853/O870</f>
        <v>6.3289534834593777E-2</v>
      </c>
      <c r="BX853" s="130">
        <f t="shared" ref="BX853" si="16529">P853/P870</f>
        <v>6.742869127516779E-2</v>
      </c>
      <c r="BY853" s="131">
        <f t="shared" ref="BY853" si="16530">Q853/Q870</f>
        <v>5.2444630171333058E-2</v>
      </c>
      <c r="BZ853" s="132">
        <f t="shared" ref="BZ853" si="16531">R853/R870</f>
        <v>7.3539738270028729E-2</v>
      </c>
      <c r="CA853" s="133">
        <f t="shared" ref="CA853" si="16532">S853/S870</f>
        <v>5.300212539851222E-2</v>
      </c>
      <c r="CB853" s="130">
        <f t="shared" ref="CB853" si="16533">T853/T870</f>
        <v>4.7105911330049259E-2</v>
      </c>
      <c r="CC853" s="131">
        <f t="shared" ref="CC853" si="16534">U853/U870</f>
        <v>5.577328911667169E-2</v>
      </c>
      <c r="CD853" s="132">
        <f t="shared" ref="CD853" si="16535">V853/V870</f>
        <v>3.9778856526429339E-2</v>
      </c>
      <c r="CE853" s="133">
        <f t="shared" ref="CE853" si="16536">W853/W870</f>
        <v>7.4041811846689898E-2</v>
      </c>
      <c r="CF853" s="130">
        <f t="shared" ref="CF853" si="16537">X853/X870</f>
        <v>5.4124940391034812E-2</v>
      </c>
      <c r="CG853" s="131">
        <f t="shared" ref="CG853" si="16538">Y853/Y870</f>
        <v>6.3224893917963224E-2</v>
      </c>
      <c r="CH853" s="132">
        <f t="shared" ref="CH853" si="16539">Z853/Z870</f>
        <v>5.6996420016998478E-2</v>
      </c>
      <c r="CI853" s="130">
        <f t="shared" ref="CI853" si="16540">AA853/AA870</f>
        <v>5.7263262270699056E-2</v>
      </c>
      <c r="CJ853" s="136">
        <f t="shared" ref="CJ853" si="16541">AB853/AB870</f>
        <v>6.1012889762466591E-2</v>
      </c>
      <c r="CK853" s="137">
        <f t="shared" ref="CK853" si="16542">AC853/AC870</f>
        <v>5.8981722047495327E-2</v>
      </c>
    </row>
    <row r="854" spans="1:89" ht="14" thickTop="1">
      <c r="A854" s="147" t="s">
        <v>24</v>
      </c>
      <c r="B854" s="196">
        <v>2763</v>
      </c>
      <c r="C854" s="190">
        <v>1324</v>
      </c>
      <c r="D854" s="191">
        <v>1091</v>
      </c>
      <c r="E854" s="192">
        <v>558</v>
      </c>
      <c r="F854" s="189">
        <v>405</v>
      </c>
      <c r="G854" s="193">
        <v>177</v>
      </c>
      <c r="H854" s="191">
        <v>1574</v>
      </c>
      <c r="I854" s="192">
        <v>1872</v>
      </c>
      <c r="J854" s="189">
        <v>131</v>
      </c>
      <c r="K854" s="193">
        <v>319</v>
      </c>
      <c r="L854" s="191">
        <v>210</v>
      </c>
      <c r="M854" s="189">
        <v>954</v>
      </c>
      <c r="N854" s="194">
        <v>1100</v>
      </c>
      <c r="O854" s="197">
        <v>1725</v>
      </c>
      <c r="P854" s="189">
        <v>697</v>
      </c>
      <c r="Q854" s="193">
        <v>527</v>
      </c>
      <c r="R854" s="191">
        <v>1240</v>
      </c>
      <c r="S854" s="192">
        <v>912</v>
      </c>
      <c r="T854" s="189">
        <v>174</v>
      </c>
      <c r="U854" s="193">
        <v>192</v>
      </c>
      <c r="V854" s="191">
        <v>718</v>
      </c>
      <c r="W854" s="198">
        <v>1249</v>
      </c>
      <c r="X854" s="189">
        <v>775</v>
      </c>
      <c r="Y854" s="193">
        <v>402</v>
      </c>
      <c r="Z854" s="191">
        <v>2490</v>
      </c>
      <c r="AA854" s="189">
        <v>2409</v>
      </c>
      <c r="AB854" s="165">
        <f t="shared" si="16434"/>
        <v>13368</v>
      </c>
      <c r="AC854" s="166">
        <f t="shared" si="16351"/>
        <v>12620</v>
      </c>
      <c r="AE854" s="241" t="str">
        <f>$AE$17</f>
        <v>17:00 - 17:59</v>
      </c>
      <c r="AF854" s="242">
        <f t="shared" ref="AF854:AU856" si="16543">SUMIF($A$9:$A$32,$AE854,B$846:B$869)</f>
        <v>2184</v>
      </c>
      <c r="AG854" s="243">
        <f t="shared" si="16543"/>
        <v>2686</v>
      </c>
      <c r="AH854" s="244">
        <f t="shared" si="16543"/>
        <v>886</v>
      </c>
      <c r="AI854" s="245">
        <f t="shared" si="16543"/>
        <v>888</v>
      </c>
      <c r="AJ854" s="242">
        <f t="shared" si="16543"/>
        <v>463</v>
      </c>
      <c r="AK854" s="246">
        <f t="shared" si="16543"/>
        <v>432</v>
      </c>
      <c r="AL854" s="244">
        <f t="shared" si="16543"/>
        <v>1670</v>
      </c>
      <c r="AM854" s="245">
        <f t="shared" si="16543"/>
        <v>3144</v>
      </c>
      <c r="AN854" s="242">
        <f t="shared" si="16543"/>
        <v>299</v>
      </c>
      <c r="AO854" s="246">
        <f t="shared" si="16543"/>
        <v>278</v>
      </c>
      <c r="AP854" s="244">
        <f t="shared" si="16543"/>
        <v>545</v>
      </c>
      <c r="AQ854" s="242">
        <f t="shared" si="16543"/>
        <v>779</v>
      </c>
      <c r="AR854" s="247">
        <f t="shared" si="16543"/>
        <v>1435</v>
      </c>
      <c r="AS854" s="248">
        <f t="shared" si="16543"/>
        <v>1747</v>
      </c>
      <c r="AT854" s="242">
        <f t="shared" si="16543"/>
        <v>700</v>
      </c>
      <c r="AU854" s="246">
        <f t="shared" si="16543"/>
        <v>835</v>
      </c>
      <c r="AV854" s="244">
        <f t="shared" ref="AP854:BE856" si="16544">SUMIF($A$9:$A$32,$AE854,R$846:R$869)</f>
        <v>1039</v>
      </c>
      <c r="AW854" s="245">
        <f t="shared" si="16544"/>
        <v>1206</v>
      </c>
      <c r="AX854" s="242">
        <f t="shared" si="16544"/>
        <v>305</v>
      </c>
      <c r="AY854" s="246">
        <f t="shared" si="16544"/>
        <v>199</v>
      </c>
      <c r="AZ854" s="244">
        <f t="shared" si="16544"/>
        <v>1035</v>
      </c>
      <c r="BA854" s="245">
        <f t="shared" si="16544"/>
        <v>951</v>
      </c>
      <c r="BB854" s="242">
        <f t="shared" si="16544"/>
        <v>1056</v>
      </c>
      <c r="BC854" s="246">
        <f t="shared" si="16544"/>
        <v>479</v>
      </c>
      <c r="BD854" s="23">
        <f t="shared" si="16544"/>
        <v>3412</v>
      </c>
      <c r="BE854" s="249">
        <f t="shared" si="16544"/>
        <v>2977</v>
      </c>
      <c r="BF854" s="250">
        <f>AF854+AH854+AJ854+AL854+AN854+AP854+AR854+AT854+AV854+AX854+AZ854+BB854+BD854</f>
        <v>15029</v>
      </c>
      <c r="BG854" s="251">
        <f>AG854+AI854+AK854+AM854+AO854+AQ854+AS854+AU854+AW854+AY854+BA854+BC854+BE854</f>
        <v>16601</v>
      </c>
      <c r="BI854" s="147" t="s">
        <v>24</v>
      </c>
      <c r="BJ854" s="130">
        <f>B854/B870</f>
        <v>7.7269422227193921E-2</v>
      </c>
      <c r="BK854" s="131">
        <f t="shared" ref="BK854" si="16545">C854/C870</f>
        <v>5.2251470065906309E-2</v>
      </c>
      <c r="BL854" s="132">
        <f t="shared" ref="BL854" si="16546">D854/D870</f>
        <v>8.2389367165080801E-2</v>
      </c>
      <c r="BM854" s="133">
        <f t="shared" ref="BM854" si="16547">E854/E870</f>
        <v>5.4588143220504794E-2</v>
      </c>
      <c r="BN854" s="130">
        <f t="shared" ref="BN854" si="16548">F854/F870</f>
        <v>7.6042057829515577E-2</v>
      </c>
      <c r="BO854" s="131">
        <f t="shared" ref="BO854" si="16549">G854/G870</f>
        <v>4.5072574484339191E-2</v>
      </c>
      <c r="BP854" s="132">
        <f t="shared" ref="BP854" si="16550">H854/H870</f>
        <v>6.8802727630371111E-2</v>
      </c>
      <c r="BQ854" s="133">
        <f t="shared" ref="BQ854" si="16551">I854/I870</f>
        <v>5.999038615606473E-2</v>
      </c>
      <c r="BR854" s="130">
        <f t="shared" ref="BR854" si="16552">J854/J870</f>
        <v>4.5676429567642958E-2</v>
      </c>
      <c r="BS854" s="131">
        <f t="shared" ref="BS854" si="16553">K854/K870</f>
        <v>8.2556935817805377E-2</v>
      </c>
      <c r="BT854" s="132">
        <f t="shared" ref="BT854" si="16554">L854/L870</f>
        <v>4.3272202761178651E-2</v>
      </c>
      <c r="BU854" s="130">
        <f t="shared" ref="BU854" si="16555">M854/M870</f>
        <v>8.0628803245436101E-2</v>
      </c>
      <c r="BV854" s="134">
        <f t="shared" ref="BV854" si="16556">N854/N870</f>
        <v>6.0125717409128178E-2</v>
      </c>
      <c r="BW854" s="135">
        <f t="shared" ref="BW854" si="16557">O854/O870</f>
        <v>7.2880138577886694E-2</v>
      </c>
      <c r="BX854" s="130">
        <f t="shared" ref="BX854" si="16558">P854/P870</f>
        <v>7.3091442953020128E-2</v>
      </c>
      <c r="BY854" s="131">
        <f t="shared" ref="BY854" si="16559">Q854/Q870</f>
        <v>5.5056414542415381E-2</v>
      </c>
      <c r="BZ854" s="132">
        <f t="shared" ref="BZ854" si="16560">R854/R870</f>
        <v>7.9157357165655917E-2</v>
      </c>
      <c r="CA854" s="133">
        <f t="shared" ref="CA854" si="16561">S854/S870</f>
        <v>6.0573857598299682E-2</v>
      </c>
      <c r="CB854" s="130">
        <f t="shared" ref="CB854" si="16562">T854/T870</f>
        <v>5.3571428571428568E-2</v>
      </c>
      <c r="CC854" s="131">
        <f t="shared" ref="CC854" si="16563">U854/U870</f>
        <v>5.7883629785951157E-2</v>
      </c>
      <c r="CD854" s="132">
        <f t="shared" ref="CD854" si="16564">V854/V870</f>
        <v>4.8408845738942829E-2</v>
      </c>
      <c r="CE854" s="133">
        <f t="shared" ref="CE854" si="16565">W854/W870</f>
        <v>7.7712792434046787E-2</v>
      </c>
      <c r="CF854" s="130">
        <f t="shared" ref="CF854" si="16566">X854/X870</f>
        <v>6.1595930694643142E-2</v>
      </c>
      <c r="CG854" s="131">
        <f t="shared" ref="CG854" si="16567">Y854/Y870</f>
        <v>5.6859971711456861E-2</v>
      </c>
      <c r="CH854" s="132">
        <f t="shared" ref="CH854" si="16568">Z854/Z870</f>
        <v>6.4130630746645378E-2</v>
      </c>
      <c r="CI854" s="130">
        <f t="shared" ref="CI854" si="16569">AA854/AA870</f>
        <v>6.6352668980333832E-2</v>
      </c>
      <c r="CJ854" s="136">
        <f t="shared" ref="CJ854" si="16570">AB854/AB870</f>
        <v>6.7546195473677295E-2</v>
      </c>
      <c r="CK854" s="137">
        <f t="shared" ref="CK854" si="16571">AC854/AC870</f>
        <v>6.3914591468263018E-2</v>
      </c>
    </row>
    <row r="855" spans="1:89">
      <c r="A855" s="138" t="s">
        <v>25</v>
      </c>
      <c r="B855" s="199">
        <v>2805</v>
      </c>
      <c r="C855" s="183">
        <v>2020</v>
      </c>
      <c r="D855" s="184">
        <v>1061</v>
      </c>
      <c r="E855" s="185">
        <v>574</v>
      </c>
      <c r="F855" s="182">
        <v>368</v>
      </c>
      <c r="G855" s="186">
        <v>205</v>
      </c>
      <c r="H855" s="184">
        <v>1747</v>
      </c>
      <c r="I855" s="185">
        <v>2068</v>
      </c>
      <c r="J855" s="182">
        <v>218</v>
      </c>
      <c r="K855" s="183">
        <v>313</v>
      </c>
      <c r="L855" s="184">
        <v>286</v>
      </c>
      <c r="M855" s="182">
        <v>1038</v>
      </c>
      <c r="N855" s="187">
        <v>1215</v>
      </c>
      <c r="O855" s="200">
        <v>1799</v>
      </c>
      <c r="P855" s="182">
        <v>770</v>
      </c>
      <c r="Q855" s="183">
        <v>529</v>
      </c>
      <c r="R855" s="184">
        <v>1232</v>
      </c>
      <c r="S855" s="185">
        <v>902</v>
      </c>
      <c r="T855" s="191">
        <v>222</v>
      </c>
      <c r="U855" s="182">
        <v>200</v>
      </c>
      <c r="V855" s="184">
        <v>842</v>
      </c>
      <c r="W855" s="201">
        <v>1700</v>
      </c>
      <c r="X855" s="182">
        <v>928</v>
      </c>
      <c r="Y855" s="186">
        <v>411</v>
      </c>
      <c r="Z855" s="184">
        <v>2606</v>
      </c>
      <c r="AA855" s="182">
        <v>2539</v>
      </c>
      <c r="AB855" s="165">
        <f t="shared" si="16434"/>
        <v>14300</v>
      </c>
      <c r="AC855" s="166">
        <f t="shared" si="16351"/>
        <v>14298</v>
      </c>
      <c r="AE855" s="253" t="str">
        <f>$AE$18</f>
        <v>18:00 - 18:59</v>
      </c>
      <c r="AF855" s="242">
        <f t="shared" si="16543"/>
        <v>1991</v>
      </c>
      <c r="AG855" s="254">
        <f t="shared" si="16543"/>
        <v>2212</v>
      </c>
      <c r="AH855" s="255">
        <f t="shared" si="16543"/>
        <v>767</v>
      </c>
      <c r="AI855" s="256">
        <f t="shared" si="16543"/>
        <v>956</v>
      </c>
      <c r="AJ855" s="257">
        <f t="shared" si="16543"/>
        <v>303</v>
      </c>
      <c r="AK855" s="258">
        <f t="shared" si="16543"/>
        <v>353</v>
      </c>
      <c r="AL855" s="255">
        <f t="shared" si="16543"/>
        <v>1567</v>
      </c>
      <c r="AM855" s="256">
        <f t="shared" si="16543"/>
        <v>2819</v>
      </c>
      <c r="AN855" s="257">
        <f t="shared" si="16543"/>
        <v>223</v>
      </c>
      <c r="AO855" s="258">
        <f t="shared" si="16543"/>
        <v>180</v>
      </c>
      <c r="AP855" s="255">
        <f t="shared" si="16544"/>
        <v>465</v>
      </c>
      <c r="AQ855" s="257">
        <f t="shared" si="16544"/>
        <v>629</v>
      </c>
      <c r="AR855" s="259">
        <f t="shared" si="16544"/>
        <v>1357</v>
      </c>
      <c r="AS855" s="260">
        <f t="shared" si="16544"/>
        <v>1495</v>
      </c>
      <c r="AT855" s="257">
        <f t="shared" si="16544"/>
        <v>579</v>
      </c>
      <c r="AU855" s="258">
        <f t="shared" si="16544"/>
        <v>761</v>
      </c>
      <c r="AV855" s="255">
        <f t="shared" si="16544"/>
        <v>831</v>
      </c>
      <c r="AW855" s="256">
        <f t="shared" si="16544"/>
        <v>1319</v>
      </c>
      <c r="AX855" s="257">
        <f t="shared" si="16544"/>
        <v>245</v>
      </c>
      <c r="AY855" s="258">
        <f t="shared" si="16544"/>
        <v>196</v>
      </c>
      <c r="AZ855" s="255">
        <f t="shared" si="16544"/>
        <v>1180</v>
      </c>
      <c r="BA855" s="256">
        <f t="shared" si="16544"/>
        <v>947</v>
      </c>
      <c r="BB855" s="257">
        <f t="shared" si="16544"/>
        <v>912</v>
      </c>
      <c r="BC855" s="258">
        <f t="shared" si="16544"/>
        <v>391</v>
      </c>
      <c r="BD855" s="255">
        <f t="shared" si="16544"/>
        <v>3021</v>
      </c>
      <c r="BE855" s="257">
        <f t="shared" si="16544"/>
        <v>2666</v>
      </c>
      <c r="BF855" s="261">
        <f>SUM(AF855,AH855,AJ855,AL855,AN855,AP855,AR855,AT855,AV855,AX855,AZ855,BB855,BD855)</f>
        <v>13441</v>
      </c>
      <c r="BG855" s="19">
        <f>SUM(AG855,AI855,AK855,AM855,AO855,AQ855,AS855,AU855,AW855,AY855,BA855,BC855,BE855)</f>
        <v>14924</v>
      </c>
      <c r="BI855" s="138" t="s">
        <v>25</v>
      </c>
      <c r="BJ855" s="130">
        <f>B855/B870</f>
        <v>7.8443984562895017E-2</v>
      </c>
      <c r="BK855" s="131">
        <f t="shared" ref="BK855" si="16572">C855/C870</f>
        <v>7.9719010221397851E-2</v>
      </c>
      <c r="BL855" s="132">
        <f t="shared" ref="BL855" si="16573">D855/D870</f>
        <v>8.012384836127473E-2</v>
      </c>
      <c r="BM855" s="133">
        <f t="shared" ref="BM855" si="16574">E855/E870</f>
        <v>5.6153394639013893E-2</v>
      </c>
      <c r="BN855" s="130">
        <f t="shared" ref="BN855" si="16575">F855/F870</f>
        <v>6.9095005632745024E-2</v>
      </c>
      <c r="BO855" s="131">
        <f t="shared" ref="BO855" si="16576">G855/G870</f>
        <v>5.2202699261522788E-2</v>
      </c>
      <c r="BP855" s="132">
        <f t="shared" ref="BP855" si="16577">H855/H870</f>
        <v>7.6364907986187003E-2</v>
      </c>
      <c r="BQ855" s="133">
        <f t="shared" ref="BQ855" si="16578">I855/I870</f>
        <v>6.6271430860439032E-2</v>
      </c>
      <c r="BR855" s="130">
        <f t="shared" ref="BR855" si="16579">J855/J870</f>
        <v>7.6011157601115764E-2</v>
      </c>
      <c r="BS855" s="131">
        <f t="shared" ref="BS855" si="16580">K855/K870</f>
        <v>8.1004140786749487E-2</v>
      </c>
      <c r="BT855" s="132">
        <f t="shared" ref="BT855" si="16581">L855/L870</f>
        <v>5.893261899855759E-2</v>
      </c>
      <c r="BU855" s="130">
        <f t="shared" ref="BU855" si="16582">M855/M870</f>
        <v>8.7728194726166331E-2</v>
      </c>
      <c r="BV855" s="134">
        <f t="shared" ref="BV855" si="16583">N855/N870</f>
        <v>6.6411587865537025E-2</v>
      </c>
      <c r="BW855" s="135">
        <f t="shared" ref="BW855" si="16584">O855/O870</f>
        <v>7.6006590899488788E-2</v>
      </c>
      <c r="BX855" s="130">
        <f t="shared" ref="BX855" si="16585">P855/P870</f>
        <v>8.0746644295302011E-2</v>
      </c>
      <c r="BY855" s="131">
        <f t="shared" ref="BY855" si="16586">Q855/Q870</f>
        <v>5.5265357292101962E-2</v>
      </c>
      <c r="BZ855" s="132">
        <f t="shared" ref="BZ855" si="16587">R855/R870</f>
        <v>7.864666453878072E-2</v>
      </c>
      <c r="CA855" s="133">
        <f t="shared" ref="CA855" si="16588">S855/S870</f>
        <v>5.9909670563230606E-2</v>
      </c>
      <c r="CB855" s="130">
        <f t="shared" ref="CB855" si="16589">T855/T870</f>
        <v>6.8349753694581281E-2</v>
      </c>
      <c r="CC855" s="131">
        <f t="shared" ref="CC855" si="16590">U855/U870</f>
        <v>6.0295447693699128E-2</v>
      </c>
      <c r="CD855" s="132">
        <f t="shared" ref="CD855" si="16591">V855/V870</f>
        <v>5.6769147788565268E-2</v>
      </c>
      <c r="CE855" s="133">
        <f t="shared" ref="CE855" si="16592">W855/W870</f>
        <v>0.10577401692384271</v>
      </c>
      <c r="CF855" s="130">
        <f t="shared" ref="CF855" si="16593">X855/X870</f>
        <v>7.375615959306947E-2</v>
      </c>
      <c r="CG855" s="131">
        <f t="shared" ref="CG855" si="16594">Y855/Y870</f>
        <v>5.8132956152758132E-2</v>
      </c>
      <c r="CH855" s="132">
        <f t="shared" ref="CH855" si="16595">Z855/Z870</f>
        <v>6.7118242460143709E-2</v>
      </c>
      <c r="CI855" s="130">
        <f t="shared" ref="CI855" si="16596">AA855/AA870</f>
        <v>6.9933344350796012E-2</v>
      </c>
      <c r="CJ855" s="136">
        <f t="shared" ref="CJ855" si="16597">AB855/AB870</f>
        <v>7.225543052615091E-2</v>
      </c>
      <c r="CK855" s="137">
        <f t="shared" ref="CK855" si="16598">AC855/AC870</f>
        <v>7.2412902441618424E-2</v>
      </c>
    </row>
    <row r="856" spans="1:89" ht="14" thickBot="1">
      <c r="A856" s="147" t="s">
        <v>26</v>
      </c>
      <c r="B856" s="196">
        <v>2548</v>
      </c>
      <c r="C856" s="190">
        <v>1841</v>
      </c>
      <c r="D856" s="191">
        <v>950</v>
      </c>
      <c r="E856" s="192">
        <v>568</v>
      </c>
      <c r="F856" s="189">
        <v>457</v>
      </c>
      <c r="G856" s="193">
        <v>269</v>
      </c>
      <c r="H856" s="191">
        <v>1733</v>
      </c>
      <c r="I856" s="192">
        <v>2023</v>
      </c>
      <c r="J856" s="189">
        <v>200</v>
      </c>
      <c r="K856" s="190">
        <v>273</v>
      </c>
      <c r="L856" s="191">
        <v>313</v>
      </c>
      <c r="M856" s="189">
        <v>1181</v>
      </c>
      <c r="N856" s="194">
        <v>1233</v>
      </c>
      <c r="O856" s="197">
        <v>1767</v>
      </c>
      <c r="P856" s="189">
        <v>750</v>
      </c>
      <c r="Q856" s="190">
        <v>593</v>
      </c>
      <c r="R856" s="191">
        <v>1194</v>
      </c>
      <c r="S856" s="192">
        <v>1002</v>
      </c>
      <c r="T856" s="189">
        <v>183</v>
      </c>
      <c r="U856" s="193">
        <v>174</v>
      </c>
      <c r="V856" s="191">
        <v>821</v>
      </c>
      <c r="W856" s="198">
        <v>1396</v>
      </c>
      <c r="X856" s="189">
        <v>837</v>
      </c>
      <c r="Y856" s="193">
        <v>440</v>
      </c>
      <c r="Z856" s="191">
        <v>2678</v>
      </c>
      <c r="AA856" s="189">
        <v>2560</v>
      </c>
      <c r="AB856" s="165">
        <f t="shared" si="16434"/>
        <v>13897</v>
      </c>
      <c r="AC856" s="166">
        <f t="shared" si="16351"/>
        <v>14087</v>
      </c>
      <c r="AE856" s="241" t="str">
        <f>$AE$19</f>
        <v>19:00 - 19:59</v>
      </c>
      <c r="AF856" s="242">
        <f t="shared" si="16543"/>
        <v>1912</v>
      </c>
      <c r="AG856" s="262">
        <f t="shared" si="16543"/>
        <v>1886</v>
      </c>
      <c r="AH856" s="263">
        <f t="shared" si="16543"/>
        <v>596</v>
      </c>
      <c r="AI856" s="264">
        <f t="shared" si="16543"/>
        <v>901</v>
      </c>
      <c r="AJ856" s="265">
        <f t="shared" si="16543"/>
        <v>233</v>
      </c>
      <c r="AK856" s="266">
        <f t="shared" si="16543"/>
        <v>310</v>
      </c>
      <c r="AL856" s="263">
        <f t="shared" si="16543"/>
        <v>1357</v>
      </c>
      <c r="AM856" s="264">
        <f t="shared" si="16543"/>
        <v>2347</v>
      </c>
      <c r="AN856" s="265">
        <f t="shared" si="16543"/>
        <v>247</v>
      </c>
      <c r="AO856" s="266">
        <f t="shared" si="16543"/>
        <v>142</v>
      </c>
      <c r="AP856" s="263">
        <f t="shared" si="16544"/>
        <v>428</v>
      </c>
      <c r="AQ856" s="265">
        <f t="shared" si="16544"/>
        <v>466</v>
      </c>
      <c r="AR856" s="267">
        <f t="shared" si="16544"/>
        <v>1188</v>
      </c>
      <c r="AS856" s="268">
        <f t="shared" si="16544"/>
        <v>1400</v>
      </c>
      <c r="AT856" s="265">
        <f t="shared" si="16544"/>
        <v>440</v>
      </c>
      <c r="AU856" s="266">
        <f t="shared" si="16544"/>
        <v>733</v>
      </c>
      <c r="AV856" s="263">
        <f t="shared" si="16544"/>
        <v>695</v>
      </c>
      <c r="AW856" s="264">
        <f t="shared" si="16544"/>
        <v>1207</v>
      </c>
      <c r="AX856" s="265">
        <f t="shared" si="16544"/>
        <v>184</v>
      </c>
      <c r="AY856" s="266">
        <f t="shared" si="16544"/>
        <v>157</v>
      </c>
      <c r="AZ856" s="263">
        <f t="shared" si="16544"/>
        <v>1310</v>
      </c>
      <c r="BA856" s="264">
        <f t="shared" si="16544"/>
        <v>778</v>
      </c>
      <c r="BB856" s="265">
        <f t="shared" si="16544"/>
        <v>757</v>
      </c>
      <c r="BC856" s="266">
        <f t="shared" si="16544"/>
        <v>384</v>
      </c>
      <c r="BD856" s="263">
        <f t="shared" si="16544"/>
        <v>2445</v>
      </c>
      <c r="BE856" s="265">
        <f t="shared" si="16544"/>
        <v>2571</v>
      </c>
      <c r="BF856" s="261">
        <f>SUM(AF856,AH856,AJ856,AL856,AN856,AP856,AR856,AT856,AV856,AX856,AZ856,BB856,BD856)</f>
        <v>11792</v>
      </c>
      <c r="BG856" s="19">
        <f>SUM(AG856,AI856,AK856,AM856,AO856,AQ856,AS856,AU856,AW856,AY856,BA856,BC856,BE856)</f>
        <v>13282</v>
      </c>
      <c r="BI856" s="147" t="s">
        <v>26</v>
      </c>
      <c r="BJ856" s="130">
        <f>B856/B870</f>
        <v>7.1256781699200175E-2</v>
      </c>
      <c r="BK856" s="131">
        <f t="shared" ref="BK856" si="16599">C856/C870</f>
        <v>7.2654800899798727E-2</v>
      </c>
      <c r="BL856" s="132">
        <f t="shared" ref="BL856" si="16600">D856/D870</f>
        <v>7.1741428787192266E-2</v>
      </c>
      <c r="BM856" s="133">
        <f t="shared" ref="BM856" si="16601">E856/E870</f>
        <v>5.5566425357072978E-2</v>
      </c>
      <c r="BN856" s="130">
        <f t="shared" ref="BN856" si="16602">F856/F870</f>
        <v>8.5805482538490421E-2</v>
      </c>
      <c r="BO856" s="131">
        <f t="shared" ref="BO856" si="16603">G856/G870</f>
        <v>6.8500127323656734E-2</v>
      </c>
      <c r="BP856" s="132">
        <f t="shared" ref="BP856" si="16604">H856/H870</f>
        <v>7.5752939633693228E-2</v>
      </c>
      <c r="BQ856" s="133">
        <f t="shared" ref="BQ856" si="16605">I856/I870</f>
        <v>6.482935427014902E-2</v>
      </c>
      <c r="BR856" s="130">
        <f t="shared" ref="BR856" si="16606">J856/J870</f>
        <v>6.9735006973500699E-2</v>
      </c>
      <c r="BS856" s="131">
        <f t="shared" ref="BS856" si="16607">K856/K870</f>
        <v>7.0652173913043473E-2</v>
      </c>
      <c r="BT856" s="132">
        <f t="shared" ref="BT856" si="16608">L856/L870</f>
        <v>6.4496187924994855E-2</v>
      </c>
      <c r="BU856" s="130">
        <f t="shared" ref="BU856" si="16609">M856/M870</f>
        <v>9.9814063556457069E-2</v>
      </c>
      <c r="BV856" s="134">
        <f t="shared" ref="BV856" si="16610">N856/N870</f>
        <v>6.739546324132277E-2</v>
      </c>
      <c r="BW856" s="135">
        <f t="shared" ref="BW856" si="16611">O856/O870</f>
        <v>7.4654611517174368E-2</v>
      </c>
      <c r="BX856" s="130">
        <f t="shared" ref="BX856" si="16612">P856/P870</f>
        <v>7.8649328859060397E-2</v>
      </c>
      <c r="BY856" s="131">
        <f t="shared" ref="BY856" si="16613">Q856/Q870</f>
        <v>6.1951525282072713E-2</v>
      </c>
      <c r="BZ856" s="132">
        <f t="shared" ref="BZ856" si="16614">R856/R870</f>
        <v>7.6220874561123531E-2</v>
      </c>
      <c r="CA856" s="133">
        <f t="shared" ref="CA856" si="16615">S856/S870</f>
        <v>6.6551540913921362E-2</v>
      </c>
      <c r="CB856" s="130">
        <f t="shared" ref="CB856" si="16616">T856/T870</f>
        <v>5.6342364532019705E-2</v>
      </c>
      <c r="CC856" s="131">
        <f t="shared" ref="CC856" si="16617">U856/U870</f>
        <v>5.2457039493518237E-2</v>
      </c>
      <c r="CD856" s="132">
        <f t="shared" ref="CD856" si="16618">V856/V870</f>
        <v>5.535329018338727E-2</v>
      </c>
      <c r="CE856" s="133">
        <f t="shared" ref="CE856" si="16619">W856/W870</f>
        <v>8.685913389746143E-2</v>
      </c>
      <c r="CF856" s="130">
        <f t="shared" ref="CF856" si="16620">X856/X870</f>
        <v>6.652360515021459E-2</v>
      </c>
      <c r="CG856" s="131">
        <f t="shared" ref="CG856" si="16621">Y856/Y870</f>
        <v>6.2234794908062233E-2</v>
      </c>
      <c r="CH856" s="132">
        <f t="shared" ref="CH856" si="16622">Z856/Z870</f>
        <v>6.8972622144384058E-2</v>
      </c>
      <c r="CI856" s="130">
        <f t="shared" ref="CI856" si="16623">AA856/AA870</f>
        <v>7.0511761141409127E-2</v>
      </c>
      <c r="CJ856" s="136">
        <f t="shared" ref="CJ856" si="16624">AB856/AB870</f>
        <v>7.0219141120413928E-2</v>
      </c>
      <c r="CK856" s="137">
        <f t="shared" ref="CK856" si="16625">AC856/AC870</f>
        <v>7.1344282885374088E-2</v>
      </c>
    </row>
    <row r="857" spans="1:89" ht="15" thickTop="1" thickBot="1">
      <c r="A857" s="138" t="s">
        <v>27</v>
      </c>
      <c r="B857" s="199">
        <v>2384</v>
      </c>
      <c r="C857" s="183">
        <v>1753</v>
      </c>
      <c r="D857" s="184">
        <v>827</v>
      </c>
      <c r="E857" s="185">
        <v>800</v>
      </c>
      <c r="F857" s="182">
        <v>381</v>
      </c>
      <c r="G857" s="186">
        <v>315</v>
      </c>
      <c r="H857" s="184">
        <v>1699</v>
      </c>
      <c r="I857" s="185">
        <v>2054</v>
      </c>
      <c r="J857" s="182">
        <v>211</v>
      </c>
      <c r="K857" s="183">
        <v>253</v>
      </c>
      <c r="L857" s="184">
        <v>353</v>
      </c>
      <c r="M857" s="182">
        <v>936</v>
      </c>
      <c r="N857" s="187">
        <v>1258</v>
      </c>
      <c r="O857" s="200">
        <v>1802</v>
      </c>
      <c r="P857" s="182">
        <v>708</v>
      </c>
      <c r="Q857" s="183">
        <v>581</v>
      </c>
      <c r="R857" s="184">
        <v>1194</v>
      </c>
      <c r="S857" s="185">
        <v>913</v>
      </c>
      <c r="T857" s="182">
        <v>240</v>
      </c>
      <c r="U857" s="186">
        <v>185</v>
      </c>
      <c r="V857" s="184">
        <v>1010</v>
      </c>
      <c r="W857" s="201">
        <v>1113</v>
      </c>
      <c r="X857" s="182">
        <v>912</v>
      </c>
      <c r="Y857" s="186">
        <v>362</v>
      </c>
      <c r="Z857" s="184">
        <v>2667</v>
      </c>
      <c r="AA857" s="182">
        <v>3014</v>
      </c>
      <c r="AB857" s="165">
        <f t="shared" si="16434"/>
        <v>13844</v>
      </c>
      <c r="AC857" s="166">
        <f t="shared" si="16351"/>
        <v>14081</v>
      </c>
      <c r="AE857" s="269" t="s">
        <v>13</v>
      </c>
      <c r="AF857" s="14">
        <f t="shared" ref="AF857:BG857" si="16626">SUM(AF854:AF856)</f>
        <v>6087</v>
      </c>
      <c r="AG857" s="1">
        <f t="shared" si="16626"/>
        <v>6784</v>
      </c>
      <c r="AH857" s="14">
        <f t="shared" si="16626"/>
        <v>2249</v>
      </c>
      <c r="AI857" s="1">
        <f t="shared" si="16626"/>
        <v>2745</v>
      </c>
      <c r="AJ857" s="14">
        <f t="shared" si="16626"/>
        <v>999</v>
      </c>
      <c r="AK857" s="1">
        <f t="shared" si="16626"/>
        <v>1095</v>
      </c>
      <c r="AL857" s="14">
        <f t="shared" si="16626"/>
        <v>4594</v>
      </c>
      <c r="AM857" s="1">
        <f t="shared" si="16626"/>
        <v>8310</v>
      </c>
      <c r="AN857" s="14">
        <f t="shared" si="16626"/>
        <v>769</v>
      </c>
      <c r="AO857" s="1">
        <f t="shared" si="16626"/>
        <v>600</v>
      </c>
      <c r="AP857" s="14">
        <f t="shared" si="16626"/>
        <v>1438</v>
      </c>
      <c r="AQ857" s="1">
        <f t="shared" si="16626"/>
        <v>1874</v>
      </c>
      <c r="AR857" s="14">
        <f t="shared" si="16626"/>
        <v>3980</v>
      </c>
      <c r="AS857" s="1">
        <f t="shared" si="16626"/>
        <v>4642</v>
      </c>
      <c r="AT857" s="14">
        <f t="shared" si="16626"/>
        <v>1719</v>
      </c>
      <c r="AU857" s="1">
        <f t="shared" si="16626"/>
        <v>2329</v>
      </c>
      <c r="AV857" s="14">
        <f t="shared" si="16626"/>
        <v>2565</v>
      </c>
      <c r="AW857" s="1">
        <f t="shared" si="16626"/>
        <v>3732</v>
      </c>
      <c r="AX857" s="14">
        <f t="shared" si="16626"/>
        <v>734</v>
      </c>
      <c r="AY857" s="1">
        <f t="shared" si="16626"/>
        <v>552</v>
      </c>
      <c r="AZ857" s="14">
        <f t="shared" si="16626"/>
        <v>3525</v>
      </c>
      <c r="BA857" s="1">
        <f t="shared" si="16626"/>
        <v>2676</v>
      </c>
      <c r="BB857" s="14">
        <f t="shared" si="16626"/>
        <v>2725</v>
      </c>
      <c r="BC857" s="1">
        <f t="shared" si="16626"/>
        <v>1254</v>
      </c>
      <c r="BD857" s="14">
        <f t="shared" si="16626"/>
        <v>8878</v>
      </c>
      <c r="BE857" s="1">
        <f t="shared" si="16626"/>
        <v>8214</v>
      </c>
      <c r="BF857" s="54">
        <f t="shared" si="16626"/>
        <v>40262</v>
      </c>
      <c r="BG857" s="50">
        <f t="shared" si="16626"/>
        <v>44807</v>
      </c>
      <c r="BI857" s="138" t="s">
        <v>27</v>
      </c>
      <c r="BJ857" s="130">
        <f>B857/B870</f>
        <v>6.6670395435986352E-2</v>
      </c>
      <c r="BK857" s="131">
        <f t="shared" ref="BK857" si="16627">C857/C870</f>
        <v>6.918189352381704E-2</v>
      </c>
      <c r="BL857" s="132">
        <f t="shared" ref="BL857" si="16628">D857/D870</f>
        <v>6.2452801691587373E-2</v>
      </c>
      <c r="BM857" s="133">
        <f t="shared" ref="BM857" si="16629">E857/E870</f>
        <v>7.8262570925454897E-2</v>
      </c>
      <c r="BN857" s="130">
        <f t="shared" ref="BN857" si="16630">F857/F870</f>
        <v>7.1535861809988735E-2</v>
      </c>
      <c r="BO857" s="131">
        <f t="shared" ref="BO857" si="16631">G857/G870</f>
        <v>8.0213903743315509E-2</v>
      </c>
      <c r="BP857" s="132">
        <f t="shared" ref="BP857" si="16632">H857/H870</f>
        <v>7.426673077763693E-2</v>
      </c>
      <c r="BQ857" s="133">
        <f t="shared" ref="BQ857" si="16633">I857/I870</f>
        <v>6.5822784810126586E-2</v>
      </c>
      <c r="BR857" s="130">
        <f t="shared" ref="BR857" si="16634">J857/J870</f>
        <v>7.3570432357043233E-2</v>
      </c>
      <c r="BS857" s="131">
        <f t="shared" ref="BS857" si="16635">K857/K870</f>
        <v>6.5476190476190479E-2</v>
      </c>
      <c r="BT857" s="132">
        <f t="shared" ref="BT857" si="16636">L857/L870</f>
        <v>7.2738512260457452E-2</v>
      </c>
      <c r="BU857" s="130">
        <f t="shared" ref="BU857" si="16637">M857/M870</f>
        <v>7.9107505070993914E-2</v>
      </c>
      <c r="BV857" s="134">
        <f t="shared" ref="BV857" si="16638">N857/N870</f>
        <v>6.8761956818802955E-2</v>
      </c>
      <c r="BW857" s="135">
        <f t="shared" ref="BW857" si="16639">O857/O870</f>
        <v>7.6133338966580755E-2</v>
      </c>
      <c r="BX857" s="130">
        <f t="shared" ref="BX857" si="16640">P857/P870</f>
        <v>7.4244966442953017E-2</v>
      </c>
      <c r="BY857" s="131">
        <f t="shared" ref="BY857" si="16641">Q857/Q870</f>
        <v>6.0697868783953196E-2</v>
      </c>
      <c r="BZ857" s="132">
        <f t="shared" ref="BZ857" si="16642">R857/R870</f>
        <v>7.6220874561123531E-2</v>
      </c>
      <c r="CA857" s="133">
        <f t="shared" ref="CA857" si="16643">S857/S870</f>
        <v>6.0640276301806587E-2</v>
      </c>
      <c r="CB857" s="130">
        <f t="shared" ref="CB857" si="16644">T857/T870</f>
        <v>7.3891625615763554E-2</v>
      </c>
      <c r="CC857" s="131">
        <f t="shared" ref="CC857" si="16645">U857/U870</f>
        <v>5.577328911667169E-2</v>
      </c>
      <c r="CD857" s="132">
        <f t="shared" ref="CD857" si="16646">V857/V870</f>
        <v>6.8096008629989213E-2</v>
      </c>
      <c r="CE857" s="133">
        <f t="shared" ref="CE857" si="16647">W857/W870</f>
        <v>6.9250871080139373E-2</v>
      </c>
      <c r="CF857" s="130">
        <f t="shared" ref="CF857" si="16648">X857/X870</f>
        <v>7.248450166905103E-2</v>
      </c>
      <c r="CG857" s="131">
        <f t="shared" ref="CG857" si="16649">Y857/Y870</f>
        <v>5.1202263083451202E-2</v>
      </c>
      <c r="CH857" s="132">
        <f t="shared" ref="CH857" si="16650">Z857/Z870</f>
        <v>6.8689314137069565E-2</v>
      </c>
      <c r="CI857" s="130">
        <f t="shared" ref="CI857" si="16651">AA857/AA870</f>
        <v>8.3016581281330909E-2</v>
      </c>
      <c r="CJ857" s="136">
        <f t="shared" ref="CJ857" si="16652">AB857/AB870</f>
        <v>6.995134127300931E-2</v>
      </c>
      <c r="CK857" s="137">
        <f t="shared" ref="CK857" si="16653">AC857/AC870</f>
        <v>7.1313895599414534E-2</v>
      </c>
    </row>
    <row r="858" spans="1:89" ht="14" thickTop="1">
      <c r="A858" s="147" t="s">
        <v>28</v>
      </c>
      <c r="B858" s="196">
        <v>2109</v>
      </c>
      <c r="C858" s="190">
        <v>2126</v>
      </c>
      <c r="D858" s="191">
        <v>903</v>
      </c>
      <c r="E858" s="192">
        <v>745</v>
      </c>
      <c r="F858" s="189">
        <v>436</v>
      </c>
      <c r="G858" s="193">
        <v>297</v>
      </c>
      <c r="H858" s="191">
        <v>1721</v>
      </c>
      <c r="I858" s="192">
        <v>2328</v>
      </c>
      <c r="J858" s="189">
        <v>207</v>
      </c>
      <c r="K858" s="190">
        <v>224</v>
      </c>
      <c r="L858" s="191">
        <v>441</v>
      </c>
      <c r="M858" s="189">
        <v>853</v>
      </c>
      <c r="N858" s="194">
        <v>1433</v>
      </c>
      <c r="O858" s="197">
        <v>1538</v>
      </c>
      <c r="P858" s="189">
        <v>738</v>
      </c>
      <c r="Q858" s="190">
        <v>679</v>
      </c>
      <c r="R858" s="191">
        <v>1166</v>
      </c>
      <c r="S858" s="192">
        <v>1041</v>
      </c>
      <c r="T858" s="189">
        <v>328</v>
      </c>
      <c r="U858" s="193">
        <v>155</v>
      </c>
      <c r="V858" s="191">
        <v>1206</v>
      </c>
      <c r="W858" s="198">
        <v>1074</v>
      </c>
      <c r="X858" s="189">
        <v>927</v>
      </c>
      <c r="Y858" s="193">
        <v>358</v>
      </c>
      <c r="Z858" s="191">
        <v>2945</v>
      </c>
      <c r="AA858" s="189">
        <v>2428</v>
      </c>
      <c r="AB858" s="165">
        <f t="shared" si="16434"/>
        <v>14560</v>
      </c>
      <c r="AC858" s="166">
        <f t="shared" si="16351"/>
        <v>13846</v>
      </c>
      <c r="BI858" s="147" t="s">
        <v>28</v>
      </c>
      <c r="BJ858" s="130">
        <f>B858/B870</f>
        <v>5.8979808714133899E-2</v>
      </c>
      <c r="BK858" s="131">
        <f t="shared" ref="BK858" si="16654">C858/C870</f>
        <v>8.3902285015193964E-2</v>
      </c>
      <c r="BL858" s="132">
        <f t="shared" ref="BL858" si="16655">D858/D870</f>
        <v>6.8192115994562749E-2</v>
      </c>
      <c r="BM858" s="133">
        <f t="shared" ref="BM858" si="16656">E858/E870</f>
        <v>7.2882019174329876E-2</v>
      </c>
      <c r="BN858" s="130">
        <f t="shared" ref="BN858" si="16657">F858/F870</f>
        <v>8.1862561021404434E-2</v>
      </c>
      <c r="BO858" s="131">
        <f t="shared" ref="BO858" si="16658">G858/G870</f>
        <v>7.5630252100840331E-2</v>
      </c>
      <c r="BP858" s="132">
        <f t="shared" ref="BP858" si="16659">H858/H870</f>
        <v>7.5228395331555717E-2</v>
      </c>
      <c r="BQ858" s="133">
        <f t="shared" ref="BQ858" si="16660">I858/I870</f>
        <v>7.4603428937670246E-2</v>
      </c>
      <c r="BR858" s="130">
        <f t="shared" ref="BR858" si="16661">J858/J870</f>
        <v>7.2175732217573216E-2</v>
      </c>
      <c r="BS858" s="131">
        <f t="shared" ref="BS858" si="16662">K858/K870</f>
        <v>5.7971014492753624E-2</v>
      </c>
      <c r="BT858" s="132">
        <f t="shared" ref="BT858" si="16663">L858/L870</f>
        <v>9.0871625798475172E-2</v>
      </c>
      <c r="BU858" s="130">
        <f t="shared" ref="BU858" si="16664">M858/M870</f>
        <v>7.2092630155510484E-2</v>
      </c>
      <c r="BV858" s="134">
        <f t="shared" ref="BV858" si="16665">N858/N870</f>
        <v>7.8327411861164251E-2</v>
      </c>
      <c r="BW858" s="135">
        <f t="shared" ref="BW858" si="16666">O858/O870</f>
        <v>6.4979509062486798E-2</v>
      </c>
      <c r="BX858" s="130">
        <f t="shared" ref="BX858" si="16667">P858/P870</f>
        <v>7.7390939597315439E-2</v>
      </c>
      <c r="BY858" s="131">
        <f t="shared" ref="BY858" si="16668">Q858/Q870</f>
        <v>7.093606351859591E-2</v>
      </c>
      <c r="BZ858" s="132">
        <f t="shared" ref="BZ858" si="16669">R858/R870</f>
        <v>7.4433450367060325E-2</v>
      </c>
      <c r="CA858" s="133">
        <f t="shared" ref="CA858" si="16670">S858/S870</f>
        <v>6.9141870350690748E-2</v>
      </c>
      <c r="CB858" s="130">
        <f t="shared" ref="CB858" si="16671">T858/T870</f>
        <v>0.10098522167487685</v>
      </c>
      <c r="CC858" s="131">
        <f t="shared" ref="CC858" si="16672">U858/U870</f>
        <v>4.6728971962616821E-2</v>
      </c>
      <c r="CD858" s="132">
        <f t="shared" ref="CD858" si="16673">V858/V870</f>
        <v>8.1310679611650491E-2</v>
      </c>
      <c r="CE858" s="133">
        <f t="shared" ref="CE858" si="16674">W858/W870</f>
        <v>6.6824290691886515E-2</v>
      </c>
      <c r="CF858" s="130">
        <f t="shared" ref="CF858" si="16675">X858/X870</f>
        <v>7.3676680972818306E-2</v>
      </c>
      <c r="CG858" s="131">
        <f t="shared" ref="CG858" si="16676">Y858/Y870</f>
        <v>5.0636492220650635E-2</v>
      </c>
      <c r="CH858" s="132">
        <f t="shared" ref="CH858" si="16677">Z858/Z870</f>
        <v>7.5849280140108694E-2</v>
      </c>
      <c r="CI858" s="130">
        <f t="shared" ref="CI858" si="16678">AA858/AA870</f>
        <v>6.6875998457555222E-2</v>
      </c>
      <c r="CJ858" s="136">
        <f t="shared" ref="CJ858" si="16679">AB858/AB870</f>
        <v>7.3569165626626382E-2</v>
      </c>
      <c r="CK858" s="137">
        <f t="shared" ref="CK858" si="16680">AC858/AC870</f>
        <v>7.0123726899331981E-2</v>
      </c>
    </row>
    <row r="859" spans="1:89">
      <c r="A859" s="138" t="s">
        <v>29</v>
      </c>
      <c r="B859" s="199">
        <v>2146</v>
      </c>
      <c r="C859" s="183">
        <v>1776</v>
      </c>
      <c r="D859" s="184">
        <v>942</v>
      </c>
      <c r="E859" s="185">
        <v>745</v>
      </c>
      <c r="F859" s="182">
        <v>456</v>
      </c>
      <c r="G859" s="186">
        <v>262</v>
      </c>
      <c r="H859" s="184">
        <v>1886</v>
      </c>
      <c r="I859" s="185">
        <v>2355</v>
      </c>
      <c r="J859" s="182">
        <v>261</v>
      </c>
      <c r="K859" s="183">
        <v>193</v>
      </c>
      <c r="L859" s="184">
        <v>516</v>
      </c>
      <c r="M859" s="182">
        <v>753</v>
      </c>
      <c r="N859" s="187">
        <v>1519</v>
      </c>
      <c r="O859" s="200">
        <v>1430</v>
      </c>
      <c r="P859" s="182">
        <v>765</v>
      </c>
      <c r="Q859" s="183">
        <v>607</v>
      </c>
      <c r="R859" s="184">
        <v>1129</v>
      </c>
      <c r="S859" s="185">
        <v>1364</v>
      </c>
      <c r="T859" s="182">
        <v>367</v>
      </c>
      <c r="U859" s="186">
        <v>152</v>
      </c>
      <c r="V859" s="184">
        <v>1469</v>
      </c>
      <c r="W859" s="201">
        <v>983</v>
      </c>
      <c r="X859" s="182">
        <v>1089</v>
      </c>
      <c r="Y859" s="186">
        <v>374</v>
      </c>
      <c r="Z859" s="184">
        <v>3377</v>
      </c>
      <c r="AA859" s="182">
        <v>2368</v>
      </c>
      <c r="AB859" s="165">
        <f t="shared" si="16434"/>
        <v>15922</v>
      </c>
      <c r="AC859" s="166">
        <f t="shared" si="16351"/>
        <v>13362</v>
      </c>
      <c r="BI859" s="138" t="s">
        <v>29</v>
      </c>
      <c r="BJ859" s="130">
        <f>B859/B870</f>
        <v>6.0014542200346778E-2</v>
      </c>
      <c r="BK859" s="131">
        <f t="shared" ref="BK859" si="16681">C859/C870</f>
        <v>7.0089585224357709E-2</v>
      </c>
      <c r="BL859" s="132">
        <f t="shared" ref="BL859" si="16682">D859/D870</f>
        <v>7.1137290439510642E-2</v>
      </c>
      <c r="BM859" s="133">
        <f t="shared" ref="BM859" si="16683">E859/E870</f>
        <v>7.2882019174329876E-2</v>
      </c>
      <c r="BN859" s="130">
        <f t="shared" ref="BN859" si="16684">F859/F870</f>
        <v>8.5617724371010145E-2</v>
      </c>
      <c r="BO859" s="131">
        <f t="shared" ref="BO859" si="16685">G859/G870</f>
        <v>6.6717596129360832E-2</v>
      </c>
      <c r="BP859" s="132">
        <f t="shared" ref="BP859" si="16686">H859/H870</f>
        <v>8.2440879485946583E-2</v>
      </c>
      <c r="BQ859" s="133">
        <f t="shared" ref="BQ859" si="16687">I859/I870</f>
        <v>7.5468674891844251E-2</v>
      </c>
      <c r="BR859" s="130">
        <f t="shared" ref="BR859" si="16688">J859/J870</f>
        <v>9.1004184100418412E-2</v>
      </c>
      <c r="BS859" s="131">
        <f t="shared" ref="BS859" si="16689">K859/K870</f>
        <v>4.9948240165631472E-2</v>
      </c>
      <c r="BT859" s="132">
        <f t="shared" ref="BT859" si="16690">L859/L870</f>
        <v>0.10632598392746755</v>
      </c>
      <c r="BU859" s="130">
        <f t="shared" ref="BU859" si="16691">M859/M870</f>
        <v>6.364097363083164E-2</v>
      </c>
      <c r="BV859" s="134">
        <f t="shared" ref="BV859" si="16692">N859/N870</f>
        <v>8.3028149767696097E-2</v>
      </c>
      <c r="BW859" s="135">
        <f t="shared" ref="BW859" si="16693">O859/O870</f>
        <v>6.0416578647175631E-2</v>
      </c>
      <c r="BX859" s="130">
        <f t="shared" ref="BX859" si="16694">P859/P870</f>
        <v>8.0222315436241615E-2</v>
      </c>
      <c r="BY859" s="131">
        <f t="shared" ref="BY859" si="16695">Q859/Q870</f>
        <v>6.341412452987881E-2</v>
      </c>
      <c r="BZ859" s="132">
        <f t="shared" ref="BZ859" si="16696">R859/R870</f>
        <v>7.2071496967762522E-2</v>
      </c>
      <c r="CA859" s="133">
        <f t="shared" ref="CA859" si="16697">S859/S870</f>
        <v>9.0595111583421886E-2</v>
      </c>
      <c r="CB859" s="130">
        <f t="shared" ref="CB859" si="16698">T859/T870</f>
        <v>0.11299261083743842</v>
      </c>
      <c r="CC859" s="131">
        <f t="shared" ref="CC859" si="16699">U859/U870</f>
        <v>4.5824540247211339E-2</v>
      </c>
      <c r="CD859" s="132">
        <f t="shared" ref="CD859" si="16700">V859/V870</f>
        <v>9.9042610571736786E-2</v>
      </c>
      <c r="CE859" s="133">
        <f t="shared" ref="CE859" si="16701">W859/W870</f>
        <v>6.1162269785963168E-2</v>
      </c>
      <c r="CF859" s="130">
        <f t="shared" ref="CF859" si="16702">X859/X870</f>
        <v>8.6552217453505012E-2</v>
      </c>
      <c r="CG859" s="131">
        <f t="shared" ref="CG859" si="16703">Y859/Y870</f>
        <v>5.2899575671852897E-2</v>
      </c>
      <c r="CH859" s="132">
        <f t="shared" ref="CH859" si="16704">Z859/Z870</f>
        <v>8.6975558245550783E-2</v>
      </c>
      <c r="CI859" s="130">
        <f t="shared" ref="CI859" si="16705">AA859/AA870</f>
        <v>6.5223379055803443E-2</v>
      </c>
      <c r="CJ859" s="136">
        <f t="shared" ref="CJ859" si="16706">AB859/AB870</f>
        <v>8.0451116422194033E-2</v>
      </c>
      <c r="CK859" s="137">
        <f t="shared" ref="CK859" si="16707">AC859/AC870</f>
        <v>6.767248583192792E-2</v>
      </c>
    </row>
    <row r="860" spans="1:89">
      <c r="A860" s="147" t="s">
        <v>30</v>
      </c>
      <c r="B860" s="196">
        <v>2184</v>
      </c>
      <c r="C860" s="190">
        <v>2686</v>
      </c>
      <c r="D860" s="191">
        <v>886</v>
      </c>
      <c r="E860" s="192">
        <v>888</v>
      </c>
      <c r="F860" s="189">
        <v>463</v>
      </c>
      <c r="G860" s="193">
        <v>432</v>
      </c>
      <c r="H860" s="191">
        <v>1670</v>
      </c>
      <c r="I860" s="192">
        <v>3144</v>
      </c>
      <c r="J860" s="189">
        <v>299</v>
      </c>
      <c r="K860" s="190">
        <v>278</v>
      </c>
      <c r="L860" s="191">
        <v>545</v>
      </c>
      <c r="M860" s="189">
        <v>779</v>
      </c>
      <c r="N860" s="194">
        <v>1435</v>
      </c>
      <c r="O860" s="197">
        <v>1747</v>
      </c>
      <c r="P860" s="189">
        <v>700</v>
      </c>
      <c r="Q860" s="190">
        <v>835</v>
      </c>
      <c r="R860" s="191">
        <v>1039</v>
      </c>
      <c r="S860" s="192">
        <v>1206</v>
      </c>
      <c r="T860" s="189">
        <v>305</v>
      </c>
      <c r="U860" s="193">
        <v>199</v>
      </c>
      <c r="V860" s="191">
        <v>1035</v>
      </c>
      <c r="W860" s="198">
        <v>951</v>
      </c>
      <c r="X860" s="189">
        <v>1056</v>
      </c>
      <c r="Y860" s="193">
        <v>479</v>
      </c>
      <c r="Z860" s="191">
        <v>3412</v>
      </c>
      <c r="AA860" s="189">
        <v>2977</v>
      </c>
      <c r="AB860" s="165">
        <f t="shared" si="16434"/>
        <v>15029</v>
      </c>
      <c r="AC860" s="166">
        <f t="shared" si="16351"/>
        <v>16601</v>
      </c>
      <c r="BI860" s="147" t="s">
        <v>30</v>
      </c>
      <c r="BJ860" s="130">
        <f>B860/B870</f>
        <v>6.1077241456457293E-2</v>
      </c>
      <c r="BK860" s="131">
        <f t="shared" ref="BK860" si="16708">C860/C870</f>
        <v>0.10600260468053199</v>
      </c>
      <c r="BL860" s="132">
        <f t="shared" ref="BL860" si="16709">D860/D870</f>
        <v>6.6908322005739318E-2</v>
      </c>
      <c r="BM860" s="133">
        <f t="shared" ref="BM860" si="16710">E860/E870</f>
        <v>8.6871453727254938E-2</v>
      </c>
      <c r="BN860" s="130">
        <f t="shared" ref="BN860" si="16711">F860/F870</f>
        <v>8.6932031543372132E-2</v>
      </c>
      <c r="BO860" s="131">
        <f t="shared" ref="BO860" si="16712">G860/G870</f>
        <v>0.11000763941940413</v>
      </c>
      <c r="BP860" s="132">
        <f t="shared" ref="BP860" si="16713">H860/H870</f>
        <v>7.2999082047471256E-2</v>
      </c>
      <c r="BQ860" s="133">
        <f t="shared" ref="BQ860" si="16714">I860/I870</f>
        <v>0.10075308444159589</v>
      </c>
      <c r="BR860" s="130">
        <f t="shared" ref="BR860" si="16715">J860/J870</f>
        <v>0.10425383542538354</v>
      </c>
      <c r="BS860" s="131">
        <f t="shared" ref="BS860" si="16716">K860/K870</f>
        <v>7.1946169772256735E-2</v>
      </c>
      <c r="BT860" s="132">
        <f t="shared" ref="BT860" si="16717">L860/L870</f>
        <v>0.11230166907067793</v>
      </c>
      <c r="BU860" s="130">
        <f t="shared" ref="BU860" si="16718">M860/M870</f>
        <v>6.5838404327248135E-2</v>
      </c>
      <c r="BV860" s="134">
        <f t="shared" ref="BV860" si="16719">N860/N870</f>
        <v>7.8436731347362662E-2</v>
      </c>
      <c r="BW860" s="135">
        <f t="shared" ref="BW860" si="16720">O860/O870</f>
        <v>7.3809624403227844E-2</v>
      </c>
      <c r="BX860" s="130">
        <f t="shared" ref="BX860" si="16721">P860/P870</f>
        <v>7.3406040268456374E-2</v>
      </c>
      <c r="BY860" s="131">
        <f t="shared" ref="BY860" si="16722">Q860/Q870</f>
        <v>8.7233597994149606E-2</v>
      </c>
      <c r="BZ860" s="132">
        <f t="shared" ref="BZ860" si="16723">R860/R870</f>
        <v>6.6326204915416534E-2</v>
      </c>
      <c r="CA860" s="133">
        <f t="shared" ref="CA860" si="16724">S860/S870</f>
        <v>8.0100956429330503E-2</v>
      </c>
      <c r="CB860" s="130">
        <f t="shared" ref="CB860" si="16725">T860/T870</f>
        <v>9.3903940886699511E-2</v>
      </c>
      <c r="CC860" s="131">
        <f t="shared" ref="CC860" si="16726">U860/U870</f>
        <v>5.9993970455230632E-2</v>
      </c>
      <c r="CD860" s="132">
        <f t="shared" ref="CD860" si="16727">V860/V870</f>
        <v>6.9781553398058249E-2</v>
      </c>
      <c r="CE860" s="133">
        <f t="shared" ref="CE860" si="16728">W860/W870</f>
        <v>5.9171229467396717E-2</v>
      </c>
      <c r="CF860" s="130">
        <f t="shared" ref="CF860" si="16729">X860/X870</f>
        <v>8.3929422985216981E-2</v>
      </c>
      <c r="CG860" s="131">
        <f t="shared" ref="CG860" si="16730">Y860/Y870</f>
        <v>6.7751060820367748E-2</v>
      </c>
      <c r="CH860" s="132">
        <f t="shared" ref="CH860" si="16731">Z860/Z870</f>
        <v>8.7876992814278729E-2</v>
      </c>
      <c r="CI860" s="130">
        <f t="shared" ref="CI860" si="16732">AA860/AA870</f>
        <v>8.1997465983583984E-2</v>
      </c>
      <c r="CJ860" s="136">
        <f t="shared" ref="CJ860" si="16733">AB860/AB870</f>
        <v>7.5938941634791743E-2</v>
      </c>
      <c r="CK860" s="137">
        <f t="shared" ref="CK860" si="16734">AC860/AC870</f>
        <v>8.4076555702427433E-2</v>
      </c>
    </row>
    <row r="861" spans="1:89">
      <c r="A861" s="138" t="s">
        <v>31</v>
      </c>
      <c r="B861" s="199">
        <v>1991</v>
      </c>
      <c r="C861" s="183">
        <v>2212</v>
      </c>
      <c r="D861" s="184">
        <v>767</v>
      </c>
      <c r="E861" s="185">
        <v>956</v>
      </c>
      <c r="F861" s="182">
        <v>303</v>
      </c>
      <c r="G861" s="186">
        <v>353</v>
      </c>
      <c r="H861" s="184">
        <v>1567</v>
      </c>
      <c r="I861" s="185">
        <v>2819</v>
      </c>
      <c r="J861" s="182">
        <v>223</v>
      </c>
      <c r="K861" s="183">
        <v>180</v>
      </c>
      <c r="L861" s="184">
        <v>465</v>
      </c>
      <c r="M861" s="182">
        <v>629</v>
      </c>
      <c r="N861" s="187">
        <v>1357</v>
      </c>
      <c r="O861" s="200">
        <v>1495</v>
      </c>
      <c r="P861" s="182">
        <v>579</v>
      </c>
      <c r="Q861" s="183">
        <v>761</v>
      </c>
      <c r="R861" s="184">
        <v>831</v>
      </c>
      <c r="S861" s="185">
        <v>1319</v>
      </c>
      <c r="T861" s="182">
        <v>245</v>
      </c>
      <c r="U861" s="186">
        <v>196</v>
      </c>
      <c r="V861" s="184">
        <v>1180</v>
      </c>
      <c r="W861" s="201">
        <v>947</v>
      </c>
      <c r="X861" s="182">
        <v>912</v>
      </c>
      <c r="Y861" s="186">
        <v>391</v>
      </c>
      <c r="Z861" s="184">
        <v>3021</v>
      </c>
      <c r="AA861" s="182">
        <v>2666</v>
      </c>
      <c r="AB861" s="165">
        <f t="shared" si="16434"/>
        <v>13441</v>
      </c>
      <c r="AC861" s="166">
        <f t="shared" si="16351"/>
        <v>14924</v>
      </c>
      <c r="BI861" s="138" t="s">
        <v>31</v>
      </c>
      <c r="BJ861" s="130">
        <f>B861/B870</f>
        <v>5.567984786621176E-2</v>
      </c>
      <c r="BK861" s="131">
        <f t="shared" ref="BK861" si="16735">C861/C870</f>
        <v>8.7296262678085171E-2</v>
      </c>
      <c r="BL861" s="132">
        <f t="shared" ref="BL861" si="16736">D861/D870</f>
        <v>5.792176408397523E-2</v>
      </c>
      <c r="BM861" s="133">
        <f t="shared" ref="BM861" si="16737">E861/E870</f>
        <v>9.3523772255918611E-2</v>
      </c>
      <c r="BN861" s="130">
        <f t="shared" ref="BN861" si="16738">F861/F870</f>
        <v>5.6890724746526476E-2</v>
      </c>
      <c r="BO861" s="131">
        <f t="shared" ref="BO861" si="16739">G861/G870</f>
        <v>8.9890501655207539E-2</v>
      </c>
      <c r="BP861" s="132">
        <f t="shared" ref="BP861" si="16740">H861/H870</f>
        <v>6.8496743454124223E-2</v>
      </c>
      <c r="BQ861" s="133">
        <f t="shared" ref="BQ861" si="16741">I861/I870</f>
        <v>9.0338086845056884E-2</v>
      </c>
      <c r="BR861" s="130">
        <f t="shared" ref="BR861" si="16742">J861/J870</f>
        <v>7.7754532775453272E-2</v>
      </c>
      <c r="BS861" s="131">
        <f t="shared" ref="BS861" si="16743">K861/K870</f>
        <v>4.6583850931677016E-2</v>
      </c>
      <c r="BT861" s="132">
        <f t="shared" ref="BT861" si="16744">L861/L870</f>
        <v>9.5817020399752734E-2</v>
      </c>
      <c r="BU861" s="130">
        <f t="shared" ref="BU861" si="16745">M861/M870</f>
        <v>5.3160919540229883E-2</v>
      </c>
      <c r="BV861" s="134">
        <f t="shared" ref="BV861" si="16746">N861/N870</f>
        <v>7.417327138562449E-2</v>
      </c>
      <c r="BW861" s="135">
        <f t="shared" ref="BW861" si="16747">O861/O870</f>
        <v>6.3162786767501797E-2</v>
      </c>
      <c r="BX861" s="130">
        <f t="shared" ref="BX861" si="16748">P861/P870</f>
        <v>6.0717281879194632E-2</v>
      </c>
      <c r="BY861" s="131">
        <f t="shared" ref="BY861" si="16749">Q861/Q870</f>
        <v>7.9502716255745925E-2</v>
      </c>
      <c r="BZ861" s="132">
        <f t="shared" ref="BZ861" si="16750">R861/R870</f>
        <v>5.3048196616661346E-2</v>
      </c>
      <c r="CA861" s="133">
        <f t="shared" ref="CA861" si="16751">S861/S870</f>
        <v>8.7606269925611047E-2</v>
      </c>
      <c r="CB861" s="130">
        <f t="shared" ref="CB861" si="16752">T861/T870</f>
        <v>7.5431034482758619E-2</v>
      </c>
      <c r="CC861" s="131">
        <f t="shared" ref="CC861" si="16753">U861/U870</f>
        <v>5.9089538739825143E-2</v>
      </c>
      <c r="CD861" s="132">
        <f t="shared" ref="CD861" si="16754">V861/V870</f>
        <v>7.9557713052858678E-2</v>
      </c>
      <c r="CE861" s="133">
        <f t="shared" ref="CE861" si="16755">W861/W870</f>
        <v>5.8922349427575911E-2</v>
      </c>
      <c r="CF861" s="130">
        <f t="shared" ref="CF861" si="16756">X861/X870</f>
        <v>7.248450166905103E-2</v>
      </c>
      <c r="CG861" s="131">
        <f t="shared" ref="CG861" si="16757">Y861/Y870</f>
        <v>5.5304101838755303E-2</v>
      </c>
      <c r="CH861" s="132">
        <f t="shared" ref="CH861" si="16758">Z861/Z870</f>
        <v>7.7806680917917939E-2</v>
      </c>
      <c r="CI861" s="130">
        <f t="shared" ref="CI861" si="16759">AA861/AA870</f>
        <v>7.3431388751170612E-2</v>
      </c>
      <c r="CJ861" s="136">
        <f t="shared" ref="CJ861" si="16760">AB861/AB870</f>
        <v>6.7915051867272327E-2</v>
      </c>
      <c r="CK861" s="137">
        <f t="shared" ref="CK861" si="16761">AC861/AC870</f>
        <v>7.5583309276731944E-2</v>
      </c>
    </row>
    <row r="862" spans="1:89">
      <c r="A862" s="147" t="s">
        <v>32</v>
      </c>
      <c r="B862" s="196">
        <v>1912</v>
      </c>
      <c r="C862" s="190">
        <v>1886</v>
      </c>
      <c r="D862" s="191">
        <v>596</v>
      </c>
      <c r="E862" s="192">
        <v>901</v>
      </c>
      <c r="F862" s="189">
        <v>233</v>
      </c>
      <c r="G862" s="193">
        <v>310</v>
      </c>
      <c r="H862" s="191">
        <v>1357</v>
      </c>
      <c r="I862" s="192">
        <v>2347</v>
      </c>
      <c r="J862" s="189">
        <v>247</v>
      </c>
      <c r="K862" s="190">
        <v>142</v>
      </c>
      <c r="L862" s="191">
        <v>428</v>
      </c>
      <c r="M862" s="189">
        <v>466</v>
      </c>
      <c r="N862" s="194">
        <v>1188</v>
      </c>
      <c r="O862" s="197">
        <v>1400</v>
      </c>
      <c r="P862" s="189">
        <v>440</v>
      </c>
      <c r="Q862" s="190">
        <v>733</v>
      </c>
      <c r="R862" s="191">
        <v>695</v>
      </c>
      <c r="S862" s="192">
        <v>1207</v>
      </c>
      <c r="T862" s="189">
        <v>184</v>
      </c>
      <c r="U862" s="193">
        <v>157</v>
      </c>
      <c r="V862" s="191">
        <v>1310</v>
      </c>
      <c r="W862" s="198">
        <v>778</v>
      </c>
      <c r="X862" s="189">
        <v>757</v>
      </c>
      <c r="Y862" s="193">
        <v>384</v>
      </c>
      <c r="Z862" s="191">
        <v>2445</v>
      </c>
      <c r="AA862" s="189">
        <v>2571</v>
      </c>
      <c r="AB862" s="165">
        <f t="shared" si="16434"/>
        <v>11792</v>
      </c>
      <c r="AC862" s="166">
        <f t="shared" si="16351"/>
        <v>13282</v>
      </c>
      <c r="BI862" s="147" t="s">
        <v>32</v>
      </c>
      <c r="BJ862" s="130">
        <f>B862/B870</f>
        <v>5.3470552044297778E-2</v>
      </c>
      <c r="BK862" s="131">
        <f t="shared" ref="BK862" si="16762">C862/C870</f>
        <v>7.4430719444334825E-2</v>
      </c>
      <c r="BL862" s="132">
        <f t="shared" ref="BL862" si="16763">D862/D870</f>
        <v>4.5008306902280623E-2</v>
      </c>
      <c r="BM862" s="133">
        <f t="shared" ref="BM862" si="16764">E862/E870</f>
        <v>8.8143220504793576E-2</v>
      </c>
      <c r="BN862" s="130">
        <f t="shared" ref="BN862" si="16765">F862/F870</f>
        <v>4.3747653022906494E-2</v>
      </c>
      <c r="BO862" s="131">
        <f t="shared" ref="BO862" si="16766">G862/G870</f>
        <v>7.8940667175961293E-2</v>
      </c>
      <c r="BP862" s="132">
        <f t="shared" ref="BP862" si="16767">H862/H870</f>
        <v>5.9317218166717665E-2</v>
      </c>
      <c r="BQ862" s="133">
        <f t="shared" ref="BQ862" si="16768">I862/I870</f>
        <v>7.5212305720237141E-2</v>
      </c>
      <c r="BR862" s="130">
        <f t="shared" ref="BR862" si="16769">J862/J870</f>
        <v>8.6122733612273364E-2</v>
      </c>
      <c r="BS862" s="131">
        <f t="shared" ref="BS862" si="16770">K862/K870</f>
        <v>3.6749482401656312E-2</v>
      </c>
      <c r="BT862" s="132">
        <f t="shared" ref="BT862" si="16771">L862/L870</f>
        <v>8.8192870389449826E-2</v>
      </c>
      <c r="BU862" s="130">
        <f t="shared" ref="BU862" si="16772">M862/M870</f>
        <v>3.9384719405003384E-2</v>
      </c>
      <c r="BV862" s="134">
        <f t="shared" ref="BV862" si="16773">N862/N870</f>
        <v>6.4935774801858429E-2</v>
      </c>
      <c r="BW862" s="135">
        <f t="shared" ref="BW862" si="16774">O862/O870</f>
        <v>5.9149097976255866E-2</v>
      </c>
      <c r="BX862" s="130">
        <f t="shared" ref="BX862" si="16775">P862/P870</f>
        <v>4.6140939597315439E-2</v>
      </c>
      <c r="BY862" s="131">
        <f t="shared" ref="BY862" si="16776">Q862/Q870</f>
        <v>7.6577517760133718E-2</v>
      </c>
      <c r="BZ862" s="132">
        <f t="shared" ref="BZ862" si="16777">R862/R870</f>
        <v>4.4366421959782958E-2</v>
      </c>
      <c r="CA862" s="133">
        <f t="shared" ref="CA862" si="16778">S862/S870</f>
        <v>8.0167375132837407E-2</v>
      </c>
      <c r="CB862" s="130">
        <f t="shared" ref="CB862" si="16779">T862/T870</f>
        <v>5.6650246305418719E-2</v>
      </c>
      <c r="CC862" s="131">
        <f t="shared" ref="CC862" si="16780">U862/U870</f>
        <v>4.7331926439553813E-2</v>
      </c>
      <c r="CD862" s="132">
        <f t="shared" ref="CD862" si="16781">V862/V870</f>
        <v>8.8322545846817688E-2</v>
      </c>
      <c r="CE862" s="133">
        <f t="shared" ref="CE862" si="16782">W862/W870</f>
        <v>4.8407167745146841E-2</v>
      </c>
      <c r="CF862" s="130">
        <f t="shared" ref="CF862" si="16783">X862/X870</f>
        <v>6.0165315530122394E-2</v>
      </c>
      <c r="CG862" s="131">
        <f t="shared" ref="CG862" si="16784">Y862/Y870</f>
        <v>5.4314002828854312E-2</v>
      </c>
      <c r="CH862" s="132">
        <f t="shared" ref="CH862" si="16785">Z862/Z870</f>
        <v>6.2971643443995154E-2</v>
      </c>
      <c r="CI862" s="130">
        <f t="shared" ref="CI862" si="16786">AA862/AA870</f>
        <v>7.0814741365063633E-2</v>
      </c>
      <c r="CJ862" s="136">
        <f t="shared" ref="CJ862" si="16787">AB862/AB870</f>
        <v>5.958293963387213E-2</v>
      </c>
      <c r="CK862" s="137">
        <f t="shared" ref="CK862" si="16788">AC862/AC870</f>
        <v>6.7267322019133866E-2</v>
      </c>
    </row>
    <row r="863" spans="1:89">
      <c r="A863" s="138" t="s">
        <v>33</v>
      </c>
      <c r="B863" s="199">
        <v>1562</v>
      </c>
      <c r="C863" s="183">
        <v>1707</v>
      </c>
      <c r="D863" s="184">
        <v>460</v>
      </c>
      <c r="E863" s="185">
        <v>592</v>
      </c>
      <c r="F863" s="182">
        <v>175</v>
      </c>
      <c r="G863" s="186">
        <v>216</v>
      </c>
      <c r="H863" s="184">
        <v>1160</v>
      </c>
      <c r="I863" s="185">
        <v>1745</v>
      </c>
      <c r="J863" s="182">
        <v>152</v>
      </c>
      <c r="K863" s="183">
        <v>122</v>
      </c>
      <c r="L863" s="184">
        <v>296</v>
      </c>
      <c r="M863" s="182">
        <v>394</v>
      </c>
      <c r="N863" s="187">
        <v>957</v>
      </c>
      <c r="O863" s="200">
        <v>1196</v>
      </c>
      <c r="P863" s="182">
        <v>333</v>
      </c>
      <c r="Q863" s="183">
        <v>620</v>
      </c>
      <c r="R863" s="184">
        <v>596</v>
      </c>
      <c r="S863" s="185">
        <v>883</v>
      </c>
      <c r="T863" s="182">
        <v>90</v>
      </c>
      <c r="U863" s="186">
        <v>169</v>
      </c>
      <c r="V863" s="184">
        <v>1016</v>
      </c>
      <c r="W863" s="201">
        <v>710</v>
      </c>
      <c r="X863" s="182">
        <v>547</v>
      </c>
      <c r="Y863" s="186">
        <v>379</v>
      </c>
      <c r="Z863" s="184">
        <v>1875</v>
      </c>
      <c r="AA863" s="182">
        <v>1970</v>
      </c>
      <c r="AB863" s="165">
        <f t="shared" si="16434"/>
        <v>9219</v>
      </c>
      <c r="AC863" s="166">
        <f t="shared" si="16351"/>
        <v>10703</v>
      </c>
      <c r="BI863" s="138" t="s">
        <v>33</v>
      </c>
      <c r="BJ863" s="130">
        <f>B863/B870</f>
        <v>4.3682532580121933E-2</v>
      </c>
      <c r="BK863" s="131">
        <f t="shared" ref="BK863" si="16789">C863/C870</f>
        <v>6.7366510122735701E-2</v>
      </c>
      <c r="BL863" s="132">
        <f t="shared" ref="BL863" si="16790">D863/D870</f>
        <v>3.4737954991693097E-2</v>
      </c>
      <c r="BM863" s="133">
        <f t="shared" ref="BM863" si="16791">E863/E870</f>
        <v>5.791430248483663E-2</v>
      </c>
      <c r="BN863" s="130">
        <f t="shared" ref="BN863" si="16792">F863/F870</f>
        <v>3.2857679309049946E-2</v>
      </c>
      <c r="BO863" s="131">
        <f t="shared" ref="BO863" si="16793">G863/G870</f>
        <v>5.5003819709702063E-2</v>
      </c>
      <c r="BP863" s="132">
        <f t="shared" ref="BP863" si="16794">H863/H870</f>
        <v>5.0705949206626744E-2</v>
      </c>
      <c r="BQ863" s="133">
        <f t="shared" ref="BQ863" si="16795">I863/I870</f>
        <v>5.5920525556801798E-2</v>
      </c>
      <c r="BR863" s="130">
        <f t="shared" ref="BR863" si="16796">J863/J870</f>
        <v>5.2998605299860529E-2</v>
      </c>
      <c r="BS863" s="131">
        <f t="shared" ref="BS863" si="16797">K863/K870</f>
        <v>3.1573498964803312E-2</v>
      </c>
      <c r="BT863" s="132">
        <f t="shared" ref="BT863" si="16798">L863/L870</f>
        <v>6.0993200082423246E-2</v>
      </c>
      <c r="BU863" s="130">
        <f t="shared" ref="BU863" si="16799">M863/M870</f>
        <v>3.3299526707234621E-2</v>
      </c>
      <c r="BV863" s="134">
        <f t="shared" ref="BV863" si="16800">N863/N870</f>
        <v>5.2309374145941515E-2</v>
      </c>
      <c r="BW863" s="135">
        <f t="shared" ref="BW863" si="16801">O863/O870</f>
        <v>5.0530229414001433E-2</v>
      </c>
      <c r="BX863" s="130">
        <f t="shared" ref="BX863" si="16802">P863/P870</f>
        <v>3.4920302013422819E-2</v>
      </c>
      <c r="BY863" s="131">
        <f t="shared" ref="BY863" si="16803">Q863/Q870</f>
        <v>6.4772252402841624E-2</v>
      </c>
      <c r="BZ863" s="132">
        <f t="shared" ref="BZ863" si="16804">R863/R870</f>
        <v>3.8046600702202359E-2</v>
      </c>
      <c r="CA863" s="133">
        <f t="shared" ref="CA863" si="16805">S863/S870</f>
        <v>5.8647715196599365E-2</v>
      </c>
      <c r="CB863" s="130">
        <f t="shared" ref="CB863" si="16806">T863/T870</f>
        <v>2.7709359605911331E-2</v>
      </c>
      <c r="CC863" s="131">
        <f t="shared" ref="CC863" si="16807">U863/U870</f>
        <v>5.0949653301175762E-2</v>
      </c>
      <c r="CD863" s="132">
        <f t="shared" ref="CD863" si="16808">V863/V870</f>
        <v>6.8500539374325778E-2</v>
      </c>
      <c r="CE863" s="133">
        <f t="shared" ref="CE863" si="16809">W863/W870</f>
        <v>4.4176207068193134E-2</v>
      </c>
      <c r="CF863" s="130">
        <f t="shared" ref="CF863" si="16810">X863/X870</f>
        <v>4.3474805277380388E-2</v>
      </c>
      <c r="CG863" s="131">
        <f t="shared" ref="CG863" si="16811">Y863/Y870</f>
        <v>5.3606789250353608E-2</v>
      </c>
      <c r="CH863" s="132">
        <f t="shared" ref="CH863" si="16812">Z863/Z870</f>
        <v>4.8291137610425736E-2</v>
      </c>
      <c r="CI863" s="130">
        <f t="shared" ref="CI863" si="16813">AA863/AA870</f>
        <v>5.4261003690849997E-2</v>
      </c>
      <c r="CJ863" s="136">
        <f t="shared" ref="CJ863" si="16814">AB863/AB870</f>
        <v>4.6582014966474489E-2</v>
      </c>
      <c r="CK863" s="137">
        <f t="shared" ref="CK863" si="16815">AC863/AC870</f>
        <v>5.4205853604185339E-2</v>
      </c>
    </row>
    <row r="864" spans="1:89">
      <c r="A864" s="147" t="s">
        <v>34</v>
      </c>
      <c r="B864" s="196">
        <v>148</v>
      </c>
      <c r="C864" s="190">
        <v>1171</v>
      </c>
      <c r="D864" s="191">
        <v>99</v>
      </c>
      <c r="E864" s="192">
        <v>493</v>
      </c>
      <c r="F864" s="189">
        <v>51</v>
      </c>
      <c r="G864" s="193">
        <v>144</v>
      </c>
      <c r="H864" s="191">
        <v>439</v>
      </c>
      <c r="I864" s="192">
        <v>1418</v>
      </c>
      <c r="J864" s="189">
        <v>101</v>
      </c>
      <c r="K864" s="190">
        <v>68</v>
      </c>
      <c r="L864" s="191">
        <v>168</v>
      </c>
      <c r="M864" s="189">
        <v>199</v>
      </c>
      <c r="N864" s="194">
        <v>515</v>
      </c>
      <c r="O864" s="197">
        <v>675</v>
      </c>
      <c r="P864" s="189">
        <v>253</v>
      </c>
      <c r="Q864" s="190">
        <v>475</v>
      </c>
      <c r="R864" s="191">
        <v>362</v>
      </c>
      <c r="S864" s="192">
        <v>689</v>
      </c>
      <c r="T864" s="189">
        <v>90</v>
      </c>
      <c r="U864" s="193">
        <v>110</v>
      </c>
      <c r="V864" s="191">
        <v>1095</v>
      </c>
      <c r="W864" s="198">
        <v>367</v>
      </c>
      <c r="X864" s="189">
        <v>401</v>
      </c>
      <c r="Y864" s="193">
        <v>292</v>
      </c>
      <c r="Z864" s="191">
        <v>1227</v>
      </c>
      <c r="AA864" s="189">
        <v>1331</v>
      </c>
      <c r="AB864" s="165">
        <f t="shared" si="16434"/>
        <v>4949</v>
      </c>
      <c r="AC864" s="166">
        <f t="shared" si="16351"/>
        <v>7432</v>
      </c>
      <c r="BI864" s="147" t="s">
        <v>34</v>
      </c>
      <c r="BJ864" s="130">
        <f>B864/B870</f>
        <v>4.1389339448515017E-3</v>
      </c>
      <c r="BK864" s="131">
        <f t="shared" ref="BK864" si="16816">C864/C870</f>
        <v>4.6213347014483604E-2</v>
      </c>
      <c r="BL864" s="132">
        <f t="shared" ref="BL864" si="16817">D864/D870</f>
        <v>7.4762120525600365E-3</v>
      </c>
      <c r="BM864" s="133">
        <f t="shared" ref="BM864" si="16818">E864/E870</f>
        <v>4.8229309332811582E-2</v>
      </c>
      <c r="BN864" s="130">
        <f t="shared" ref="BN864" si="16819">F864/F870</f>
        <v>9.5756665414945558E-3</v>
      </c>
      <c r="BO864" s="131">
        <f t="shared" ref="BO864" si="16820">G864/G870</f>
        <v>3.6669213139801378E-2</v>
      </c>
      <c r="BP864" s="132">
        <f t="shared" ref="BP864" si="16821">H864/H870</f>
        <v>1.9189579053197535E-2</v>
      </c>
      <c r="BQ864" s="133">
        <f t="shared" ref="BQ864" si="16822">I864/I870</f>
        <v>4.5441435667361002E-2</v>
      </c>
      <c r="BR864" s="130">
        <f t="shared" ref="BR864" si="16823">J864/J870</f>
        <v>3.5216178521617854E-2</v>
      </c>
      <c r="BS864" s="131">
        <f t="shared" ref="BS864" si="16824">K864/K870</f>
        <v>1.7598343685300208E-2</v>
      </c>
      <c r="BT864" s="132">
        <f t="shared" ref="BT864" si="16825">L864/L870</f>
        <v>3.4617762208942922E-2</v>
      </c>
      <c r="BU864" s="130">
        <f t="shared" ref="BU864" si="16826">M864/M870</f>
        <v>1.6818796484110887E-2</v>
      </c>
      <c r="BV864" s="134">
        <f t="shared" ref="BV864" si="16827">N864/N870</f>
        <v>2.8149767696091829E-2</v>
      </c>
      <c r="BW864" s="135">
        <f t="shared" ref="BW864" si="16828">O864/O870</f>
        <v>2.8518315095694791E-2</v>
      </c>
      <c r="BX864" s="130">
        <f t="shared" ref="BX864" si="16829">P864/P870</f>
        <v>2.6531040268456377E-2</v>
      </c>
      <c r="BY864" s="131">
        <f t="shared" ref="BY864" si="16830">Q864/Q870</f>
        <v>4.9623903050564147E-2</v>
      </c>
      <c r="BZ864" s="132">
        <f t="shared" ref="BZ864" si="16831">R864/R870</f>
        <v>2.3108841366102778E-2</v>
      </c>
      <c r="CA864" s="133">
        <f t="shared" ref="CA864" si="16832">S864/S870</f>
        <v>4.57624867162593E-2</v>
      </c>
      <c r="CB864" s="130">
        <f t="shared" ref="CB864" si="16833">T864/T870</f>
        <v>2.7709359605911331E-2</v>
      </c>
      <c r="CC864" s="131">
        <f t="shared" ref="CC864" si="16834">U864/U870</f>
        <v>3.316249623153452E-2</v>
      </c>
      <c r="CD864" s="132">
        <f t="shared" ref="CD864" si="16835">V864/V870</f>
        <v>7.3826860841423952E-2</v>
      </c>
      <c r="CE864" s="133">
        <f t="shared" ref="CE864" si="16836">W864/W870</f>
        <v>2.2834743653558986E-2</v>
      </c>
      <c r="CF864" s="130">
        <f t="shared" ref="CF864" si="16837">X864/X870</f>
        <v>3.187092672071213E-2</v>
      </c>
      <c r="CG864" s="131">
        <f t="shared" ref="CG864" si="16838">Y864/Y870</f>
        <v>4.1301272984441299E-2</v>
      </c>
      <c r="CH864" s="132">
        <f t="shared" ref="CH864" si="16839">Z864/Z870</f>
        <v>3.1601720452262602E-2</v>
      </c>
      <c r="CI864" s="130">
        <f t="shared" ref="CI864" si="16840">AA864/AA870</f>
        <v>3.6660607062193575E-2</v>
      </c>
      <c r="CJ864" s="136">
        <f t="shared" ref="CJ864" si="16841">AB864/AB870</f>
        <v>2.5006442354819639E-2</v>
      </c>
      <c r="CK864" s="137">
        <f t="shared" ref="CK864" si="16842">AC864/AC870</f>
        <v>3.76397182085682E-2</v>
      </c>
    </row>
    <row r="865" spans="1:89">
      <c r="A865" s="138" t="s">
        <v>35</v>
      </c>
      <c r="B865" s="199">
        <v>0</v>
      </c>
      <c r="C865" s="183">
        <v>506</v>
      </c>
      <c r="D865" s="184">
        <v>3</v>
      </c>
      <c r="E865" s="185">
        <v>272</v>
      </c>
      <c r="F865" s="182">
        <v>1</v>
      </c>
      <c r="G865" s="186">
        <v>95</v>
      </c>
      <c r="H865" s="184">
        <v>34</v>
      </c>
      <c r="I865" s="185">
        <v>754</v>
      </c>
      <c r="J865" s="182">
        <v>34</v>
      </c>
      <c r="K865" s="183">
        <v>44</v>
      </c>
      <c r="L865" s="184">
        <v>59</v>
      </c>
      <c r="M865" s="182">
        <v>45</v>
      </c>
      <c r="N865" s="187">
        <v>185</v>
      </c>
      <c r="O865" s="200">
        <v>161</v>
      </c>
      <c r="P865" s="182">
        <v>58</v>
      </c>
      <c r="Q865" s="183">
        <v>87</v>
      </c>
      <c r="R865" s="184">
        <v>69</v>
      </c>
      <c r="S865" s="185">
        <v>54</v>
      </c>
      <c r="T865" s="182">
        <v>29</v>
      </c>
      <c r="U865" s="186">
        <v>10</v>
      </c>
      <c r="V865" s="184">
        <v>237</v>
      </c>
      <c r="W865" s="201">
        <v>23</v>
      </c>
      <c r="X865" s="182">
        <v>79</v>
      </c>
      <c r="Y865" s="186">
        <v>30</v>
      </c>
      <c r="Z865" s="184">
        <v>51</v>
      </c>
      <c r="AA865" s="182">
        <v>241</v>
      </c>
      <c r="AB865" s="165">
        <f t="shared" si="16434"/>
        <v>839</v>
      </c>
      <c r="AC865" s="166">
        <f t="shared" si="16351"/>
        <v>2322</v>
      </c>
      <c r="BI865" s="138" t="s">
        <v>35</v>
      </c>
      <c r="BJ865" s="130">
        <f>B865/B870</f>
        <v>0</v>
      </c>
      <c r="BK865" s="131">
        <f t="shared" ref="BK865" si="16843">C865/C870</f>
        <v>1.9969217411894707E-2</v>
      </c>
      <c r="BL865" s="132">
        <f t="shared" ref="BL865" si="16844">D865/D870</f>
        <v>2.2655188038060717E-4</v>
      </c>
      <c r="BM865" s="133">
        <f t="shared" ref="BM865" si="16845">E865/E870</f>
        <v>2.6609274114654666E-2</v>
      </c>
      <c r="BN865" s="130">
        <f t="shared" ref="BN865" si="16846">F865/F870</f>
        <v>1.8775816748028539E-4</v>
      </c>
      <c r="BO865" s="131">
        <f t="shared" ref="BO865" si="16847">G865/G870</f>
        <v>2.4191494779730073E-2</v>
      </c>
      <c r="BP865" s="132">
        <f t="shared" ref="BP865" si="16848">H865/H870</f>
        <v>1.4862088560563011E-3</v>
      </c>
      <c r="BQ865" s="133">
        <f t="shared" ref="BQ865" si="16849">I865/I870</f>
        <v>2.4162794423970516E-2</v>
      </c>
      <c r="BR865" s="130">
        <f t="shared" ref="BR865" si="16850">J865/J870</f>
        <v>1.1854951185495118E-2</v>
      </c>
      <c r="BS865" s="131">
        <f t="shared" ref="BS865" si="16851">K865/K870</f>
        <v>1.1387163561076604E-2</v>
      </c>
      <c r="BT865" s="132">
        <f t="shared" ref="BT865" si="16852">L865/L870</f>
        <v>1.2157428394807336E-2</v>
      </c>
      <c r="BU865" s="130">
        <f t="shared" ref="BU865" si="16853">M865/M870</f>
        <v>3.8032454361054766E-3</v>
      </c>
      <c r="BV865" s="134">
        <f t="shared" ref="BV865" si="16854">N865/N870</f>
        <v>1.0112052473353375E-2</v>
      </c>
      <c r="BW865" s="135">
        <f t="shared" ref="BW865" si="16855">O865/O870</f>
        <v>6.8021462672694238E-3</v>
      </c>
      <c r="BX865" s="130">
        <f t="shared" ref="BX865" si="16856">P865/P870</f>
        <v>6.082214765100671E-3</v>
      </c>
      <c r="BY865" s="131">
        <f t="shared" ref="BY865" si="16857">Q865/Q870</f>
        <v>9.0890096113664855E-3</v>
      </c>
      <c r="BZ865" s="132">
        <f t="shared" ref="BZ865" si="16858">R865/R870</f>
        <v>4.4047239067985956E-3</v>
      </c>
      <c r="CA865" s="133">
        <f t="shared" ref="CA865" si="16859">S865/S870</f>
        <v>3.5866099893730073E-3</v>
      </c>
      <c r="CB865" s="130">
        <f t="shared" ref="CB865" si="16860">T865/T870</f>
        <v>8.9285714285714281E-3</v>
      </c>
      <c r="CC865" s="131">
        <f t="shared" ref="CC865" si="16861">U865/U870</f>
        <v>3.0147723846849564E-3</v>
      </c>
      <c r="CD865" s="132">
        <f t="shared" ref="CD865" si="16862">V865/V870</f>
        <v>1.5978964401294499E-2</v>
      </c>
      <c r="CE865" s="133">
        <f t="shared" ref="CE865" si="16863">W865/W870</f>
        <v>1.4310602289696367E-3</v>
      </c>
      <c r="CF865" s="130">
        <f t="shared" ref="CF865" si="16864">X865/X870</f>
        <v>6.2788109998410425E-3</v>
      </c>
      <c r="CG865" s="131">
        <f t="shared" ref="CG865" si="16865">Y865/Y870</f>
        <v>4.2432814710042432E-3</v>
      </c>
      <c r="CH865" s="132">
        <f t="shared" ref="CH865" si="16866">Z865/Z870</f>
        <v>1.31351894300358E-3</v>
      </c>
      <c r="CI865" s="130">
        <f t="shared" ref="CI865" si="16867">AA865/AA870</f>
        <v>6.6380212637029692E-3</v>
      </c>
      <c r="CJ865" s="136">
        <f t="shared" ref="CJ865" si="16868">AB865/AB870</f>
        <v>4.239322112688155E-3</v>
      </c>
      <c r="CK865" s="137">
        <f t="shared" ref="CK865" si="16869">AC865/AC870</f>
        <v>1.1759879666347599E-2</v>
      </c>
    </row>
    <row r="866" spans="1:89">
      <c r="A866" s="147" t="s">
        <v>36</v>
      </c>
      <c r="B866" s="196">
        <v>0</v>
      </c>
      <c r="C866" s="190">
        <v>163</v>
      </c>
      <c r="D866" s="191">
        <v>0</v>
      </c>
      <c r="E866" s="192">
        <v>88</v>
      </c>
      <c r="F866" s="189">
        <v>0</v>
      </c>
      <c r="G866" s="193">
        <v>9</v>
      </c>
      <c r="H866" s="191">
        <v>0</v>
      </c>
      <c r="I866" s="192">
        <v>0</v>
      </c>
      <c r="J866" s="189">
        <v>0</v>
      </c>
      <c r="K866" s="193">
        <v>0</v>
      </c>
      <c r="L866" s="191">
        <v>0</v>
      </c>
      <c r="M866" s="189">
        <v>0</v>
      </c>
      <c r="N866" s="194">
        <v>0</v>
      </c>
      <c r="O866" s="197">
        <v>0</v>
      </c>
      <c r="P866" s="189">
        <v>0</v>
      </c>
      <c r="Q866" s="193">
        <v>0</v>
      </c>
      <c r="R866" s="191">
        <v>0</v>
      </c>
      <c r="S866" s="192">
        <v>0</v>
      </c>
      <c r="T866" s="189">
        <v>0</v>
      </c>
      <c r="U866" s="193">
        <v>0</v>
      </c>
      <c r="V866" s="191">
        <v>0</v>
      </c>
      <c r="W866" s="192">
        <v>0</v>
      </c>
      <c r="X866" s="189">
        <v>0</v>
      </c>
      <c r="Y866" s="193">
        <v>0</v>
      </c>
      <c r="Z866" s="191">
        <v>0</v>
      </c>
      <c r="AA866" s="189">
        <v>0</v>
      </c>
      <c r="AB866" s="165">
        <f t="shared" si="16434"/>
        <v>0</v>
      </c>
      <c r="AC866" s="166">
        <f t="shared" si="16351"/>
        <v>260</v>
      </c>
      <c r="BI866" s="147" t="s">
        <v>36</v>
      </c>
      <c r="BJ866" s="130">
        <f>B866/B870</f>
        <v>0</v>
      </c>
      <c r="BK866" s="131">
        <f t="shared" ref="BK866" si="16870">C866/C870</f>
        <v>6.4327716168751728E-3</v>
      </c>
      <c r="BL866" s="132">
        <f t="shared" ref="BL866" si="16871">D866/D870</f>
        <v>0</v>
      </c>
      <c r="BM866" s="133">
        <f t="shared" ref="BM866" si="16872">E866/E870</f>
        <v>8.6088828018000395E-3</v>
      </c>
      <c r="BN866" s="130">
        <f t="shared" ref="BN866" si="16873">F866/F870</f>
        <v>0</v>
      </c>
      <c r="BO866" s="131">
        <f t="shared" ref="BO866" si="16874">G866/G870</f>
        <v>2.2918258212375861E-3</v>
      </c>
      <c r="BP866" s="132">
        <f t="shared" ref="BP866" si="16875">H866/H870</f>
        <v>0</v>
      </c>
      <c r="BQ866" s="133">
        <f t="shared" ref="BQ866" si="16876">I866/I870</f>
        <v>0</v>
      </c>
      <c r="BR866" s="130">
        <f t="shared" ref="BR866" si="16877">J866/J870</f>
        <v>0</v>
      </c>
      <c r="BS866" s="131">
        <f t="shared" ref="BS866" si="16878">K866/K870</f>
        <v>0</v>
      </c>
      <c r="BT866" s="132">
        <f t="shared" ref="BT866" si="16879">L866/L870</f>
        <v>0</v>
      </c>
      <c r="BU866" s="130">
        <f t="shared" ref="BU866" si="16880">M866/M870</f>
        <v>0</v>
      </c>
      <c r="BV866" s="134">
        <f t="shared" ref="BV866" si="16881">N866/N870</f>
        <v>0</v>
      </c>
      <c r="BW866" s="135">
        <f t="shared" ref="BW866" si="16882">O866/O870</f>
        <v>0</v>
      </c>
      <c r="BX866" s="130">
        <f t="shared" ref="BX866" si="16883">P866/P870</f>
        <v>0</v>
      </c>
      <c r="BY866" s="131">
        <f t="shared" ref="BY866" si="16884">Q866/Q870</f>
        <v>0</v>
      </c>
      <c r="BZ866" s="132">
        <f t="shared" ref="BZ866" si="16885">R866/R870</f>
        <v>0</v>
      </c>
      <c r="CA866" s="133">
        <f t="shared" ref="CA866" si="16886">S866/S870</f>
        <v>0</v>
      </c>
      <c r="CB866" s="130">
        <f t="shared" ref="CB866" si="16887">T866/T870</f>
        <v>0</v>
      </c>
      <c r="CC866" s="131">
        <f t="shared" ref="CC866" si="16888">U866/U870</f>
        <v>0</v>
      </c>
      <c r="CD866" s="132">
        <f t="shared" ref="CD866" si="16889">V866/V870</f>
        <v>0</v>
      </c>
      <c r="CE866" s="133">
        <f t="shared" ref="CE866" si="16890">W866/W870</f>
        <v>0</v>
      </c>
      <c r="CF866" s="130">
        <f t="shared" ref="CF866" si="16891">X866/X870</f>
        <v>0</v>
      </c>
      <c r="CG866" s="131">
        <f t="shared" ref="CG866" si="16892">Y866/Y870</f>
        <v>0</v>
      </c>
      <c r="CH866" s="132">
        <f t="shared" ref="CH866" si="16893">Z866/Z870</f>
        <v>0</v>
      </c>
      <c r="CI866" s="130">
        <f t="shared" ref="CI866" si="16894">AA866/AA870</f>
        <v>0</v>
      </c>
      <c r="CJ866" s="136">
        <f t="shared" ref="CJ866" si="16895">AB866/AB870</f>
        <v>0</v>
      </c>
      <c r="CK866" s="137">
        <f t="shared" ref="CK866" si="16896">AC866/AC870</f>
        <v>1.3167823915806959E-3</v>
      </c>
    </row>
    <row r="867" spans="1:89">
      <c r="A867" s="138" t="s">
        <v>37</v>
      </c>
      <c r="B867" s="60"/>
      <c r="C867" s="61"/>
      <c r="D867" s="140"/>
      <c r="E867" s="141"/>
      <c r="F867" s="139"/>
      <c r="G867" s="142"/>
      <c r="H867" s="140"/>
      <c r="I867" s="141"/>
      <c r="J867" s="139"/>
      <c r="K867" s="142"/>
      <c r="L867" s="140"/>
      <c r="M867" s="139"/>
      <c r="N867" s="143"/>
      <c r="O867" s="144"/>
      <c r="P867" s="139"/>
      <c r="Q867" s="142"/>
      <c r="R867" s="140"/>
      <c r="S867" s="141"/>
      <c r="T867" s="139"/>
      <c r="U867" s="142"/>
      <c r="V867" s="140"/>
      <c r="W867" s="141"/>
      <c r="X867" s="139"/>
      <c r="Y867" s="142"/>
      <c r="Z867" s="145"/>
      <c r="AA867" s="146"/>
      <c r="AB867" s="165"/>
      <c r="AC867" s="166"/>
      <c r="BI867" s="138" t="s">
        <v>37</v>
      </c>
      <c r="BJ867" s="130">
        <f>B867/B870</f>
        <v>0</v>
      </c>
      <c r="BK867" s="131">
        <f t="shared" ref="BK867" si="16897">C867/C870</f>
        <v>0</v>
      </c>
      <c r="BL867" s="132">
        <f t="shared" ref="BL867" si="16898">D867/D870</f>
        <v>0</v>
      </c>
      <c r="BM867" s="133">
        <f t="shared" ref="BM867" si="16899">E867/E870</f>
        <v>0</v>
      </c>
      <c r="BN867" s="130">
        <f t="shared" ref="BN867" si="16900">F867/F870</f>
        <v>0</v>
      </c>
      <c r="BO867" s="131">
        <f t="shared" ref="BO867" si="16901">G867/G870</f>
        <v>0</v>
      </c>
      <c r="BP867" s="132">
        <f t="shared" ref="BP867" si="16902">H867/H870</f>
        <v>0</v>
      </c>
      <c r="BQ867" s="133">
        <f t="shared" ref="BQ867" si="16903">I867/I870</f>
        <v>0</v>
      </c>
      <c r="BR867" s="130">
        <f t="shared" ref="BR867" si="16904">J867/J870</f>
        <v>0</v>
      </c>
      <c r="BS867" s="131">
        <f t="shared" ref="BS867" si="16905">K867/K870</f>
        <v>0</v>
      </c>
      <c r="BT867" s="132">
        <f t="shared" ref="BT867" si="16906">L867/L870</f>
        <v>0</v>
      </c>
      <c r="BU867" s="130">
        <f t="shared" ref="BU867" si="16907">M867/M870</f>
        <v>0</v>
      </c>
      <c r="BV867" s="134">
        <f t="shared" ref="BV867" si="16908">N867/N870</f>
        <v>0</v>
      </c>
      <c r="BW867" s="135">
        <f t="shared" ref="BW867" si="16909">O867/O870</f>
        <v>0</v>
      </c>
      <c r="BX867" s="130">
        <f t="shared" ref="BX867" si="16910">P867/P870</f>
        <v>0</v>
      </c>
      <c r="BY867" s="131">
        <f t="shared" ref="BY867" si="16911">Q867/Q870</f>
        <v>0</v>
      </c>
      <c r="BZ867" s="132">
        <f t="shared" ref="BZ867" si="16912">R867/R870</f>
        <v>0</v>
      </c>
      <c r="CA867" s="133">
        <f t="shared" ref="CA867" si="16913">S867/S870</f>
        <v>0</v>
      </c>
      <c r="CB867" s="130">
        <f t="shared" ref="CB867" si="16914">T867/T870</f>
        <v>0</v>
      </c>
      <c r="CC867" s="131">
        <f t="shared" ref="CC867" si="16915">U867/U870</f>
        <v>0</v>
      </c>
      <c r="CD867" s="132">
        <f t="shared" ref="CD867" si="16916">V867/V870</f>
        <v>0</v>
      </c>
      <c r="CE867" s="133">
        <f t="shared" ref="CE867" si="16917">W867/W870</f>
        <v>0</v>
      </c>
      <c r="CF867" s="130">
        <f t="shared" ref="CF867" si="16918">X867/X870</f>
        <v>0</v>
      </c>
      <c r="CG867" s="131">
        <f t="shared" ref="CG867" si="16919">Y867/Y870</f>
        <v>0</v>
      </c>
      <c r="CH867" s="132">
        <f t="shared" ref="CH867" si="16920">Z867/Z870</f>
        <v>0</v>
      </c>
      <c r="CI867" s="130">
        <f t="shared" ref="CI867" si="16921">AA867/AA870</f>
        <v>0</v>
      </c>
      <c r="CJ867" s="136">
        <f t="shared" ref="CJ867" si="16922">AB867/AB870</f>
        <v>0</v>
      </c>
      <c r="CK867" s="137">
        <f t="shared" ref="CK867" si="16923">AC867/AC870</f>
        <v>0</v>
      </c>
    </row>
    <row r="868" spans="1:89">
      <c r="A868" s="147" t="s">
        <v>38</v>
      </c>
      <c r="B868" s="58"/>
      <c r="C868" s="59"/>
      <c r="D868" s="153"/>
      <c r="E868" s="150"/>
      <c r="F868" s="151"/>
      <c r="G868" s="152"/>
      <c r="H868" s="153"/>
      <c r="I868" s="150"/>
      <c r="J868" s="151"/>
      <c r="K868" s="152"/>
      <c r="L868" s="153"/>
      <c r="M868" s="151"/>
      <c r="N868" s="155"/>
      <c r="O868" s="154"/>
      <c r="P868" s="151"/>
      <c r="Q868" s="152"/>
      <c r="R868" s="153"/>
      <c r="S868" s="150"/>
      <c r="T868" s="151"/>
      <c r="U868" s="152"/>
      <c r="V868" s="153"/>
      <c r="W868" s="150"/>
      <c r="X868" s="151"/>
      <c r="Y868" s="152"/>
      <c r="Z868" s="149"/>
      <c r="AA868" s="148"/>
      <c r="AB868" s="165"/>
      <c r="AC868" s="166"/>
      <c r="BI868" s="147" t="s">
        <v>38</v>
      </c>
      <c r="BJ868" s="130">
        <f>B868/B870</f>
        <v>0</v>
      </c>
      <c r="BK868" s="131">
        <f t="shared" ref="BK868" si="16924">C868/C870</f>
        <v>0</v>
      </c>
      <c r="BL868" s="132">
        <f t="shared" ref="BL868" si="16925">D868/D870</f>
        <v>0</v>
      </c>
      <c r="BM868" s="133">
        <f t="shared" ref="BM868" si="16926">E868/E870</f>
        <v>0</v>
      </c>
      <c r="BN868" s="130">
        <f t="shared" ref="BN868" si="16927">F868/F870</f>
        <v>0</v>
      </c>
      <c r="BO868" s="131">
        <f t="shared" ref="BO868" si="16928">G868/G870</f>
        <v>0</v>
      </c>
      <c r="BP868" s="132">
        <f t="shared" ref="BP868" si="16929">H868/H870</f>
        <v>0</v>
      </c>
      <c r="BQ868" s="133">
        <f t="shared" ref="BQ868" si="16930">I868/I870</f>
        <v>0</v>
      </c>
      <c r="BR868" s="130">
        <f t="shared" ref="BR868" si="16931">J868/J870</f>
        <v>0</v>
      </c>
      <c r="BS868" s="131">
        <f t="shared" ref="BS868" si="16932">K868/K870</f>
        <v>0</v>
      </c>
      <c r="BT868" s="132">
        <f t="shared" ref="BT868" si="16933">L868/L870</f>
        <v>0</v>
      </c>
      <c r="BU868" s="130">
        <f t="shared" ref="BU868" si="16934">M868/M870</f>
        <v>0</v>
      </c>
      <c r="BV868" s="134">
        <f t="shared" ref="BV868" si="16935">N868/N870</f>
        <v>0</v>
      </c>
      <c r="BW868" s="135">
        <f t="shared" ref="BW868" si="16936">O868/O870</f>
        <v>0</v>
      </c>
      <c r="BX868" s="130">
        <f t="shared" ref="BX868" si="16937">P868/P870</f>
        <v>0</v>
      </c>
      <c r="BY868" s="131">
        <f t="shared" ref="BY868" si="16938">Q868/Q870</f>
        <v>0</v>
      </c>
      <c r="BZ868" s="132">
        <f t="shared" ref="BZ868" si="16939">R868/R870</f>
        <v>0</v>
      </c>
      <c r="CA868" s="133">
        <f t="shared" ref="CA868" si="16940">S868/S870</f>
        <v>0</v>
      </c>
      <c r="CB868" s="130">
        <f t="shared" ref="CB868" si="16941">T868/T870</f>
        <v>0</v>
      </c>
      <c r="CC868" s="131">
        <f t="shared" ref="CC868" si="16942">U868/U870</f>
        <v>0</v>
      </c>
      <c r="CD868" s="132">
        <f t="shared" ref="CD868" si="16943">V868/V870</f>
        <v>0</v>
      </c>
      <c r="CE868" s="133">
        <f t="shared" ref="CE868" si="16944">W868/W870</f>
        <v>0</v>
      </c>
      <c r="CF868" s="130">
        <f t="shared" ref="CF868" si="16945">X868/X870</f>
        <v>0</v>
      </c>
      <c r="CG868" s="131">
        <f t="shared" ref="CG868" si="16946">Y868/Y870</f>
        <v>0</v>
      </c>
      <c r="CH868" s="132">
        <f t="shared" ref="CH868" si="16947">Z868/Z870</f>
        <v>0</v>
      </c>
      <c r="CI868" s="130">
        <f t="shared" ref="CI868" si="16948">AA868/AA870</f>
        <v>0</v>
      </c>
      <c r="CJ868" s="136">
        <f t="shared" ref="CJ868" si="16949">AB868/AB870</f>
        <v>0</v>
      </c>
      <c r="CK868" s="137">
        <f t="shared" ref="CK868" si="16950">AC868/AC870</f>
        <v>0</v>
      </c>
    </row>
    <row r="869" spans="1:89" ht="14" thickBot="1">
      <c r="A869" s="138" t="s">
        <v>39</v>
      </c>
      <c r="B869" s="60"/>
      <c r="C869" s="61"/>
      <c r="D869" s="140"/>
      <c r="E869" s="141"/>
      <c r="F869" s="139"/>
      <c r="G869" s="142"/>
      <c r="H869" s="140"/>
      <c r="I869" s="141"/>
      <c r="J869" s="139"/>
      <c r="K869" s="142"/>
      <c r="L869" s="140"/>
      <c r="M869" s="139"/>
      <c r="N869" s="143"/>
      <c r="O869" s="144"/>
      <c r="P869" s="139"/>
      <c r="Q869" s="142"/>
      <c r="R869" s="140"/>
      <c r="S869" s="141"/>
      <c r="T869" s="139"/>
      <c r="U869" s="142"/>
      <c r="V869" s="140"/>
      <c r="W869" s="141"/>
      <c r="X869" s="139"/>
      <c r="Y869" s="142"/>
      <c r="Z869" s="145"/>
      <c r="AA869" s="146"/>
      <c r="AB869" s="165"/>
      <c r="AC869" s="166"/>
      <c r="BI869" s="138" t="s">
        <v>39</v>
      </c>
      <c r="BJ869" s="130">
        <f>B869/B870</f>
        <v>0</v>
      </c>
      <c r="BK869" s="131">
        <f t="shared" ref="BK869" si="16951">C869/C870</f>
        <v>0</v>
      </c>
      <c r="BL869" s="132">
        <f t="shared" ref="BL869" si="16952">D869/D870</f>
        <v>0</v>
      </c>
      <c r="BM869" s="133">
        <f t="shared" ref="BM869" si="16953">E869/E870</f>
        <v>0</v>
      </c>
      <c r="BN869" s="130">
        <f t="shared" ref="BN869" si="16954">F869/F870</f>
        <v>0</v>
      </c>
      <c r="BO869" s="131">
        <f t="shared" ref="BO869" si="16955">G869/G870</f>
        <v>0</v>
      </c>
      <c r="BP869" s="132">
        <f t="shared" ref="BP869" si="16956">H869/H870</f>
        <v>0</v>
      </c>
      <c r="BQ869" s="133">
        <f t="shared" ref="BQ869" si="16957">I869/I870</f>
        <v>0</v>
      </c>
      <c r="BR869" s="130">
        <f t="shared" ref="BR869" si="16958">J869/J870</f>
        <v>0</v>
      </c>
      <c r="BS869" s="131">
        <f t="shared" ref="BS869" si="16959">K869/K870</f>
        <v>0</v>
      </c>
      <c r="BT869" s="132">
        <f t="shared" ref="BT869" si="16960">L869/L870</f>
        <v>0</v>
      </c>
      <c r="BU869" s="130">
        <f t="shared" ref="BU869" si="16961">M869/M870</f>
        <v>0</v>
      </c>
      <c r="BV869" s="134">
        <f t="shared" ref="BV869" si="16962">N869/N870</f>
        <v>0</v>
      </c>
      <c r="BW869" s="135">
        <f t="shared" ref="BW869" si="16963">O869/O870</f>
        <v>0</v>
      </c>
      <c r="BX869" s="130">
        <f t="shared" ref="BX869" si="16964">P869/P870</f>
        <v>0</v>
      </c>
      <c r="BY869" s="131">
        <f t="shared" ref="BY869" si="16965">Q869/Q870</f>
        <v>0</v>
      </c>
      <c r="BZ869" s="132">
        <f t="shared" ref="BZ869" si="16966">R869/R870</f>
        <v>0</v>
      </c>
      <c r="CA869" s="133">
        <f t="shared" ref="CA869" si="16967">S869/S870</f>
        <v>0</v>
      </c>
      <c r="CB869" s="130">
        <f t="shared" ref="CB869" si="16968">T869/T870</f>
        <v>0</v>
      </c>
      <c r="CC869" s="131">
        <f t="shared" ref="CC869" si="16969">U869/U870</f>
        <v>0</v>
      </c>
      <c r="CD869" s="132">
        <f t="shared" ref="CD869" si="16970">V869/V870</f>
        <v>0</v>
      </c>
      <c r="CE869" s="133">
        <f t="shared" ref="CE869" si="16971">W869/W870</f>
        <v>0</v>
      </c>
      <c r="CF869" s="130">
        <f t="shared" ref="CF869" si="16972">X869/X870</f>
        <v>0</v>
      </c>
      <c r="CG869" s="131">
        <f t="shared" ref="CG869" si="16973">Y869/Y870</f>
        <v>0</v>
      </c>
      <c r="CH869" s="132">
        <f t="shared" ref="CH869" si="16974">Z869/Z870</f>
        <v>0</v>
      </c>
      <c r="CI869" s="130">
        <f t="shared" ref="CI869" si="16975">AA869/AA870</f>
        <v>0</v>
      </c>
      <c r="CJ869" s="136">
        <f t="shared" ref="CJ869" si="16976">AB869/AB870</f>
        <v>0</v>
      </c>
      <c r="CK869" s="137">
        <f t="shared" ref="CK869" si="16977">AC869/AC870</f>
        <v>0</v>
      </c>
    </row>
    <row r="870" spans="1:89" ht="15" thickTop="1" thickBot="1">
      <c r="A870" s="226" t="s">
        <v>13</v>
      </c>
      <c r="B870" s="20">
        <f t="shared" ref="B870:AA870" si="16978">SUM(B847:B869)</f>
        <v>35758</v>
      </c>
      <c r="C870" s="21">
        <f t="shared" si="16978"/>
        <v>25339</v>
      </c>
      <c r="D870" s="20">
        <f t="shared" si="16978"/>
        <v>13242</v>
      </c>
      <c r="E870" s="21">
        <f t="shared" si="16978"/>
        <v>10222</v>
      </c>
      <c r="F870" s="20">
        <f t="shared" si="16978"/>
        <v>5326</v>
      </c>
      <c r="G870" s="21">
        <f t="shared" si="16978"/>
        <v>3927</v>
      </c>
      <c r="H870" s="20">
        <f t="shared" si="16978"/>
        <v>22877</v>
      </c>
      <c r="I870" s="21">
        <f t="shared" si="16978"/>
        <v>31205</v>
      </c>
      <c r="J870" s="20">
        <f t="shared" si="16978"/>
        <v>2868</v>
      </c>
      <c r="K870" s="21">
        <f t="shared" si="16978"/>
        <v>3864</v>
      </c>
      <c r="L870" s="20">
        <f t="shared" si="16978"/>
        <v>4853</v>
      </c>
      <c r="M870" s="21">
        <f t="shared" si="16978"/>
        <v>11832</v>
      </c>
      <c r="N870" s="20">
        <f t="shared" si="16978"/>
        <v>18295</v>
      </c>
      <c r="O870" s="21">
        <f t="shared" si="16978"/>
        <v>23669</v>
      </c>
      <c r="P870" s="20">
        <f t="shared" si="16978"/>
        <v>9536</v>
      </c>
      <c r="Q870" s="21">
        <f t="shared" si="16978"/>
        <v>9572</v>
      </c>
      <c r="R870" s="20">
        <f t="shared" si="16978"/>
        <v>15665</v>
      </c>
      <c r="S870" s="21">
        <f t="shared" si="16978"/>
        <v>15056</v>
      </c>
      <c r="T870" s="20">
        <f t="shared" si="16978"/>
        <v>3248</v>
      </c>
      <c r="U870" s="21">
        <f t="shared" si="16978"/>
        <v>3317</v>
      </c>
      <c r="V870" s="20">
        <f t="shared" si="16978"/>
        <v>14832</v>
      </c>
      <c r="W870" s="21">
        <f t="shared" si="16978"/>
        <v>16072</v>
      </c>
      <c r="X870" s="20">
        <f t="shared" si="16978"/>
        <v>12582</v>
      </c>
      <c r="Y870" s="21">
        <f t="shared" si="16978"/>
        <v>7070</v>
      </c>
      <c r="Z870" s="20">
        <f t="shared" si="16978"/>
        <v>38827</v>
      </c>
      <c r="AA870" s="21">
        <f t="shared" si="16978"/>
        <v>36306</v>
      </c>
      <c r="AB870" s="167">
        <f t="shared" ref="AB870:AC870" si="16979">SUM(AB846:AB869)</f>
        <v>197909</v>
      </c>
      <c r="AC870" s="168">
        <f t="shared" si="16979"/>
        <v>197451</v>
      </c>
      <c r="BI870" s="227" t="s">
        <v>13</v>
      </c>
      <c r="BJ870" s="156">
        <f>SUM(BJ846:BJ869)</f>
        <v>0.99999999999999978</v>
      </c>
      <c r="BK870" s="157">
        <f t="shared" ref="BK870:CK870" si="16980">SUM(BK846:BK869)</f>
        <v>1</v>
      </c>
      <c r="BL870" s="156">
        <f t="shared" si="16980"/>
        <v>0.99999999999999989</v>
      </c>
      <c r="BM870" s="157">
        <f t="shared" si="16980"/>
        <v>1</v>
      </c>
      <c r="BN870" s="156">
        <f t="shared" si="16980"/>
        <v>1</v>
      </c>
      <c r="BO870" s="157">
        <f t="shared" si="16980"/>
        <v>0.99999999999999989</v>
      </c>
      <c r="BP870" s="156">
        <f t="shared" si="16980"/>
        <v>1</v>
      </c>
      <c r="BQ870" s="157">
        <f t="shared" si="16980"/>
        <v>1.0000000000000002</v>
      </c>
      <c r="BR870" s="156">
        <f t="shared" si="16980"/>
        <v>1.0000000000000002</v>
      </c>
      <c r="BS870" s="157">
        <f t="shared" si="16980"/>
        <v>1</v>
      </c>
      <c r="BT870" s="156">
        <f t="shared" si="16980"/>
        <v>1</v>
      </c>
      <c r="BU870" s="157">
        <f t="shared" si="16980"/>
        <v>0.99999999999999989</v>
      </c>
      <c r="BV870" s="156">
        <f t="shared" si="16980"/>
        <v>0.99999999999999989</v>
      </c>
      <c r="BW870" s="157">
        <f t="shared" si="16980"/>
        <v>1</v>
      </c>
      <c r="BX870" s="156">
        <f t="shared" si="16980"/>
        <v>0.99999999999999989</v>
      </c>
      <c r="BY870" s="157">
        <f t="shared" si="16980"/>
        <v>1</v>
      </c>
      <c r="BZ870" s="156">
        <f t="shared" si="16980"/>
        <v>0.99999999999999989</v>
      </c>
      <c r="CA870" s="157">
        <f t="shared" si="16980"/>
        <v>1</v>
      </c>
      <c r="CB870" s="156">
        <f t="shared" si="16980"/>
        <v>1.0000000000000002</v>
      </c>
      <c r="CC870" s="157">
        <f t="shared" si="16980"/>
        <v>1</v>
      </c>
      <c r="CD870" s="156">
        <f t="shared" si="16980"/>
        <v>1</v>
      </c>
      <c r="CE870" s="157">
        <f t="shared" si="16980"/>
        <v>1</v>
      </c>
      <c r="CF870" s="156">
        <f t="shared" si="16980"/>
        <v>1</v>
      </c>
      <c r="CG870" s="157">
        <f t="shared" si="16980"/>
        <v>1</v>
      </c>
      <c r="CH870" s="156">
        <f t="shared" si="16980"/>
        <v>1</v>
      </c>
      <c r="CI870" s="157">
        <f t="shared" si="16980"/>
        <v>0.99999999999999989</v>
      </c>
      <c r="CJ870" s="156">
        <f t="shared" si="16980"/>
        <v>1</v>
      </c>
      <c r="CK870" s="157">
        <f t="shared" si="16980"/>
        <v>1</v>
      </c>
    </row>
    <row r="871" spans="1:89" ht="14" thickTop="1">
      <c r="A871" s="180"/>
    </row>
    <row r="873" spans="1:89">
      <c r="A873" s="325">
        <f>+A842+1</f>
        <v>43828</v>
      </c>
      <c r="B873" s="325"/>
      <c r="C873" s="325"/>
      <c r="D873" s="325"/>
      <c r="BI873" s="320">
        <f>+BI811+2</f>
        <v>43828</v>
      </c>
      <c r="BJ873" s="320"/>
      <c r="BK873" s="320"/>
      <c r="BL873" s="320"/>
    </row>
    <row r="874" spans="1:89" ht="14" thickBot="1">
      <c r="AE874" t="s">
        <v>87</v>
      </c>
    </row>
    <row r="875" spans="1:89" ht="15" thickTop="1" thickBot="1">
      <c r="A875" s="321" t="s">
        <v>0</v>
      </c>
      <c r="B875" s="316" t="s">
        <v>1</v>
      </c>
      <c r="C875" s="317"/>
      <c r="D875" s="316" t="s">
        <v>2</v>
      </c>
      <c r="E875" s="317"/>
      <c r="F875" s="316" t="s">
        <v>3</v>
      </c>
      <c r="G875" s="317"/>
      <c r="H875" s="316" t="s">
        <v>4</v>
      </c>
      <c r="I875" s="317"/>
      <c r="J875" s="316" t="s">
        <v>5</v>
      </c>
      <c r="K875" s="317"/>
      <c r="L875" s="316" t="s">
        <v>6</v>
      </c>
      <c r="M875" s="317"/>
      <c r="N875" s="316" t="s">
        <v>7</v>
      </c>
      <c r="O875" s="317"/>
      <c r="P875" s="316" t="s">
        <v>8</v>
      </c>
      <c r="Q875" s="317"/>
      <c r="R875" s="316" t="s">
        <v>9</v>
      </c>
      <c r="S875" s="317"/>
      <c r="T875" s="316" t="s">
        <v>10</v>
      </c>
      <c r="U875" s="317"/>
      <c r="V875" s="316" t="s">
        <v>11</v>
      </c>
      <c r="W875" s="317"/>
      <c r="X875" s="316" t="s">
        <v>12</v>
      </c>
      <c r="Y875" s="317"/>
      <c r="Z875" s="318" t="s">
        <v>40</v>
      </c>
      <c r="AA875" s="319"/>
      <c r="AB875" s="323" t="s">
        <v>41</v>
      </c>
      <c r="AC875" s="324"/>
      <c r="AE875" s="314" t="s">
        <v>0</v>
      </c>
      <c r="AF875" s="308" t="s">
        <v>1</v>
      </c>
      <c r="AG875" s="309"/>
      <c r="AH875" s="308" t="s">
        <v>2</v>
      </c>
      <c r="AI875" s="309"/>
      <c r="AJ875" s="308" t="s">
        <v>3</v>
      </c>
      <c r="AK875" s="309"/>
      <c r="AL875" s="308" t="s">
        <v>4</v>
      </c>
      <c r="AM875" s="309"/>
      <c r="AN875" s="308" t="s">
        <v>5</v>
      </c>
      <c r="AO875" s="309"/>
      <c r="AP875" s="308" t="s">
        <v>6</v>
      </c>
      <c r="AQ875" s="309"/>
      <c r="AR875" s="308" t="s">
        <v>7</v>
      </c>
      <c r="AS875" s="309"/>
      <c r="AT875" s="308" t="s">
        <v>8</v>
      </c>
      <c r="AU875" s="309"/>
      <c r="AV875" s="308" t="s">
        <v>9</v>
      </c>
      <c r="AW875" s="309"/>
      <c r="AX875" s="308" t="s">
        <v>10</v>
      </c>
      <c r="AY875" s="309"/>
      <c r="AZ875" s="308" t="s">
        <v>11</v>
      </c>
      <c r="BA875" s="309"/>
      <c r="BB875" s="308" t="s">
        <v>12</v>
      </c>
      <c r="BC875" s="309"/>
      <c r="BD875" s="310" t="s">
        <v>40</v>
      </c>
      <c r="BE875" s="311"/>
      <c r="BF875" s="312" t="s">
        <v>41</v>
      </c>
      <c r="BG875" s="313"/>
      <c r="BI875" s="321" t="s">
        <v>0</v>
      </c>
      <c r="BJ875" s="316" t="s">
        <v>1</v>
      </c>
      <c r="BK875" s="317"/>
      <c r="BL875" s="316" t="s">
        <v>2</v>
      </c>
      <c r="BM875" s="317"/>
      <c r="BN875" s="316" t="s">
        <v>3</v>
      </c>
      <c r="BO875" s="317"/>
      <c r="BP875" s="316" t="s">
        <v>4</v>
      </c>
      <c r="BQ875" s="317"/>
      <c r="BR875" s="316" t="s">
        <v>5</v>
      </c>
      <c r="BS875" s="317"/>
      <c r="BT875" s="316" t="s">
        <v>6</v>
      </c>
      <c r="BU875" s="317"/>
      <c r="BV875" s="316" t="s">
        <v>7</v>
      </c>
      <c r="BW875" s="317"/>
      <c r="BX875" s="316" t="s">
        <v>8</v>
      </c>
      <c r="BY875" s="317"/>
      <c r="BZ875" s="316" t="s">
        <v>9</v>
      </c>
      <c r="CA875" s="317"/>
      <c r="CB875" s="316" t="s">
        <v>10</v>
      </c>
      <c r="CC875" s="317"/>
      <c r="CD875" s="316" t="s">
        <v>11</v>
      </c>
      <c r="CE875" s="317"/>
      <c r="CF875" s="316" t="s">
        <v>12</v>
      </c>
      <c r="CG875" s="317"/>
      <c r="CH875" s="318" t="s">
        <v>40</v>
      </c>
      <c r="CI875" s="319"/>
      <c r="CJ875" s="316" t="s">
        <v>41</v>
      </c>
      <c r="CK875" s="317"/>
    </row>
    <row r="876" spans="1:89" ht="15" thickTop="1" thickBot="1">
      <c r="A876" s="322"/>
      <c r="B876" s="117" t="s">
        <v>14</v>
      </c>
      <c r="C876" s="118" t="s">
        <v>15</v>
      </c>
      <c r="D876" s="119" t="s">
        <v>14</v>
      </c>
      <c r="E876" s="120" t="s">
        <v>15</v>
      </c>
      <c r="F876" s="117" t="s">
        <v>14</v>
      </c>
      <c r="G876" s="118" t="s">
        <v>15</v>
      </c>
      <c r="H876" s="119" t="s">
        <v>14</v>
      </c>
      <c r="I876" s="120" t="s">
        <v>15</v>
      </c>
      <c r="J876" s="117" t="s">
        <v>14</v>
      </c>
      <c r="K876" s="118" t="s">
        <v>15</v>
      </c>
      <c r="L876" s="119" t="s">
        <v>14</v>
      </c>
      <c r="M876" s="117" t="s">
        <v>15</v>
      </c>
      <c r="N876" s="121" t="s">
        <v>14</v>
      </c>
      <c r="O876" s="122" t="s">
        <v>15</v>
      </c>
      <c r="P876" s="117" t="s">
        <v>14</v>
      </c>
      <c r="Q876" s="118" t="s">
        <v>15</v>
      </c>
      <c r="R876" s="119" t="s">
        <v>14</v>
      </c>
      <c r="S876" s="120" t="s">
        <v>15</v>
      </c>
      <c r="T876" s="117" t="s">
        <v>14</v>
      </c>
      <c r="U876" s="118" t="s">
        <v>15</v>
      </c>
      <c r="V876" s="119" t="s">
        <v>14</v>
      </c>
      <c r="W876" s="120" t="s">
        <v>15</v>
      </c>
      <c r="X876" s="117" t="s">
        <v>14</v>
      </c>
      <c r="Y876" s="118" t="s">
        <v>15</v>
      </c>
      <c r="Z876" s="28" t="s">
        <v>14</v>
      </c>
      <c r="AA876" s="123" t="s">
        <v>15</v>
      </c>
      <c r="AB876" s="169" t="s">
        <v>14</v>
      </c>
      <c r="AC876" s="170" t="s">
        <v>15</v>
      </c>
      <c r="AE876" s="315"/>
      <c r="AF876" s="230" t="s">
        <v>14</v>
      </c>
      <c r="AG876" s="231" t="s">
        <v>15</v>
      </c>
      <c r="AH876" s="232" t="s">
        <v>14</v>
      </c>
      <c r="AI876" s="233" t="s">
        <v>15</v>
      </c>
      <c r="AJ876" s="230" t="s">
        <v>14</v>
      </c>
      <c r="AK876" s="231" t="s">
        <v>15</v>
      </c>
      <c r="AL876" s="232" t="s">
        <v>14</v>
      </c>
      <c r="AM876" s="233" t="s">
        <v>15</v>
      </c>
      <c r="AN876" s="230" t="s">
        <v>14</v>
      </c>
      <c r="AO876" s="231" t="s">
        <v>15</v>
      </c>
      <c r="AP876" s="232" t="s">
        <v>14</v>
      </c>
      <c r="AQ876" s="230" t="s">
        <v>15</v>
      </c>
      <c r="AR876" s="234" t="s">
        <v>14</v>
      </c>
      <c r="AS876" s="235" t="s">
        <v>15</v>
      </c>
      <c r="AT876" s="230" t="s">
        <v>14</v>
      </c>
      <c r="AU876" s="231" t="s">
        <v>15</v>
      </c>
      <c r="AV876" s="232" t="s">
        <v>14</v>
      </c>
      <c r="AW876" s="233" t="s">
        <v>15</v>
      </c>
      <c r="AX876" s="230" t="s">
        <v>14</v>
      </c>
      <c r="AY876" s="231" t="s">
        <v>15</v>
      </c>
      <c r="AZ876" s="232" t="s">
        <v>14</v>
      </c>
      <c r="BA876" s="233" t="s">
        <v>15</v>
      </c>
      <c r="BB876" s="230" t="s">
        <v>14</v>
      </c>
      <c r="BC876" s="231" t="s">
        <v>15</v>
      </c>
      <c r="BD876" s="236" t="s">
        <v>14</v>
      </c>
      <c r="BE876" s="237" t="s">
        <v>15</v>
      </c>
      <c r="BF876" s="238" t="s">
        <v>14</v>
      </c>
      <c r="BG876" s="239" t="s">
        <v>15</v>
      </c>
      <c r="BI876" s="322"/>
      <c r="BJ876" s="117" t="s">
        <v>14</v>
      </c>
      <c r="BK876" s="118" t="s">
        <v>15</v>
      </c>
      <c r="BL876" s="119" t="s">
        <v>14</v>
      </c>
      <c r="BM876" s="120" t="s">
        <v>15</v>
      </c>
      <c r="BN876" s="117" t="s">
        <v>14</v>
      </c>
      <c r="BO876" s="118" t="s">
        <v>15</v>
      </c>
      <c r="BP876" s="119" t="s">
        <v>14</v>
      </c>
      <c r="BQ876" s="120" t="s">
        <v>15</v>
      </c>
      <c r="BR876" s="117" t="s">
        <v>14</v>
      </c>
      <c r="BS876" s="118" t="s">
        <v>15</v>
      </c>
      <c r="BT876" s="119" t="s">
        <v>14</v>
      </c>
      <c r="BU876" s="117" t="s">
        <v>15</v>
      </c>
      <c r="BV876" s="121" t="s">
        <v>14</v>
      </c>
      <c r="BW876" s="122" t="s">
        <v>15</v>
      </c>
      <c r="BX876" s="117" t="s">
        <v>14</v>
      </c>
      <c r="BY876" s="118" t="s">
        <v>15</v>
      </c>
      <c r="BZ876" s="119" t="s">
        <v>14</v>
      </c>
      <c r="CA876" s="120" t="s">
        <v>15</v>
      </c>
      <c r="CB876" s="117" t="s">
        <v>14</v>
      </c>
      <c r="CC876" s="118" t="s">
        <v>15</v>
      </c>
      <c r="CD876" s="119" t="s">
        <v>14</v>
      </c>
      <c r="CE876" s="120" t="s">
        <v>15</v>
      </c>
      <c r="CF876" s="117" t="s">
        <v>14</v>
      </c>
      <c r="CG876" s="118" t="s">
        <v>15</v>
      </c>
      <c r="CH876" s="28" t="s">
        <v>14</v>
      </c>
      <c r="CI876" s="123" t="s">
        <v>15</v>
      </c>
      <c r="CJ876" s="121" t="s">
        <v>14</v>
      </c>
      <c r="CK876" s="122" t="s">
        <v>15</v>
      </c>
    </row>
    <row r="877" spans="1:89" ht="14" thickTop="1">
      <c r="A877" s="126" t="s">
        <v>16</v>
      </c>
      <c r="B877" s="127"/>
      <c r="C877" s="179"/>
      <c r="D877" s="128"/>
      <c r="E877" s="173"/>
      <c r="F877" s="127"/>
      <c r="G877" s="129"/>
      <c r="H877" s="128"/>
      <c r="I877" s="173"/>
      <c r="J877" s="127"/>
      <c r="K877" s="129"/>
      <c r="L877" s="128"/>
      <c r="M877" s="127"/>
      <c r="N877" s="172"/>
      <c r="O877" s="174"/>
      <c r="P877" s="127"/>
      <c r="Q877" s="129"/>
      <c r="R877" s="128"/>
      <c r="S877" s="173"/>
      <c r="T877" s="127"/>
      <c r="U877" s="129"/>
      <c r="V877" s="128"/>
      <c r="W877" s="173"/>
      <c r="X877" s="127"/>
      <c r="Y877" s="129"/>
      <c r="Z877" s="177"/>
      <c r="AA877" s="178"/>
      <c r="AB877" s="163">
        <f>B877+D877+F877+H877+J877+L877+N877+P877+R877+T877+V877+X877+Z877</f>
        <v>0</v>
      </c>
      <c r="AC877" s="164">
        <f>C877+E877+G877+I877+K877+M877+O877+Q877+S877+U877+W877+Y877+AA877</f>
        <v>0</v>
      </c>
      <c r="AE877" s="241" t="str">
        <f>$AE$9</f>
        <v>07:00 - 07:59</v>
      </c>
      <c r="AF877" s="242">
        <f>SUMIF($A$9:$A$32,$AE877,B$877:B$900)</f>
        <v>1066</v>
      </c>
      <c r="AG877" s="243">
        <f t="shared" ref="AG877:AV879" si="16981">SUMIF($A$9:$A$32,$AE877,C$877:C$900)</f>
        <v>431</v>
      </c>
      <c r="AH877" s="244">
        <f t="shared" si="16981"/>
        <v>409</v>
      </c>
      <c r="AI877" s="245">
        <f t="shared" si="16981"/>
        <v>206</v>
      </c>
      <c r="AJ877" s="242">
        <f t="shared" si="16981"/>
        <v>141</v>
      </c>
      <c r="AK877" s="246">
        <f t="shared" si="16981"/>
        <v>91</v>
      </c>
      <c r="AL877" s="244">
        <f t="shared" si="16981"/>
        <v>663</v>
      </c>
      <c r="AM877" s="245">
        <f t="shared" si="16981"/>
        <v>819</v>
      </c>
      <c r="AN877" s="242">
        <f t="shared" si="16981"/>
        <v>76</v>
      </c>
      <c r="AO877" s="246">
        <f t="shared" si="16981"/>
        <v>63</v>
      </c>
      <c r="AP877" s="244">
        <f t="shared" si="16981"/>
        <v>93</v>
      </c>
      <c r="AQ877" s="242">
        <f t="shared" si="16981"/>
        <v>298</v>
      </c>
      <c r="AR877" s="247">
        <f t="shared" si="16981"/>
        <v>560</v>
      </c>
      <c r="AS877" s="248">
        <f t="shared" si="16981"/>
        <v>617</v>
      </c>
      <c r="AT877" s="242">
        <f t="shared" si="16981"/>
        <v>270</v>
      </c>
      <c r="AU877" s="246">
        <f t="shared" si="16981"/>
        <v>238</v>
      </c>
      <c r="AV877" s="244">
        <f t="shared" si="16981"/>
        <v>477</v>
      </c>
      <c r="AW877" s="245">
        <f t="shared" ref="AW877:BE879" si="16982">SUMIF($A$9:$A$32,$AE877,S$877:S$900)</f>
        <v>365</v>
      </c>
      <c r="AX877" s="242">
        <f t="shared" si="16982"/>
        <v>96</v>
      </c>
      <c r="AY877" s="246">
        <f t="shared" si="16982"/>
        <v>72</v>
      </c>
      <c r="AZ877" s="244">
        <f t="shared" si="16982"/>
        <v>258</v>
      </c>
      <c r="BA877" s="245">
        <f t="shared" si="16982"/>
        <v>394</v>
      </c>
      <c r="BB877" s="242">
        <f t="shared" si="16982"/>
        <v>342</v>
      </c>
      <c r="BC877" s="246">
        <f t="shared" si="16982"/>
        <v>245</v>
      </c>
      <c r="BD877" s="23">
        <f t="shared" si="16982"/>
        <v>1193</v>
      </c>
      <c r="BE877" s="249">
        <f t="shared" si="16982"/>
        <v>1123</v>
      </c>
      <c r="BF877" s="250">
        <f>AF877+AH877+AJ877+AL877+AN877+AP877+AR877+AT877+AV877+AX877+AZ877+BB877+BD877</f>
        <v>5644</v>
      </c>
      <c r="BG877" s="251">
        <f>AG877+AI877+AK877+AM877+AO877+AQ877+AS877+AU877+AW877+AY877+BA877+BC877+BE877</f>
        <v>4962</v>
      </c>
      <c r="BI877" s="126" t="s">
        <v>16</v>
      </c>
      <c r="BJ877" s="130">
        <f>B877/B901</f>
        <v>0</v>
      </c>
      <c r="BK877" s="131">
        <f t="shared" ref="BK877" si="16983">C877/C901</f>
        <v>0</v>
      </c>
      <c r="BL877" s="132">
        <f t="shared" ref="BL877" si="16984">D877/D901</f>
        <v>0</v>
      </c>
      <c r="BM877" s="133">
        <f t="shared" ref="BM877" si="16985">E877/E901</f>
        <v>0</v>
      </c>
      <c r="BN877" s="130">
        <f t="shared" ref="BN877" si="16986">F877/F901</f>
        <v>0</v>
      </c>
      <c r="BO877" s="131">
        <f t="shared" ref="BO877" si="16987">G877/G901</f>
        <v>0</v>
      </c>
      <c r="BP877" s="132">
        <f t="shared" ref="BP877" si="16988">H877/H901</f>
        <v>0</v>
      </c>
      <c r="BQ877" s="133">
        <f t="shared" ref="BQ877" si="16989">I877/I901</f>
        <v>0</v>
      </c>
      <c r="BR877" s="130">
        <f t="shared" ref="BR877" si="16990">J877/J901</f>
        <v>0</v>
      </c>
      <c r="BS877" s="131">
        <f t="shared" ref="BS877" si="16991">K877/K901</f>
        <v>0</v>
      </c>
      <c r="BT877" s="132">
        <f t="shared" ref="BT877" si="16992">L877/L901</f>
        <v>0</v>
      </c>
      <c r="BU877" s="130">
        <f t="shared" ref="BU877" si="16993">M877/M901</f>
        <v>0</v>
      </c>
      <c r="BV877" s="134">
        <f t="shared" ref="BV877" si="16994">N877/N901</f>
        <v>0</v>
      </c>
      <c r="BW877" s="135">
        <f t="shared" ref="BW877" si="16995">O877/O901</f>
        <v>0</v>
      </c>
      <c r="BX877" s="130">
        <f t="shared" ref="BX877" si="16996">P877/P901</f>
        <v>0</v>
      </c>
      <c r="BY877" s="131">
        <f t="shared" ref="BY877" si="16997">Q877/Q901</f>
        <v>0</v>
      </c>
      <c r="BZ877" s="132">
        <f t="shared" ref="BZ877" si="16998">R877/R901</f>
        <v>0</v>
      </c>
      <c r="CA877" s="133">
        <f t="shared" ref="CA877" si="16999">S877/S901</f>
        <v>0</v>
      </c>
      <c r="CB877" s="130">
        <f t="shared" ref="CB877" si="17000">T877/T901</f>
        <v>0</v>
      </c>
      <c r="CC877" s="131">
        <f t="shared" ref="CC877" si="17001">U877/U901</f>
        <v>0</v>
      </c>
      <c r="CD877" s="132">
        <f t="shared" ref="CD877" si="17002">V877/V901</f>
        <v>0</v>
      </c>
      <c r="CE877" s="133">
        <f t="shared" ref="CE877" si="17003">W877/W901</f>
        <v>0</v>
      </c>
      <c r="CF877" s="130">
        <f t="shared" ref="CF877" si="17004">X877/X901</f>
        <v>0</v>
      </c>
      <c r="CG877" s="131">
        <f t="shared" ref="CG877" si="17005">Y877/Y901</f>
        <v>0</v>
      </c>
      <c r="CH877" s="132">
        <f t="shared" ref="CH877" si="17006">Z877/Z901</f>
        <v>0</v>
      </c>
      <c r="CI877" s="130">
        <f t="shared" ref="CI877" si="17007">AA877/AA901</f>
        <v>0</v>
      </c>
      <c r="CJ877" s="136">
        <f t="shared" ref="CJ877" si="17008">AB877/AB901</f>
        <v>0</v>
      </c>
      <c r="CK877" s="137">
        <f t="shared" ref="CK877" si="17009">AC877/AC901</f>
        <v>0</v>
      </c>
    </row>
    <row r="878" spans="1:89">
      <c r="A878" s="138" t="s">
        <v>17</v>
      </c>
      <c r="B878" s="182">
        <v>134</v>
      </c>
      <c r="C878" s="183">
        <v>0</v>
      </c>
      <c r="D878" s="184">
        <v>41</v>
      </c>
      <c r="E878" s="185">
        <v>0</v>
      </c>
      <c r="F878" s="182">
        <v>26</v>
      </c>
      <c r="G878" s="186">
        <v>0</v>
      </c>
      <c r="H878" s="184">
        <v>87</v>
      </c>
      <c r="I878" s="185">
        <v>2</v>
      </c>
      <c r="J878" s="182">
        <v>6</v>
      </c>
      <c r="K878" s="186">
        <v>2</v>
      </c>
      <c r="L878" s="184">
        <v>1</v>
      </c>
      <c r="M878" s="182">
        <v>0</v>
      </c>
      <c r="N878" s="187">
        <v>0</v>
      </c>
      <c r="O878" s="188">
        <v>0</v>
      </c>
      <c r="P878" s="182">
        <v>3</v>
      </c>
      <c r="Q878" s="186">
        <v>0</v>
      </c>
      <c r="R878" s="184">
        <v>0</v>
      </c>
      <c r="S878" s="185">
        <v>0</v>
      </c>
      <c r="T878" s="182">
        <v>0</v>
      </c>
      <c r="U878" s="186">
        <v>0</v>
      </c>
      <c r="V878" s="184">
        <v>0</v>
      </c>
      <c r="W878" s="185">
        <v>0</v>
      </c>
      <c r="X878" s="182">
        <v>0</v>
      </c>
      <c r="Y878" s="186">
        <v>0</v>
      </c>
      <c r="Z878" s="184">
        <v>0</v>
      </c>
      <c r="AA878" s="182">
        <v>0</v>
      </c>
      <c r="AB878" s="165">
        <f t="shared" ref="AB878:AB879" si="17010">B878+D878+F878+H878+J878+L878+N878+P878+R878+T878+V878+X878+Z878</f>
        <v>298</v>
      </c>
      <c r="AC878" s="166">
        <f t="shared" ref="AC878:AC897" si="17011">C878+E878+G878+I878+K878+M878+O878+Q878+S878+U878+W878+Y878+AA878</f>
        <v>4</v>
      </c>
      <c r="AE878" s="253" t="str">
        <f>$AE$10</f>
        <v>08:00 - 08:59</v>
      </c>
      <c r="AF878" s="242">
        <f>SUMIF($A$9:$A$32,$AE878,B$877:B$900)</f>
        <v>1814</v>
      </c>
      <c r="AG878" s="254">
        <f t="shared" si="16981"/>
        <v>534</v>
      </c>
      <c r="AH878" s="255">
        <f t="shared" si="16981"/>
        <v>528</v>
      </c>
      <c r="AI878" s="256">
        <f t="shared" si="16981"/>
        <v>262</v>
      </c>
      <c r="AJ878" s="257">
        <f t="shared" si="16981"/>
        <v>194</v>
      </c>
      <c r="AK878" s="258">
        <f t="shared" si="16981"/>
        <v>130</v>
      </c>
      <c r="AL878" s="255">
        <f t="shared" si="16981"/>
        <v>829</v>
      </c>
      <c r="AM878" s="256">
        <f t="shared" si="16981"/>
        <v>861</v>
      </c>
      <c r="AN878" s="257">
        <f t="shared" si="16981"/>
        <v>64</v>
      </c>
      <c r="AO878" s="258">
        <f t="shared" si="16981"/>
        <v>129</v>
      </c>
      <c r="AP878" s="255">
        <f t="shared" si="16981"/>
        <v>72</v>
      </c>
      <c r="AQ878" s="257">
        <f t="shared" si="16981"/>
        <v>424</v>
      </c>
      <c r="AR878" s="259">
        <f t="shared" si="16981"/>
        <v>608</v>
      </c>
      <c r="AS878" s="260">
        <f t="shared" si="16981"/>
        <v>792</v>
      </c>
      <c r="AT878" s="257">
        <f t="shared" si="16981"/>
        <v>345</v>
      </c>
      <c r="AU878" s="258">
        <f t="shared" si="16981"/>
        <v>243</v>
      </c>
      <c r="AV878" s="255">
        <f t="shared" si="16981"/>
        <v>685</v>
      </c>
      <c r="AW878" s="256">
        <f t="shared" si="16982"/>
        <v>458</v>
      </c>
      <c r="AX878" s="257">
        <f t="shared" si="16982"/>
        <v>103</v>
      </c>
      <c r="AY878" s="258">
        <f t="shared" si="16982"/>
        <v>103</v>
      </c>
      <c r="AZ878" s="255">
        <f t="shared" si="16982"/>
        <v>275</v>
      </c>
      <c r="BA878" s="256">
        <f t="shared" si="16982"/>
        <v>618</v>
      </c>
      <c r="BB878" s="257">
        <f t="shared" si="16982"/>
        <v>384</v>
      </c>
      <c r="BC878" s="258">
        <f t="shared" si="16982"/>
        <v>235</v>
      </c>
      <c r="BD878" s="255">
        <f t="shared" si="16982"/>
        <v>1608</v>
      </c>
      <c r="BE878" s="257">
        <f t="shared" si="16982"/>
        <v>1318</v>
      </c>
      <c r="BF878" s="261">
        <f>SUM(AF878,AH878,AJ878,AL878,AN878,AP878,AR878,AT878,AV878,AX878,AZ878,BB878,BD878)</f>
        <v>7509</v>
      </c>
      <c r="BG878" s="19">
        <f>SUM(AG878,AI878,AK878,AM878,AO878,AQ878,AS878,AU878,AW878,AY878,BA878,BC878,BE878)</f>
        <v>6107</v>
      </c>
      <c r="BI878" s="138" t="s">
        <v>17</v>
      </c>
      <c r="BJ878" s="130">
        <f>B878/B901</f>
        <v>5.0140318054256311E-3</v>
      </c>
      <c r="BK878" s="131">
        <f t="shared" ref="BK878" si="17012">C878/C901</f>
        <v>0</v>
      </c>
      <c r="BL878" s="132">
        <f t="shared" ref="BL878" si="17013">D878/D901</f>
        <v>4.5856168213846329E-3</v>
      </c>
      <c r="BM878" s="133">
        <f t="shared" ref="BM878" si="17014">E878/E901</f>
        <v>0</v>
      </c>
      <c r="BN878" s="130">
        <f t="shared" ref="BN878" si="17015">F878/F901</f>
        <v>7.6268700498679969E-3</v>
      </c>
      <c r="BO878" s="131">
        <f t="shared" ref="BO878" si="17016">G878/G901</f>
        <v>0</v>
      </c>
      <c r="BP878" s="132">
        <f t="shared" ref="BP878" si="17017">H878/H901</f>
        <v>4.6593830334190232E-3</v>
      </c>
      <c r="BQ878" s="133">
        <f t="shared" ref="BQ878" si="17018">I878/I901</f>
        <v>8.9389469920443372E-5</v>
      </c>
      <c r="BR878" s="130">
        <f t="shared" ref="BR878" si="17019">J878/J901</f>
        <v>3.4052213393870601E-3</v>
      </c>
      <c r="BS878" s="131">
        <f t="shared" ref="BS878" si="17020">K878/K901</f>
        <v>8.2372322899505767E-4</v>
      </c>
      <c r="BT878" s="132">
        <f t="shared" ref="BT878" si="17021">L878/L901</f>
        <v>3.2268473701193933E-4</v>
      </c>
      <c r="BU878" s="130">
        <f t="shared" ref="BU878" si="17022">M878/M901</f>
        <v>0</v>
      </c>
      <c r="BV878" s="134">
        <f t="shared" ref="BV878" si="17023">N878/N901</f>
        <v>0</v>
      </c>
      <c r="BW878" s="135">
        <f t="shared" ref="BW878" si="17024">O878/O901</f>
        <v>0</v>
      </c>
      <c r="BX878" s="130">
        <f t="shared" ref="BX878" si="17025">P878/P901</f>
        <v>4.4762757385854968E-4</v>
      </c>
      <c r="BY878" s="131">
        <f t="shared" ref="BY878" si="17026">Q878/Q901</f>
        <v>0</v>
      </c>
      <c r="BZ878" s="132">
        <f t="shared" ref="BZ878" si="17027">R878/R901</f>
        <v>0</v>
      </c>
      <c r="CA878" s="133">
        <f t="shared" ref="CA878" si="17028">S878/S901</f>
        <v>0</v>
      </c>
      <c r="CB878" s="130">
        <f t="shared" ref="CB878" si="17029">T878/T901</f>
        <v>0</v>
      </c>
      <c r="CC878" s="131">
        <f t="shared" ref="CC878" si="17030">U878/U901</f>
        <v>0</v>
      </c>
      <c r="CD878" s="132">
        <f t="shared" ref="CD878" si="17031">V878/V901</f>
        <v>0</v>
      </c>
      <c r="CE878" s="133">
        <f t="shared" ref="CE878" si="17032">W878/W901</f>
        <v>0</v>
      </c>
      <c r="CF878" s="130">
        <f t="shared" ref="CF878" si="17033">X878/X901</f>
        <v>0</v>
      </c>
      <c r="CG878" s="131">
        <f t="shared" ref="CG878" si="17034">Y878/Y901</f>
        <v>0</v>
      </c>
      <c r="CH878" s="132">
        <f t="shared" ref="CH878" si="17035">Z878/Z901</f>
        <v>0</v>
      </c>
      <c r="CI878" s="130">
        <f t="shared" ref="CI878" si="17036">AA878/AA901</f>
        <v>0</v>
      </c>
      <c r="CJ878" s="136">
        <f t="shared" ref="CJ878" si="17037">AB878/AB901</f>
        <v>2.08346442379624E-3</v>
      </c>
      <c r="CK878" s="137">
        <f t="shared" ref="CK878" si="17038">AC878/AC901</f>
        <v>2.8036531600675681E-5</v>
      </c>
    </row>
    <row r="879" spans="1:89" ht="14" thickBot="1">
      <c r="A879" s="147" t="s">
        <v>18</v>
      </c>
      <c r="B879" s="189">
        <v>623</v>
      </c>
      <c r="C879" s="190">
        <v>0</v>
      </c>
      <c r="D879" s="191">
        <v>217</v>
      </c>
      <c r="E879" s="192">
        <v>2</v>
      </c>
      <c r="F879" s="189">
        <v>100</v>
      </c>
      <c r="G879" s="193">
        <v>0</v>
      </c>
      <c r="H879" s="191">
        <v>461</v>
      </c>
      <c r="I879" s="192">
        <v>72</v>
      </c>
      <c r="J879" s="189">
        <v>24</v>
      </c>
      <c r="K879" s="193">
        <v>13</v>
      </c>
      <c r="L879" s="191">
        <v>15</v>
      </c>
      <c r="M879" s="189">
        <v>100</v>
      </c>
      <c r="N879" s="194">
        <v>179</v>
      </c>
      <c r="O879" s="195">
        <v>150</v>
      </c>
      <c r="P879" s="189">
        <v>77</v>
      </c>
      <c r="Q879" s="193">
        <v>85</v>
      </c>
      <c r="R879" s="191">
        <v>131</v>
      </c>
      <c r="S879" s="192">
        <v>89</v>
      </c>
      <c r="T879" s="189">
        <v>13</v>
      </c>
      <c r="U879" s="193">
        <v>53</v>
      </c>
      <c r="V879" s="191">
        <v>40</v>
      </c>
      <c r="W879" s="192">
        <v>85</v>
      </c>
      <c r="X879" s="189">
        <v>87</v>
      </c>
      <c r="Y879" s="193">
        <v>98</v>
      </c>
      <c r="Z879" s="191">
        <v>333</v>
      </c>
      <c r="AA879" s="189">
        <v>246</v>
      </c>
      <c r="AB879" s="165">
        <f t="shared" si="17010"/>
        <v>2300</v>
      </c>
      <c r="AC879" s="166">
        <f t="shared" si="17011"/>
        <v>993</v>
      </c>
      <c r="AE879" s="241" t="str">
        <f>$AE$11</f>
        <v>09:00 - 09:59</v>
      </c>
      <c r="AF879" s="242">
        <f>SUMIF($A$9:$A$32,$AE879,B$877:B$900)</f>
        <v>2030</v>
      </c>
      <c r="AG879" s="262">
        <f t="shared" si="16981"/>
        <v>776</v>
      </c>
      <c r="AH879" s="263">
        <f t="shared" si="16981"/>
        <v>682</v>
      </c>
      <c r="AI879" s="264">
        <f t="shared" si="16981"/>
        <v>306</v>
      </c>
      <c r="AJ879" s="265">
        <f t="shared" si="16981"/>
        <v>208</v>
      </c>
      <c r="AK879" s="266">
        <f t="shared" si="16981"/>
        <v>125</v>
      </c>
      <c r="AL879" s="263">
        <f t="shared" si="16981"/>
        <v>1155</v>
      </c>
      <c r="AM879" s="264">
        <f t="shared" si="16981"/>
        <v>1109</v>
      </c>
      <c r="AN879" s="265">
        <f t="shared" si="16981"/>
        <v>104</v>
      </c>
      <c r="AO879" s="266">
        <f t="shared" si="16981"/>
        <v>269</v>
      </c>
      <c r="AP879" s="263">
        <f t="shared" si="16981"/>
        <v>99</v>
      </c>
      <c r="AQ879" s="265">
        <f t="shared" si="16981"/>
        <v>630</v>
      </c>
      <c r="AR879" s="267">
        <f t="shared" si="16981"/>
        <v>690</v>
      </c>
      <c r="AS879" s="268">
        <f t="shared" si="16981"/>
        <v>1318</v>
      </c>
      <c r="AT879" s="265">
        <f t="shared" si="16981"/>
        <v>397</v>
      </c>
      <c r="AU879" s="266">
        <f t="shared" si="16981"/>
        <v>406</v>
      </c>
      <c r="AV879" s="263">
        <f t="shared" si="16981"/>
        <v>916</v>
      </c>
      <c r="AW879" s="264">
        <f t="shared" si="16982"/>
        <v>703</v>
      </c>
      <c r="AX879" s="265">
        <f t="shared" si="16982"/>
        <v>86</v>
      </c>
      <c r="AY879" s="266">
        <f t="shared" si="16982"/>
        <v>100</v>
      </c>
      <c r="AZ879" s="263">
        <f t="shared" si="16982"/>
        <v>256</v>
      </c>
      <c r="BA879" s="264">
        <f t="shared" si="16982"/>
        <v>875</v>
      </c>
      <c r="BB879" s="265">
        <f t="shared" si="16982"/>
        <v>451</v>
      </c>
      <c r="BC879" s="266">
        <f t="shared" si="16982"/>
        <v>331</v>
      </c>
      <c r="BD879" s="263">
        <f t="shared" si="16982"/>
        <v>1983</v>
      </c>
      <c r="BE879" s="265">
        <f t="shared" si="16982"/>
        <v>1526</v>
      </c>
      <c r="BF879" s="261">
        <f>SUM(AF879,AH879,AJ879,AL879,AN879,AP879,AR879,AT879,AV879,AX879,AZ879,BB879,BD879)</f>
        <v>9057</v>
      </c>
      <c r="BG879" s="19">
        <f>SUM(AG879,AI879,AK879,AM879,AO879,AQ879,AS879,AU879,AW879,AY879,BA879,BC879,BE879)</f>
        <v>8474</v>
      </c>
      <c r="BI879" s="147" t="s">
        <v>18</v>
      </c>
      <c r="BJ879" s="130">
        <f>B879/B901</f>
        <v>2.3311506080449018E-2</v>
      </c>
      <c r="BK879" s="131">
        <f t="shared" ref="BK879" si="17039">C879/C901</f>
        <v>0</v>
      </c>
      <c r="BL879" s="132">
        <f t="shared" ref="BL879" si="17040">D879/D901</f>
        <v>2.4270215859523544E-2</v>
      </c>
      <c r="BM879" s="133">
        <f t="shared" ref="BM879" si="17041">E879/E901</f>
        <v>3.076923076923077E-4</v>
      </c>
      <c r="BN879" s="130">
        <f t="shared" ref="BN879" si="17042">F879/F901</f>
        <v>2.9334115576415371E-2</v>
      </c>
      <c r="BO879" s="131">
        <f t="shared" ref="BO879" si="17043">G879/G901</f>
        <v>0</v>
      </c>
      <c r="BP879" s="132">
        <f t="shared" ref="BP879" si="17044">H879/H901</f>
        <v>2.4689374464438731E-2</v>
      </c>
      <c r="BQ879" s="133">
        <f t="shared" ref="BQ879" si="17045">I879/I901</f>
        <v>3.2180209171359612E-3</v>
      </c>
      <c r="BR879" s="130">
        <f t="shared" ref="BR879" si="17046">J879/J901</f>
        <v>1.362088535754824E-2</v>
      </c>
      <c r="BS879" s="131">
        <f t="shared" ref="BS879" si="17047">K879/K901</f>
        <v>5.3542009884678752E-3</v>
      </c>
      <c r="BT879" s="132">
        <f t="shared" ref="BT879" si="17048">L879/L901</f>
        <v>4.8402710551790898E-3</v>
      </c>
      <c r="BU879" s="130">
        <f t="shared" ref="BU879" si="17049">M879/M901</f>
        <v>1.2262415695892091E-2</v>
      </c>
      <c r="BV879" s="134">
        <f t="shared" ref="BV879" si="17050">N879/N901</f>
        <v>1.3508414459286092E-2</v>
      </c>
      <c r="BW879" s="135">
        <f t="shared" ref="BW879" si="17051">O879/O901</f>
        <v>8.9115969581749048E-3</v>
      </c>
      <c r="BX879" s="130">
        <f t="shared" ref="BX879" si="17052">P879/P901</f>
        <v>1.1489107729036109E-2</v>
      </c>
      <c r="BY879" s="131">
        <f t="shared" ref="BY879" si="17053">Q879/Q901</f>
        <v>1.2457863110068884E-2</v>
      </c>
      <c r="BZ879" s="132">
        <f t="shared" ref="BZ879" si="17054">R879/R901</f>
        <v>1.108384804128945E-2</v>
      </c>
      <c r="CA879" s="133">
        <f t="shared" ref="CA879" si="17055">S879/S901</f>
        <v>7.5232459847844463E-3</v>
      </c>
      <c r="CB879" s="130">
        <f t="shared" ref="CB879" si="17056">T879/T901</f>
        <v>8.6493679308050561E-3</v>
      </c>
      <c r="CC879" s="131">
        <f t="shared" ref="CC879" si="17057">U879/U901</f>
        <v>2.6889903602232368E-2</v>
      </c>
      <c r="CD879" s="132">
        <f t="shared" ref="CD879" si="17058">V879/V901</f>
        <v>4.0920716112531966E-3</v>
      </c>
      <c r="CE879" s="133">
        <f t="shared" ref="CE879" si="17059">W879/W901</f>
        <v>6.8432493358022706E-3</v>
      </c>
      <c r="CF879" s="130">
        <f t="shared" ref="CF879" si="17060">X879/X901</f>
        <v>1.2255247217918017E-2</v>
      </c>
      <c r="CG879" s="131">
        <f t="shared" ref="CG879" si="17061">Y879/Y901</f>
        <v>2.1806853582554516E-2</v>
      </c>
      <c r="CH879" s="132">
        <f t="shared" ref="CH879" si="17062">Z879/Z901</f>
        <v>1.0999537556979586E-2</v>
      </c>
      <c r="CI879" s="130">
        <f t="shared" ref="CI879" si="17063">AA879/AA901</f>
        <v>8.6628869246751419E-3</v>
      </c>
      <c r="CJ879" s="136">
        <f t="shared" ref="CJ879" si="17064">AB879/AB901</f>
        <v>1.608043011654816E-2</v>
      </c>
      <c r="CK879" s="137">
        <f t="shared" ref="CK879" si="17065">AC879/AC901</f>
        <v>6.960068969867738E-3</v>
      </c>
    </row>
    <row r="880" spans="1:89" ht="15" thickTop="1" thickBot="1">
      <c r="A880" s="138" t="s">
        <v>19</v>
      </c>
      <c r="B880" s="182">
        <v>823</v>
      </c>
      <c r="C880" s="183">
        <v>148</v>
      </c>
      <c r="D880" s="184">
        <v>293</v>
      </c>
      <c r="E880" s="185">
        <v>134</v>
      </c>
      <c r="F880" s="182">
        <v>131</v>
      </c>
      <c r="G880" s="186">
        <v>57</v>
      </c>
      <c r="H880" s="184">
        <v>533</v>
      </c>
      <c r="I880" s="185">
        <v>472</v>
      </c>
      <c r="J880" s="182">
        <v>36</v>
      </c>
      <c r="K880" s="186">
        <v>38</v>
      </c>
      <c r="L880" s="184">
        <v>55</v>
      </c>
      <c r="M880" s="182">
        <v>177</v>
      </c>
      <c r="N880" s="187">
        <v>385</v>
      </c>
      <c r="O880" s="188">
        <v>484</v>
      </c>
      <c r="P880" s="182">
        <v>181</v>
      </c>
      <c r="Q880" s="186">
        <v>157</v>
      </c>
      <c r="R880" s="184">
        <v>328</v>
      </c>
      <c r="S880" s="185">
        <v>252</v>
      </c>
      <c r="T880" s="182">
        <v>73</v>
      </c>
      <c r="U880" s="186">
        <v>85</v>
      </c>
      <c r="V880" s="184">
        <v>192</v>
      </c>
      <c r="W880" s="185">
        <v>298</v>
      </c>
      <c r="X880" s="182">
        <v>321</v>
      </c>
      <c r="Y880" s="186">
        <v>230</v>
      </c>
      <c r="Z880" s="184">
        <v>794</v>
      </c>
      <c r="AA880" s="182">
        <v>819</v>
      </c>
      <c r="AB880" s="165">
        <f>B880+D880+F880+H880+J880+L880+N880+P880+R880+T880+V880+X880+Z880</f>
        <v>4145</v>
      </c>
      <c r="AC880" s="166">
        <f t="shared" si="17011"/>
        <v>3351</v>
      </c>
      <c r="AE880" s="269" t="s">
        <v>13</v>
      </c>
      <c r="AF880" s="14">
        <f t="shared" ref="AF880:BG880" si="17066">SUM(AF877:AF879)</f>
        <v>4910</v>
      </c>
      <c r="AG880" s="1">
        <f t="shared" si="17066"/>
        <v>1741</v>
      </c>
      <c r="AH880" s="14">
        <f t="shared" si="17066"/>
        <v>1619</v>
      </c>
      <c r="AI880" s="1">
        <f t="shared" si="17066"/>
        <v>774</v>
      </c>
      <c r="AJ880" s="14">
        <f t="shared" si="17066"/>
        <v>543</v>
      </c>
      <c r="AK880" s="1">
        <f t="shared" si="17066"/>
        <v>346</v>
      </c>
      <c r="AL880" s="14">
        <f t="shared" si="17066"/>
        <v>2647</v>
      </c>
      <c r="AM880" s="1">
        <f t="shared" si="17066"/>
        <v>2789</v>
      </c>
      <c r="AN880" s="14">
        <f t="shared" si="17066"/>
        <v>244</v>
      </c>
      <c r="AO880" s="1">
        <f t="shared" si="17066"/>
        <v>461</v>
      </c>
      <c r="AP880" s="14">
        <f t="shared" si="17066"/>
        <v>264</v>
      </c>
      <c r="AQ880" s="1">
        <f t="shared" si="17066"/>
        <v>1352</v>
      </c>
      <c r="AR880" s="14">
        <f t="shared" si="17066"/>
        <v>1858</v>
      </c>
      <c r="AS880" s="1">
        <f t="shared" si="17066"/>
        <v>2727</v>
      </c>
      <c r="AT880" s="14">
        <f t="shared" si="17066"/>
        <v>1012</v>
      </c>
      <c r="AU880" s="1">
        <f t="shared" si="17066"/>
        <v>887</v>
      </c>
      <c r="AV880" s="14">
        <f t="shared" si="17066"/>
        <v>2078</v>
      </c>
      <c r="AW880" s="1">
        <f t="shared" si="17066"/>
        <v>1526</v>
      </c>
      <c r="AX880" s="14">
        <f t="shared" si="17066"/>
        <v>285</v>
      </c>
      <c r="AY880" s="1">
        <f t="shared" si="17066"/>
        <v>275</v>
      </c>
      <c r="AZ880" s="14">
        <f t="shared" si="17066"/>
        <v>789</v>
      </c>
      <c r="BA880" s="1">
        <f t="shared" si="17066"/>
        <v>1887</v>
      </c>
      <c r="BB880" s="14">
        <f t="shared" si="17066"/>
        <v>1177</v>
      </c>
      <c r="BC880" s="1">
        <f t="shared" si="17066"/>
        <v>811</v>
      </c>
      <c r="BD880" s="14">
        <f t="shared" si="17066"/>
        <v>4784</v>
      </c>
      <c r="BE880" s="1">
        <f t="shared" si="17066"/>
        <v>3967</v>
      </c>
      <c r="BF880" s="54">
        <f t="shared" si="17066"/>
        <v>22210</v>
      </c>
      <c r="BG880" s="50">
        <f t="shared" si="17066"/>
        <v>19543</v>
      </c>
      <c r="BI880" s="138" t="s">
        <v>19</v>
      </c>
      <c r="BJ880" s="130">
        <f>B880/B901</f>
        <v>3.079513564078578E-2</v>
      </c>
      <c r="BK880" s="131">
        <f t="shared" ref="BK880" si="17067">C880/C901</f>
        <v>8.215376075492645E-3</v>
      </c>
      <c r="BL880" s="132">
        <f t="shared" ref="BL880" si="17068">D880/D901</f>
        <v>3.2770383625992619E-2</v>
      </c>
      <c r="BM880" s="133">
        <f t="shared" ref="BM880" si="17069">E880/E901</f>
        <v>2.0615384615384615E-2</v>
      </c>
      <c r="BN880" s="130">
        <f t="shared" ref="BN880" si="17070">F880/F901</f>
        <v>3.8427691405104138E-2</v>
      </c>
      <c r="BO880" s="131">
        <f t="shared" ref="BO880" si="17071">G880/G901</f>
        <v>2.3447141094199916E-2</v>
      </c>
      <c r="BP880" s="132">
        <f t="shared" ref="BP880" si="17072">H880/H901</f>
        <v>2.8545415595544129E-2</v>
      </c>
      <c r="BQ880" s="133">
        <f t="shared" ref="BQ880" si="17073">I880/I901</f>
        <v>2.1095914901224637E-2</v>
      </c>
      <c r="BR880" s="130">
        <f t="shared" ref="BR880" si="17074">J880/J901</f>
        <v>2.043132803632236E-2</v>
      </c>
      <c r="BS880" s="131">
        <f t="shared" ref="BS880" si="17075">K880/K901</f>
        <v>1.5650741350906095E-2</v>
      </c>
      <c r="BT880" s="132">
        <f t="shared" ref="BT880" si="17076">L880/L901</f>
        <v>1.7747660535656663E-2</v>
      </c>
      <c r="BU880" s="130">
        <f t="shared" ref="BU880" si="17077">M880/M901</f>
        <v>2.1704475781729002E-2</v>
      </c>
      <c r="BV880" s="134">
        <f t="shared" ref="BV880" si="17078">N880/N901</f>
        <v>2.9054410987849975E-2</v>
      </c>
      <c r="BW880" s="135">
        <f t="shared" ref="BW880" si="17079">O880/O901</f>
        <v>2.8754752851711026E-2</v>
      </c>
      <c r="BX880" s="130">
        <f t="shared" ref="BX880" si="17080">P880/P901</f>
        <v>2.7006863622799165E-2</v>
      </c>
      <c r="BY880" s="131">
        <f t="shared" ref="BY880" si="17081">Q880/Q901</f>
        <v>2.3010405979774294E-2</v>
      </c>
      <c r="BZ880" s="132">
        <f t="shared" ref="BZ880" si="17082">R880/R901</f>
        <v>2.7751924866739996E-2</v>
      </c>
      <c r="CA880" s="133">
        <f t="shared" ref="CA880" si="17083">S880/S901</f>
        <v>2.1301775147928994E-2</v>
      </c>
      <c r="CB880" s="130">
        <f t="shared" ref="CB880" si="17084">T880/T901</f>
        <v>4.8569527611443779E-2</v>
      </c>
      <c r="CC880" s="131">
        <f t="shared" ref="CC880" si="17085">U880/U901</f>
        <v>4.3125317097919835E-2</v>
      </c>
      <c r="CD880" s="132">
        <f t="shared" ref="CD880" si="17086">V880/V901</f>
        <v>1.9641943734015344E-2</v>
      </c>
      <c r="CE880" s="133">
        <f t="shared" ref="CE880" si="17087">W880/W901</f>
        <v>2.3991627083165608E-2</v>
      </c>
      <c r="CF880" s="130">
        <f t="shared" ref="CF880" si="17088">X880/X901</f>
        <v>4.5217636286800957E-2</v>
      </c>
      <c r="CG880" s="131">
        <f t="shared" ref="CG880" si="17089">Y880/Y901</f>
        <v>5.1179350244770806E-2</v>
      </c>
      <c r="CH880" s="132">
        <f t="shared" ref="CH880" si="17090">Z880/Z901</f>
        <v>2.6227125586311687E-2</v>
      </c>
      <c r="CI880" s="130">
        <f t="shared" ref="CI880" si="17091">AA880/AA901</f>
        <v>2.8841074761418461E-2</v>
      </c>
      <c r="CJ880" s="136">
        <f t="shared" ref="CJ880" si="17092">AB880/AB901</f>
        <v>2.8979731666561794E-2</v>
      </c>
      <c r="CK880" s="137">
        <f t="shared" ref="CK880" si="17093">AC880/AC901</f>
        <v>2.348760434846605E-2</v>
      </c>
    </row>
    <row r="881" spans="1:89" ht="14" thickTop="1">
      <c r="A881" s="147" t="s">
        <v>20</v>
      </c>
      <c r="B881" s="189">
        <v>1066</v>
      </c>
      <c r="C881" s="190">
        <v>431</v>
      </c>
      <c r="D881" s="191">
        <v>409</v>
      </c>
      <c r="E881" s="192">
        <v>206</v>
      </c>
      <c r="F881" s="189">
        <v>141</v>
      </c>
      <c r="G881" s="193">
        <v>91</v>
      </c>
      <c r="H881" s="191">
        <v>663</v>
      </c>
      <c r="I881" s="192">
        <v>819</v>
      </c>
      <c r="J881" s="189">
        <v>76</v>
      </c>
      <c r="K881" s="193">
        <v>63</v>
      </c>
      <c r="L881" s="191">
        <v>93</v>
      </c>
      <c r="M881" s="189">
        <v>298</v>
      </c>
      <c r="N881" s="194">
        <v>560</v>
      </c>
      <c r="O881" s="195">
        <v>617</v>
      </c>
      <c r="P881" s="189">
        <v>270</v>
      </c>
      <c r="Q881" s="193">
        <v>238</v>
      </c>
      <c r="R881" s="191">
        <v>477</v>
      </c>
      <c r="S881" s="192">
        <v>365</v>
      </c>
      <c r="T881" s="189">
        <v>96</v>
      </c>
      <c r="U881" s="193">
        <v>72</v>
      </c>
      <c r="V881" s="191">
        <v>258</v>
      </c>
      <c r="W881" s="192">
        <v>394</v>
      </c>
      <c r="X881" s="189">
        <v>342</v>
      </c>
      <c r="Y881" s="193">
        <v>245</v>
      </c>
      <c r="Z881" s="191">
        <v>1193</v>
      </c>
      <c r="AA881" s="189">
        <v>1123</v>
      </c>
      <c r="AB881" s="165">
        <f t="shared" ref="AB881:AB897" si="17094">B881+D881+F881+H881+J881+L881+N881+P881+R881+T881+V881+X881+Z881</f>
        <v>5644</v>
      </c>
      <c r="AC881" s="166">
        <f t="shared" si="17011"/>
        <v>4962</v>
      </c>
      <c r="BI881" s="147" t="s">
        <v>20</v>
      </c>
      <c r="BJ881" s="130">
        <f>B881/B901</f>
        <v>3.9887745556594946E-2</v>
      </c>
      <c r="BK881" s="131">
        <f t="shared" ref="BK881" si="17095">C881/C901</f>
        <v>2.3924507354981958E-2</v>
      </c>
      <c r="BL881" s="132">
        <f t="shared" ref="BL881" si="17096">D881/D901</f>
        <v>4.5744323901129626E-2</v>
      </c>
      <c r="BM881" s="133">
        <f t="shared" ref="BM881" si="17097">E881/E901</f>
        <v>3.1692307692307693E-2</v>
      </c>
      <c r="BN881" s="130">
        <f t="shared" ref="BN881" si="17098">F881/F901</f>
        <v>4.1361102962745672E-2</v>
      </c>
      <c r="BO881" s="131">
        <f t="shared" ref="BO881" si="17099">G881/G901</f>
        <v>3.7433155080213901E-2</v>
      </c>
      <c r="BP881" s="132">
        <f t="shared" ref="BP881" si="17100">H881/H901</f>
        <v>3.5507712082262208E-2</v>
      </c>
      <c r="BQ881" s="133">
        <f t="shared" ref="BQ881" si="17101">I881/I901</f>
        <v>3.6604987932421562E-2</v>
      </c>
      <c r="BR881" s="130">
        <f t="shared" ref="BR881" si="17102">J881/J901</f>
        <v>4.3132803632236094E-2</v>
      </c>
      <c r="BS881" s="131">
        <f t="shared" ref="BS881" si="17103">K881/K901</f>
        <v>2.5947281713344317E-2</v>
      </c>
      <c r="BT881" s="132">
        <f t="shared" ref="BT881" si="17104">L881/L901</f>
        <v>3.0009680542110357E-2</v>
      </c>
      <c r="BU881" s="130">
        <f t="shared" ref="BU881" si="17105">M881/M901</f>
        <v>3.6541998773758431E-2</v>
      </c>
      <c r="BV881" s="134">
        <f t="shared" ref="BV881" si="17106">N881/N901</f>
        <v>4.226096143687269E-2</v>
      </c>
      <c r="BW881" s="135">
        <f t="shared" ref="BW881" si="17107">O881/O901</f>
        <v>3.6656368821292779E-2</v>
      </c>
      <c r="BX881" s="130">
        <f t="shared" ref="BX881" si="17108">P881/P901</f>
        <v>4.0286481647269473E-2</v>
      </c>
      <c r="BY881" s="131">
        <f t="shared" ref="BY881" si="17109">Q881/Q901</f>
        <v>3.4882016708192874E-2</v>
      </c>
      <c r="BZ881" s="132">
        <f t="shared" ref="BZ881" si="17110">R881/R901</f>
        <v>4.0358744394618833E-2</v>
      </c>
      <c r="CA881" s="133">
        <f t="shared" ref="CA881" si="17111">S881/S901</f>
        <v>3.0853761622992391E-2</v>
      </c>
      <c r="CB881" s="130">
        <f t="shared" ref="CB881" si="17112">T881/T901</f>
        <v>6.3872255489021951E-2</v>
      </c>
      <c r="CC881" s="131">
        <f t="shared" ref="CC881" si="17113">U881/U901</f>
        <v>3.6529680365296802E-2</v>
      </c>
      <c r="CD881" s="132">
        <f t="shared" ref="CD881" si="17114">V881/V901</f>
        <v>2.639386189258312E-2</v>
      </c>
      <c r="CE881" s="133">
        <f t="shared" ref="CE881" si="17115">W881/W901</f>
        <v>3.1720473391836403E-2</v>
      </c>
      <c r="CF881" s="130">
        <f t="shared" ref="CF881" si="17116">X881/X901</f>
        <v>4.8175799408367373E-2</v>
      </c>
      <c r="CG881" s="131">
        <f t="shared" ref="CG881" si="17117">Y881/Y901</f>
        <v>5.4517133956386292E-2</v>
      </c>
      <c r="CH881" s="132">
        <f t="shared" ref="CH881" si="17118">Z881/Z901</f>
        <v>3.9406751668098039E-2</v>
      </c>
      <c r="CI881" s="130">
        <f t="shared" ref="CI881" si="17119">AA881/AA901</f>
        <v>3.9546430961017009E-2</v>
      </c>
      <c r="CJ881" s="136">
        <f t="shared" ref="CJ881" si="17120">AB881/AB901</f>
        <v>3.9459977207738181E-2</v>
      </c>
      <c r="CK881" s="137">
        <f t="shared" ref="CK881" si="17121">AC881/AC901</f>
        <v>3.4779317450638184E-2</v>
      </c>
    </row>
    <row r="882" spans="1:89" ht="14" thickBot="1">
      <c r="A882" s="138" t="s">
        <v>21</v>
      </c>
      <c r="B882" s="182">
        <v>1814</v>
      </c>
      <c r="C882" s="183">
        <v>534</v>
      </c>
      <c r="D882" s="184">
        <v>528</v>
      </c>
      <c r="E882" s="185">
        <v>262</v>
      </c>
      <c r="F882" s="182">
        <v>194</v>
      </c>
      <c r="G882" s="186">
        <v>130</v>
      </c>
      <c r="H882" s="184">
        <v>829</v>
      </c>
      <c r="I882" s="185">
        <v>861</v>
      </c>
      <c r="J882" s="182">
        <v>64</v>
      </c>
      <c r="K882" s="186">
        <v>129</v>
      </c>
      <c r="L882" s="184">
        <v>72</v>
      </c>
      <c r="M882" s="182">
        <v>424</v>
      </c>
      <c r="N882" s="187">
        <v>608</v>
      </c>
      <c r="O882" s="188">
        <v>792</v>
      </c>
      <c r="P882" s="182">
        <v>345</v>
      </c>
      <c r="Q882" s="186">
        <v>243</v>
      </c>
      <c r="R882" s="184">
        <v>685</v>
      </c>
      <c r="S882" s="185">
        <v>458</v>
      </c>
      <c r="T882" s="182">
        <v>103</v>
      </c>
      <c r="U882" s="186">
        <v>103</v>
      </c>
      <c r="V882" s="184">
        <v>275</v>
      </c>
      <c r="W882" s="185">
        <v>618</v>
      </c>
      <c r="X882" s="182">
        <v>384</v>
      </c>
      <c r="Y882" s="186">
        <v>235</v>
      </c>
      <c r="Z882" s="184">
        <v>1608</v>
      </c>
      <c r="AA882" s="182">
        <v>1318</v>
      </c>
      <c r="AB882" s="165">
        <f t="shared" si="17094"/>
        <v>7509</v>
      </c>
      <c r="AC882" s="166">
        <f t="shared" si="17011"/>
        <v>6107</v>
      </c>
      <c r="AE882" t="s">
        <v>88</v>
      </c>
      <c r="BI882" s="138" t="s">
        <v>21</v>
      </c>
      <c r="BJ882" s="130">
        <f>B882/B901</f>
        <v>6.7876520112254438E-2</v>
      </c>
      <c r="BK882" s="131">
        <f t="shared" ref="BK882" si="17122">C882/C901</f>
        <v>2.9641965029142382E-2</v>
      </c>
      <c r="BL882" s="132">
        <f t="shared" ref="BL882" si="17123">D882/D901</f>
        <v>5.9053797114416731E-2</v>
      </c>
      <c r="BM882" s="133">
        <f t="shared" ref="BM882" si="17124">E882/E901</f>
        <v>4.0307692307692308E-2</v>
      </c>
      <c r="BN882" s="130">
        <f t="shared" ref="BN882" si="17125">F882/F901</f>
        <v>5.6908184218245818E-2</v>
      </c>
      <c r="BO882" s="131">
        <f t="shared" ref="BO882" si="17126">G882/G901</f>
        <v>5.3475935828877004E-2</v>
      </c>
      <c r="BP882" s="132">
        <f t="shared" ref="BP882" si="17127">H882/H901</f>
        <v>4.4398029134532987E-2</v>
      </c>
      <c r="BQ882" s="133">
        <f t="shared" ref="BQ882" si="17128">I882/I901</f>
        <v>3.8482166800750874E-2</v>
      </c>
      <c r="BR882" s="130">
        <f t="shared" ref="BR882" si="17129">J882/J901</f>
        <v>3.6322360953461974E-2</v>
      </c>
      <c r="BS882" s="131">
        <f t="shared" ref="BS882" si="17130">K882/K901</f>
        <v>5.313014827018122E-2</v>
      </c>
      <c r="BT882" s="132">
        <f t="shared" ref="BT882" si="17131">L882/L901</f>
        <v>2.3233301064859633E-2</v>
      </c>
      <c r="BU882" s="130">
        <f t="shared" ref="BU882" si="17132">M882/M901</f>
        <v>5.1992642550582467E-2</v>
      </c>
      <c r="BV882" s="134">
        <f t="shared" ref="BV882" si="17133">N882/N901</f>
        <v>4.5883329560033208E-2</v>
      </c>
      <c r="BW882" s="135">
        <f t="shared" ref="BW882" si="17134">O882/O901</f>
        <v>4.7053231939163498E-2</v>
      </c>
      <c r="BX882" s="130">
        <f t="shared" ref="BX882" si="17135">P882/P901</f>
        <v>5.1477170993733216E-2</v>
      </c>
      <c r="BY882" s="131">
        <f t="shared" ref="BY882" si="17136">Q882/Q901</f>
        <v>3.5614832185255754E-2</v>
      </c>
      <c r="BZ882" s="132">
        <f t="shared" ref="BZ882" si="17137">R882/R901</f>
        <v>5.795752601742956E-2</v>
      </c>
      <c r="CA882" s="133">
        <f t="shared" ref="CA882" si="17138">S882/S901</f>
        <v>3.8715131022823333E-2</v>
      </c>
      <c r="CB882" s="130">
        <f t="shared" ref="CB882" si="17139">T882/T901</f>
        <v>6.8529607451763147E-2</v>
      </c>
      <c r="CC882" s="131">
        <f t="shared" ref="CC882" si="17140">U882/U901</f>
        <v>5.2257737189244036E-2</v>
      </c>
      <c r="CD882" s="132">
        <f t="shared" ref="CD882" si="17141">V882/V901</f>
        <v>2.8132992327365727E-2</v>
      </c>
      <c r="CE882" s="133">
        <f t="shared" ref="CE882" si="17142">W882/W901</f>
        <v>4.9754448112068271E-2</v>
      </c>
      <c r="CF882" s="130">
        <f t="shared" ref="CF882" si="17143">X882/X901</f>
        <v>5.4092125651500213E-2</v>
      </c>
      <c r="CG882" s="131">
        <f t="shared" ref="CG882" si="17144">Y882/Y901</f>
        <v>5.2291944815309299E-2</v>
      </c>
      <c r="CH882" s="132">
        <f t="shared" ref="CH882" si="17145">Z882/Z901</f>
        <v>5.3114884058928453E-2</v>
      </c>
      <c r="CI882" s="130">
        <f t="shared" ref="CI882" si="17146">AA882/AA901</f>
        <v>4.6413353523259503E-2</v>
      </c>
      <c r="CJ882" s="136">
        <f t="shared" ref="CJ882" si="17147">AB882/AB901</f>
        <v>5.2499108584852232E-2</v>
      </c>
      <c r="CK882" s="137">
        <f t="shared" ref="CK882" si="17148">AC882/AC901</f>
        <v>4.2804774621331594E-2</v>
      </c>
    </row>
    <row r="883" spans="1:89" ht="15" thickTop="1" thickBot="1">
      <c r="A883" s="147" t="s">
        <v>22</v>
      </c>
      <c r="B883" s="189">
        <v>2030</v>
      </c>
      <c r="C883" s="190">
        <v>776</v>
      </c>
      <c r="D883" s="191">
        <v>682</v>
      </c>
      <c r="E883" s="192">
        <v>306</v>
      </c>
      <c r="F883" s="189">
        <v>208</v>
      </c>
      <c r="G883" s="193">
        <v>125</v>
      </c>
      <c r="H883" s="191">
        <v>1155</v>
      </c>
      <c r="I883" s="192">
        <v>1109</v>
      </c>
      <c r="J883" s="189">
        <v>104</v>
      </c>
      <c r="K883" s="193">
        <v>269</v>
      </c>
      <c r="L883" s="191">
        <v>99</v>
      </c>
      <c r="M883" s="189">
        <v>630</v>
      </c>
      <c r="N883" s="194">
        <v>690</v>
      </c>
      <c r="O883" s="195">
        <v>1318</v>
      </c>
      <c r="P883" s="189">
        <v>397</v>
      </c>
      <c r="Q883" s="193">
        <v>406</v>
      </c>
      <c r="R883" s="191">
        <v>916</v>
      </c>
      <c r="S883" s="192">
        <v>703</v>
      </c>
      <c r="T883" s="189">
        <v>86</v>
      </c>
      <c r="U883" s="193">
        <v>100</v>
      </c>
      <c r="V883" s="191">
        <v>256</v>
      </c>
      <c r="W883" s="192">
        <v>875</v>
      </c>
      <c r="X883" s="189">
        <v>451</v>
      </c>
      <c r="Y883" s="193">
        <v>331</v>
      </c>
      <c r="Z883" s="191">
        <v>1983</v>
      </c>
      <c r="AA883" s="189">
        <v>1526</v>
      </c>
      <c r="AB883" s="165">
        <f t="shared" si="17094"/>
        <v>9057</v>
      </c>
      <c r="AC883" s="166">
        <f t="shared" si="17011"/>
        <v>8474</v>
      </c>
      <c r="AE883" s="314" t="s">
        <v>0</v>
      </c>
      <c r="AF883" s="308" t="s">
        <v>1</v>
      </c>
      <c r="AG883" s="309"/>
      <c r="AH883" s="308" t="s">
        <v>2</v>
      </c>
      <c r="AI883" s="309"/>
      <c r="AJ883" s="308" t="s">
        <v>3</v>
      </c>
      <c r="AK883" s="309"/>
      <c r="AL883" s="308" t="s">
        <v>4</v>
      </c>
      <c r="AM883" s="309"/>
      <c r="AN883" s="308" t="s">
        <v>5</v>
      </c>
      <c r="AO883" s="309"/>
      <c r="AP883" s="308" t="s">
        <v>6</v>
      </c>
      <c r="AQ883" s="309"/>
      <c r="AR883" s="308" t="s">
        <v>7</v>
      </c>
      <c r="AS883" s="309"/>
      <c r="AT883" s="308" t="s">
        <v>8</v>
      </c>
      <c r="AU883" s="309"/>
      <c r="AV883" s="308" t="s">
        <v>9</v>
      </c>
      <c r="AW883" s="309"/>
      <c r="AX883" s="308" t="s">
        <v>10</v>
      </c>
      <c r="AY883" s="309"/>
      <c r="AZ883" s="308" t="s">
        <v>11</v>
      </c>
      <c r="BA883" s="309"/>
      <c r="BB883" s="308" t="s">
        <v>12</v>
      </c>
      <c r="BC883" s="309"/>
      <c r="BD883" s="310" t="s">
        <v>40</v>
      </c>
      <c r="BE883" s="311"/>
      <c r="BF883" s="312" t="s">
        <v>41</v>
      </c>
      <c r="BG883" s="313"/>
      <c r="BI883" s="147" t="s">
        <v>22</v>
      </c>
      <c r="BJ883" s="130">
        <f>B883/B901</f>
        <v>7.5958840037418152E-2</v>
      </c>
      <c r="BK883" s="131">
        <f t="shared" ref="BK883" si="17149">C883/C901</f>
        <v>4.3075215098529004E-2</v>
      </c>
      <c r="BL883" s="132">
        <f t="shared" ref="BL883" si="17150">D883/D901</f>
        <v>7.6277821272788274E-2</v>
      </c>
      <c r="BM883" s="133">
        <f t="shared" ref="BM883" si="17151">E883/E901</f>
        <v>4.7076923076923079E-2</v>
      </c>
      <c r="BN883" s="130">
        <f t="shared" ref="BN883" si="17152">F883/F901</f>
        <v>6.1014960398943975E-2</v>
      </c>
      <c r="BO883" s="131">
        <f t="shared" ref="BO883" si="17153">G883/G901</f>
        <v>5.1419169066227892E-2</v>
      </c>
      <c r="BP883" s="132">
        <f t="shared" ref="BP883" si="17154">H883/H901</f>
        <v>6.1857326478149101E-2</v>
      </c>
      <c r="BQ883" s="133">
        <f t="shared" ref="BQ883" si="17155">I883/I901</f>
        <v>4.9566461070885852E-2</v>
      </c>
      <c r="BR883" s="130">
        <f t="shared" ref="BR883" si="17156">J883/J901</f>
        <v>5.9023836549375708E-2</v>
      </c>
      <c r="BS883" s="131">
        <f t="shared" ref="BS883" si="17157">K883/K901</f>
        <v>0.11079077429983525</v>
      </c>
      <c r="BT883" s="132">
        <f t="shared" ref="BT883" si="17158">L883/L901</f>
        <v>3.1945788964181994E-2</v>
      </c>
      <c r="BU883" s="130">
        <f t="shared" ref="BU883" si="17159">M883/M901</f>
        <v>7.7253218884120178E-2</v>
      </c>
      <c r="BV883" s="134">
        <f t="shared" ref="BV883" si="17160">N883/N901</f>
        <v>5.2071541770432418E-2</v>
      </c>
      <c r="BW883" s="135">
        <f t="shared" ref="BW883" si="17161">O883/O901</f>
        <v>7.8303231939163498E-2</v>
      </c>
      <c r="BX883" s="130">
        <f t="shared" ref="BX883" si="17162">P883/P901</f>
        <v>5.9236048940614745E-2</v>
      </c>
      <c r="BY883" s="131">
        <f t="shared" ref="BY883" si="17163">Q883/Q901</f>
        <v>5.9504616737505497E-2</v>
      </c>
      <c r="BZ883" s="132">
        <f t="shared" ref="BZ883" si="17164">R883/R901</f>
        <v>7.7502326761993395E-2</v>
      </c>
      <c r="CA883" s="133">
        <f t="shared" ref="CA883" si="17165">S883/S901</f>
        <v>5.9425190194420961E-2</v>
      </c>
      <c r="CB883" s="130">
        <f t="shared" ref="CB883" si="17166">T883/T901</f>
        <v>5.7218895542248835E-2</v>
      </c>
      <c r="CC883" s="131">
        <f t="shared" ref="CC883" si="17167">U883/U901</f>
        <v>5.0735667174023336E-2</v>
      </c>
      <c r="CD883" s="132">
        <f t="shared" ref="CD883" si="17168">V883/V901</f>
        <v>2.6189258312020462E-2</v>
      </c>
      <c r="CE883" s="133">
        <f t="shared" ref="CE883" si="17169">W883/W901</f>
        <v>7.0445213750905719E-2</v>
      </c>
      <c r="CF883" s="130">
        <f t="shared" ref="CF883" si="17170">X883/X901</f>
        <v>6.3530074658402588E-2</v>
      </c>
      <c r="CG883" s="131">
        <f t="shared" ref="CG883" si="17171">Y883/Y901</f>
        <v>7.3653760569648424E-2</v>
      </c>
      <c r="CH883" s="132">
        <f t="shared" ref="CH883" si="17172">Z883/Z901</f>
        <v>6.550175067714871E-2</v>
      </c>
      <c r="CI883" s="130">
        <f t="shared" ref="CI883" si="17173">AA883/AA901</f>
        <v>5.3738070922984819E-2</v>
      </c>
      <c r="CJ883" s="136">
        <f t="shared" ref="CJ883" si="17174">AB883/AB901</f>
        <v>6.3321937202424655E-2</v>
      </c>
      <c r="CK883" s="137">
        <f t="shared" ref="CK883" si="17175">AC883/AC901</f>
        <v>5.9395392196031432E-2</v>
      </c>
    </row>
    <row r="884" spans="1:89" ht="15" thickTop="1" thickBot="1">
      <c r="A884" s="138" t="s">
        <v>23</v>
      </c>
      <c r="B884" s="182">
        <v>2089</v>
      </c>
      <c r="C884" s="183">
        <v>1025</v>
      </c>
      <c r="D884" s="184">
        <v>626</v>
      </c>
      <c r="E884" s="185">
        <v>350</v>
      </c>
      <c r="F884" s="182">
        <v>267</v>
      </c>
      <c r="G884" s="186">
        <v>136</v>
      </c>
      <c r="H884" s="184">
        <v>1174</v>
      </c>
      <c r="I884" s="185">
        <v>1292</v>
      </c>
      <c r="J884" s="182">
        <v>92</v>
      </c>
      <c r="K884" s="186">
        <v>274</v>
      </c>
      <c r="L884" s="184">
        <v>85</v>
      </c>
      <c r="M884" s="182">
        <v>588</v>
      </c>
      <c r="N884" s="187">
        <v>732</v>
      </c>
      <c r="O884" s="188">
        <v>1327</v>
      </c>
      <c r="P884" s="182">
        <v>544</v>
      </c>
      <c r="Q884" s="186">
        <v>369</v>
      </c>
      <c r="R884" s="184">
        <v>924</v>
      </c>
      <c r="S884" s="185">
        <v>616</v>
      </c>
      <c r="T884" s="182">
        <v>81</v>
      </c>
      <c r="U884" s="186">
        <v>125</v>
      </c>
      <c r="V884" s="184">
        <v>260</v>
      </c>
      <c r="W884" s="185">
        <v>928</v>
      </c>
      <c r="X884" s="182">
        <v>391</v>
      </c>
      <c r="Y884" s="186">
        <v>288</v>
      </c>
      <c r="Z884" s="184">
        <v>2162</v>
      </c>
      <c r="AA884" s="182">
        <v>2027</v>
      </c>
      <c r="AB884" s="165">
        <f t="shared" si="17094"/>
        <v>9427</v>
      </c>
      <c r="AC884" s="166">
        <f t="shared" si="17011"/>
        <v>9345</v>
      </c>
      <c r="AE884" s="315"/>
      <c r="AF884" s="230" t="s">
        <v>14</v>
      </c>
      <c r="AG884" s="231" t="s">
        <v>15</v>
      </c>
      <c r="AH884" s="232" t="s">
        <v>14</v>
      </c>
      <c r="AI884" s="233" t="s">
        <v>15</v>
      </c>
      <c r="AJ884" s="230" t="s">
        <v>14</v>
      </c>
      <c r="AK884" s="231" t="s">
        <v>15</v>
      </c>
      <c r="AL884" s="232" t="s">
        <v>14</v>
      </c>
      <c r="AM884" s="233" t="s">
        <v>15</v>
      </c>
      <c r="AN884" s="230" t="s">
        <v>14</v>
      </c>
      <c r="AO884" s="231" t="s">
        <v>15</v>
      </c>
      <c r="AP884" s="232" t="s">
        <v>14</v>
      </c>
      <c r="AQ884" s="230" t="s">
        <v>15</v>
      </c>
      <c r="AR884" s="234" t="s">
        <v>14</v>
      </c>
      <c r="AS884" s="235" t="s">
        <v>15</v>
      </c>
      <c r="AT884" s="230" t="s">
        <v>14</v>
      </c>
      <c r="AU884" s="231" t="s">
        <v>15</v>
      </c>
      <c r="AV884" s="232" t="s">
        <v>14</v>
      </c>
      <c r="AW884" s="233" t="s">
        <v>15</v>
      </c>
      <c r="AX884" s="230" t="s">
        <v>14</v>
      </c>
      <c r="AY884" s="231" t="s">
        <v>15</v>
      </c>
      <c r="AZ884" s="232" t="s">
        <v>14</v>
      </c>
      <c r="BA884" s="233" t="s">
        <v>15</v>
      </c>
      <c r="BB884" s="230" t="s">
        <v>14</v>
      </c>
      <c r="BC884" s="231" t="s">
        <v>15</v>
      </c>
      <c r="BD884" s="236" t="s">
        <v>14</v>
      </c>
      <c r="BE884" s="237" t="s">
        <v>15</v>
      </c>
      <c r="BF884" s="238" t="s">
        <v>14</v>
      </c>
      <c r="BG884" s="239" t="s">
        <v>15</v>
      </c>
      <c r="BI884" s="138" t="s">
        <v>23</v>
      </c>
      <c r="BJ884" s="130">
        <f>B884/B901</f>
        <v>7.8166510757717494E-2</v>
      </c>
      <c r="BK884" s="131">
        <f t="shared" ref="BK884" si="17176">C884/C901</f>
        <v>5.6897030252567302E-2</v>
      </c>
      <c r="BL884" s="132">
        <f t="shared" ref="BL884" si="17177">D884/D901</f>
        <v>7.0014539760653166E-2</v>
      </c>
      <c r="BM884" s="133">
        <f t="shared" ref="BM884" si="17178">E884/E901</f>
        <v>5.3846153846153849E-2</v>
      </c>
      <c r="BN884" s="130">
        <f t="shared" ref="BN884" si="17179">F884/F901</f>
        <v>7.8322088589029046E-2</v>
      </c>
      <c r="BO884" s="131">
        <f t="shared" ref="BO884" si="17180">G884/G901</f>
        <v>5.5944055944055944E-2</v>
      </c>
      <c r="BP884" s="132">
        <f t="shared" ref="BP884" si="17181">H884/H901</f>
        <v>6.2874892887746364E-2</v>
      </c>
      <c r="BQ884" s="133">
        <f t="shared" ref="BQ884" si="17182">I884/I901</f>
        <v>5.7745597568606422E-2</v>
      </c>
      <c r="BR884" s="130">
        <f t="shared" ref="BR884" si="17183">J884/J901</f>
        <v>5.2213393870601588E-2</v>
      </c>
      <c r="BS884" s="131">
        <f t="shared" ref="BS884" si="17184">K884/K901</f>
        <v>0.1128500823723229</v>
      </c>
      <c r="BT884" s="132">
        <f t="shared" ref="BT884" si="17185">L884/L901</f>
        <v>2.7428202646014845E-2</v>
      </c>
      <c r="BU884" s="130">
        <f t="shared" ref="BU884" si="17186">M884/M901</f>
        <v>7.2103004291845491E-2</v>
      </c>
      <c r="BV884" s="134">
        <f t="shared" ref="BV884" si="17187">N884/N901</f>
        <v>5.524111387819787E-2</v>
      </c>
      <c r="BW884" s="135">
        <f t="shared" ref="BW884" si="17188">O884/O901</f>
        <v>7.8837927756653992E-2</v>
      </c>
      <c r="BX884" s="130">
        <f t="shared" ref="BX884" si="17189">P884/P901</f>
        <v>8.1169800059683675E-2</v>
      </c>
      <c r="BY884" s="131">
        <f t="shared" ref="BY884" si="17190">Q884/Q901</f>
        <v>5.408178220724022E-2</v>
      </c>
      <c r="BZ884" s="132">
        <f t="shared" ref="BZ884" si="17191">R884/R901</f>
        <v>7.8179202978255355E-2</v>
      </c>
      <c r="CA884" s="133">
        <f t="shared" ref="CA884" si="17192">S884/S901</f>
        <v>5.2071005917159761E-2</v>
      </c>
      <c r="CB884" s="130">
        <f t="shared" ref="CB884" si="17193">T884/T901</f>
        <v>5.3892215568862277E-2</v>
      </c>
      <c r="CC884" s="131">
        <f t="shared" ref="CC884" si="17194">U884/U901</f>
        <v>6.3419583967529169E-2</v>
      </c>
      <c r="CD884" s="132">
        <f t="shared" ref="CD884" si="17195">V884/V901</f>
        <v>2.6598465473145781E-2</v>
      </c>
      <c r="CE884" s="133">
        <f t="shared" ref="CE884" si="17196">W884/W901</f>
        <v>7.4712180983817725E-2</v>
      </c>
      <c r="CF884" s="130">
        <f t="shared" ref="CF884" si="17197">X884/X901</f>
        <v>5.5078180025355687E-2</v>
      </c>
      <c r="CG884" s="131">
        <f t="shared" ref="CG884" si="17198">Y884/Y901</f>
        <v>6.4085447263017362E-2</v>
      </c>
      <c r="CH884" s="132">
        <f t="shared" ref="CH884" si="17199">Z884/Z901</f>
        <v>7.141441500957918E-2</v>
      </c>
      <c r="CI884" s="130">
        <f t="shared" ref="CI884" si="17200">AA884/AA901</f>
        <v>7.1380779659823215E-2</v>
      </c>
      <c r="CJ884" s="136">
        <f t="shared" ref="CJ884" si="17201">AB884/AB901</f>
        <v>6.59087890037824E-2</v>
      </c>
      <c r="CK884" s="137">
        <f t="shared" ref="CK884" si="17202">AC884/AC901</f>
        <v>6.5500346952078556E-2</v>
      </c>
    </row>
    <row r="885" spans="1:89" ht="14" thickTop="1">
      <c r="A885" s="147" t="s">
        <v>24</v>
      </c>
      <c r="B885" s="196">
        <v>2297</v>
      </c>
      <c r="C885" s="190">
        <v>1134</v>
      </c>
      <c r="D885" s="191">
        <v>786</v>
      </c>
      <c r="E885" s="192">
        <v>302</v>
      </c>
      <c r="F885" s="189">
        <v>245</v>
      </c>
      <c r="G885" s="193">
        <v>143</v>
      </c>
      <c r="H885" s="191">
        <v>1386</v>
      </c>
      <c r="I885" s="192">
        <v>1468</v>
      </c>
      <c r="J885" s="189">
        <v>89</v>
      </c>
      <c r="K885" s="193">
        <v>209</v>
      </c>
      <c r="L885" s="191">
        <v>135</v>
      </c>
      <c r="M885" s="189">
        <v>671</v>
      </c>
      <c r="N885" s="194">
        <v>906</v>
      </c>
      <c r="O885" s="197">
        <v>1265</v>
      </c>
      <c r="P885" s="189">
        <v>495</v>
      </c>
      <c r="Q885" s="193">
        <v>373</v>
      </c>
      <c r="R885" s="191">
        <v>999</v>
      </c>
      <c r="S885" s="192">
        <v>680</v>
      </c>
      <c r="T885" s="189">
        <v>93</v>
      </c>
      <c r="U885" s="193">
        <v>148</v>
      </c>
      <c r="V885" s="191">
        <v>356</v>
      </c>
      <c r="W885" s="198">
        <v>1184</v>
      </c>
      <c r="X885" s="189">
        <v>466</v>
      </c>
      <c r="Y885" s="193">
        <v>267</v>
      </c>
      <c r="Z885" s="191">
        <v>2132</v>
      </c>
      <c r="AA885" s="189">
        <v>1928</v>
      </c>
      <c r="AB885" s="165">
        <f t="shared" si="17094"/>
        <v>10385</v>
      </c>
      <c r="AC885" s="166">
        <f t="shared" si="17011"/>
        <v>9772</v>
      </c>
      <c r="AE885" s="241" t="str">
        <f>$AE$17</f>
        <v>17:00 - 17:59</v>
      </c>
      <c r="AF885" s="242">
        <f t="shared" ref="AF885:AU887" si="17203">SUMIF($A$9:$A$32,$AE885,B$877:B$900)</f>
        <v>1660</v>
      </c>
      <c r="AG885" s="243">
        <f t="shared" si="17203"/>
        <v>1633</v>
      </c>
      <c r="AH885" s="244">
        <f t="shared" si="17203"/>
        <v>585</v>
      </c>
      <c r="AI885" s="245">
        <f t="shared" si="17203"/>
        <v>546</v>
      </c>
      <c r="AJ885" s="242">
        <f t="shared" si="17203"/>
        <v>263</v>
      </c>
      <c r="AK885" s="246">
        <f t="shared" si="17203"/>
        <v>209</v>
      </c>
      <c r="AL885" s="244">
        <f t="shared" si="17203"/>
        <v>1504</v>
      </c>
      <c r="AM885" s="245">
        <f t="shared" si="17203"/>
        <v>1700</v>
      </c>
      <c r="AN885" s="242">
        <f t="shared" si="17203"/>
        <v>177</v>
      </c>
      <c r="AO885" s="246">
        <f t="shared" si="17203"/>
        <v>108</v>
      </c>
      <c r="AP885" s="244">
        <f t="shared" si="17203"/>
        <v>343</v>
      </c>
      <c r="AQ885" s="242">
        <f t="shared" si="17203"/>
        <v>554</v>
      </c>
      <c r="AR885" s="247">
        <f t="shared" si="17203"/>
        <v>996</v>
      </c>
      <c r="AS885" s="248">
        <f t="shared" si="17203"/>
        <v>1111</v>
      </c>
      <c r="AT885" s="242">
        <f t="shared" si="17203"/>
        <v>420</v>
      </c>
      <c r="AU885" s="246">
        <f t="shared" si="17203"/>
        <v>513</v>
      </c>
      <c r="AV885" s="244">
        <f t="shared" ref="AP885:BE887" si="17204">SUMIF($A$9:$A$32,$AE885,R$877:R$900)</f>
        <v>636</v>
      </c>
      <c r="AW885" s="245">
        <f t="shared" si="17204"/>
        <v>1011</v>
      </c>
      <c r="AX885" s="242">
        <f t="shared" si="17204"/>
        <v>81</v>
      </c>
      <c r="AY885" s="246">
        <f t="shared" si="17204"/>
        <v>150</v>
      </c>
      <c r="AZ885" s="244">
        <f t="shared" si="17204"/>
        <v>783</v>
      </c>
      <c r="BA885" s="245">
        <f t="shared" si="17204"/>
        <v>753</v>
      </c>
      <c r="BB885" s="242">
        <f t="shared" si="17204"/>
        <v>460</v>
      </c>
      <c r="BC885" s="246">
        <f t="shared" si="17204"/>
        <v>280</v>
      </c>
      <c r="BD885" s="23">
        <f t="shared" si="17204"/>
        <v>2128</v>
      </c>
      <c r="BE885" s="249">
        <f t="shared" si="17204"/>
        <v>1824</v>
      </c>
      <c r="BF885" s="250">
        <f>AF885+AH885+AJ885+AL885+AN885+AP885+AR885+AT885+AV885+AX885+AZ885+BB885+BD885</f>
        <v>10036</v>
      </c>
      <c r="BG885" s="251">
        <f>AG885+AI885+AK885+AM885+AO885+AQ885+AS885+AU885+AW885+AY885+BA885+BC885+BE885</f>
        <v>10392</v>
      </c>
      <c r="BI885" s="147" t="s">
        <v>24</v>
      </c>
      <c r="BJ885" s="130">
        <f>B885/B901</f>
        <v>8.5949485500467729E-2</v>
      </c>
      <c r="BK885" s="131">
        <f t="shared" ref="BK885" si="17205">C885/C901</f>
        <v>6.2947543713572029E-2</v>
      </c>
      <c r="BL885" s="132">
        <f t="shared" ref="BL885" si="17206">D885/D901</f>
        <v>8.7909629795324906E-2</v>
      </c>
      <c r="BM885" s="133">
        <f t="shared" ref="BM885" si="17207">E885/E901</f>
        <v>4.6461538461538464E-2</v>
      </c>
      <c r="BN885" s="130">
        <f t="shared" ref="BN885" si="17208">F885/F901</f>
        <v>7.1868583162217656E-2</v>
      </c>
      <c r="BO885" s="131">
        <f t="shared" ref="BO885" si="17209">G885/G901</f>
        <v>5.8823529411764705E-2</v>
      </c>
      <c r="BP885" s="132">
        <f t="shared" ref="BP885" si="17210">H885/H901</f>
        <v>7.4228791773778918E-2</v>
      </c>
      <c r="BQ885" s="133">
        <f t="shared" ref="BQ885" si="17211">I885/I901</f>
        <v>6.5611870921605434E-2</v>
      </c>
      <c r="BR885" s="130">
        <f t="shared" ref="BR885" si="17212">J885/J901</f>
        <v>5.0510783200908058E-2</v>
      </c>
      <c r="BS885" s="131">
        <f t="shared" ref="BS885" si="17213">K885/K901</f>
        <v>8.6079077429983525E-2</v>
      </c>
      <c r="BT885" s="132">
        <f t="shared" ref="BT885" si="17214">L885/L901</f>
        <v>4.3562439496611809E-2</v>
      </c>
      <c r="BU885" s="130">
        <f t="shared" ref="BU885" si="17215">M885/M901</f>
        <v>8.2280809319435932E-2</v>
      </c>
      <c r="BV885" s="134">
        <f t="shared" ref="BV885" si="17216">N885/N901</f>
        <v>6.8372198324654743E-2</v>
      </c>
      <c r="BW885" s="135">
        <f t="shared" ref="BW885" si="17217">O885/O901</f>
        <v>7.5154467680608364E-2</v>
      </c>
      <c r="BX885" s="130">
        <f t="shared" ref="BX885" si="17218">P885/P901</f>
        <v>7.3858549686660696E-2</v>
      </c>
      <c r="BY885" s="131">
        <f t="shared" ref="BY885" si="17219">Q885/Q901</f>
        <v>5.4668034588890517E-2</v>
      </c>
      <c r="BZ885" s="132">
        <f t="shared" ref="BZ885" si="17220">R885/R901</f>
        <v>8.4524917505711145E-2</v>
      </c>
      <c r="CA885" s="133">
        <f t="shared" ref="CA885" si="17221">S885/S901</f>
        <v>5.7480980557903634E-2</v>
      </c>
      <c r="CB885" s="130">
        <f t="shared" ref="CB885" si="17222">T885/T901</f>
        <v>6.1876247504990017E-2</v>
      </c>
      <c r="CC885" s="131">
        <f t="shared" ref="CC885" si="17223">U885/U901</f>
        <v>7.5088787417554537E-2</v>
      </c>
      <c r="CD885" s="132">
        <f t="shared" ref="CD885" si="17224">V885/V901</f>
        <v>3.6419437340153453E-2</v>
      </c>
      <c r="CE885" s="133">
        <f t="shared" ref="CE885" si="17225">W885/W901</f>
        <v>9.5322437806939858E-2</v>
      </c>
      <c r="CF885" s="130">
        <f t="shared" ref="CF885" si="17226">X885/X901</f>
        <v>6.5643048316664315E-2</v>
      </c>
      <c r="CG885" s="131">
        <f t="shared" ref="CG885" si="17227">Y885/Y901</f>
        <v>5.9412550066755672E-2</v>
      </c>
      <c r="CH885" s="132">
        <f t="shared" ref="CH885" si="17228">Z885/Z901</f>
        <v>7.0423465680121561E-2</v>
      </c>
      <c r="CI885" s="130">
        <f t="shared" ref="CI885" si="17229">AA885/AA901</f>
        <v>6.7894495897453958E-2</v>
      </c>
      <c r="CJ885" s="136">
        <f t="shared" ref="CJ885" si="17230">AB885/AB901</f>
        <v>7.260663772189245E-2</v>
      </c>
      <c r="CK885" s="137">
        <f t="shared" ref="CK885" si="17231">AC885/AC901</f>
        <v>6.8493246700450691E-2</v>
      </c>
    </row>
    <row r="886" spans="1:89">
      <c r="A886" s="138" t="s">
        <v>25</v>
      </c>
      <c r="B886" s="199">
        <v>2202</v>
      </c>
      <c r="C886" s="183">
        <v>1247</v>
      </c>
      <c r="D886" s="184">
        <v>861</v>
      </c>
      <c r="E886" s="185">
        <v>325</v>
      </c>
      <c r="F886" s="182">
        <v>290</v>
      </c>
      <c r="G886" s="186">
        <v>137</v>
      </c>
      <c r="H886" s="184">
        <v>1446</v>
      </c>
      <c r="I886" s="185">
        <v>1458</v>
      </c>
      <c r="J886" s="182">
        <v>98</v>
      </c>
      <c r="K886" s="183">
        <v>188</v>
      </c>
      <c r="L886" s="184">
        <v>117</v>
      </c>
      <c r="M886" s="182">
        <v>762</v>
      </c>
      <c r="N886" s="187">
        <v>914</v>
      </c>
      <c r="O886" s="200">
        <v>1274</v>
      </c>
      <c r="P886" s="182">
        <v>530</v>
      </c>
      <c r="Q886" s="183">
        <v>457</v>
      </c>
      <c r="R886" s="184">
        <v>994</v>
      </c>
      <c r="S886" s="185">
        <v>791</v>
      </c>
      <c r="T886" s="191">
        <v>99</v>
      </c>
      <c r="U886" s="182">
        <v>118</v>
      </c>
      <c r="V886" s="184">
        <v>461</v>
      </c>
      <c r="W886" s="201">
        <v>1240</v>
      </c>
      <c r="X886" s="182">
        <v>475</v>
      </c>
      <c r="Y886" s="186">
        <v>307</v>
      </c>
      <c r="Z886" s="184">
        <v>2405</v>
      </c>
      <c r="AA886" s="182">
        <v>2106</v>
      </c>
      <c r="AB886" s="165">
        <f t="shared" si="17094"/>
        <v>10892</v>
      </c>
      <c r="AC886" s="166">
        <f t="shared" si="17011"/>
        <v>10410</v>
      </c>
      <c r="AE886" s="253" t="str">
        <f>$AE$18</f>
        <v>18:00 - 18:59</v>
      </c>
      <c r="AF886" s="242">
        <f t="shared" si="17203"/>
        <v>1597</v>
      </c>
      <c r="AG886" s="254">
        <f t="shared" si="17203"/>
        <v>1318</v>
      </c>
      <c r="AH886" s="255">
        <f t="shared" si="17203"/>
        <v>501</v>
      </c>
      <c r="AI886" s="256">
        <f t="shared" si="17203"/>
        <v>570</v>
      </c>
      <c r="AJ886" s="257">
        <f t="shared" si="17203"/>
        <v>207</v>
      </c>
      <c r="AK886" s="258">
        <f t="shared" si="17203"/>
        <v>195</v>
      </c>
      <c r="AL886" s="255">
        <f t="shared" si="17203"/>
        <v>1191</v>
      </c>
      <c r="AM886" s="256">
        <f t="shared" si="17203"/>
        <v>1675</v>
      </c>
      <c r="AN886" s="257">
        <f t="shared" si="17203"/>
        <v>147</v>
      </c>
      <c r="AO886" s="258">
        <f t="shared" si="17203"/>
        <v>117</v>
      </c>
      <c r="AP886" s="255">
        <f t="shared" si="17204"/>
        <v>301</v>
      </c>
      <c r="AQ886" s="257">
        <f t="shared" si="17204"/>
        <v>411</v>
      </c>
      <c r="AR886" s="259">
        <f t="shared" si="17204"/>
        <v>1008</v>
      </c>
      <c r="AS886" s="260">
        <f t="shared" si="17204"/>
        <v>1164</v>
      </c>
      <c r="AT886" s="257">
        <f t="shared" si="17204"/>
        <v>421</v>
      </c>
      <c r="AU886" s="258">
        <f t="shared" si="17204"/>
        <v>569</v>
      </c>
      <c r="AV886" s="255">
        <f t="shared" si="17204"/>
        <v>682</v>
      </c>
      <c r="AW886" s="256">
        <f t="shared" si="17204"/>
        <v>964</v>
      </c>
      <c r="AX886" s="257">
        <f t="shared" si="17204"/>
        <v>111</v>
      </c>
      <c r="AY886" s="258">
        <f t="shared" si="17204"/>
        <v>159</v>
      </c>
      <c r="AZ886" s="255">
        <f t="shared" si="17204"/>
        <v>1024</v>
      </c>
      <c r="BA886" s="256">
        <f t="shared" si="17204"/>
        <v>715</v>
      </c>
      <c r="BB886" s="257">
        <f t="shared" si="17204"/>
        <v>486</v>
      </c>
      <c r="BC886" s="258">
        <f t="shared" si="17204"/>
        <v>301</v>
      </c>
      <c r="BD886" s="255">
        <f t="shared" si="17204"/>
        <v>2139</v>
      </c>
      <c r="BE886" s="257">
        <f t="shared" si="17204"/>
        <v>1750</v>
      </c>
      <c r="BF886" s="261">
        <f>SUM(AF886,AH886,AJ886,AL886,AN886,AP886,AR886,AT886,AV886,AX886,AZ886,BB886,BD886)</f>
        <v>9815</v>
      </c>
      <c r="BG886" s="19">
        <f>SUM(AG886,AI886,AK886,AM886,AO886,AQ886,AS886,AU886,AW886,AY886,BA886,BC886,BE886)</f>
        <v>9908</v>
      </c>
      <c r="BI886" s="138" t="s">
        <v>25</v>
      </c>
      <c r="BJ886" s="130">
        <f>B886/B901</f>
        <v>8.2394761459307769E-2</v>
      </c>
      <c r="BK886" s="131">
        <f t="shared" ref="BK886" si="17232">C886/C901</f>
        <v>6.922009436580627E-2</v>
      </c>
      <c r="BL886" s="132">
        <f t="shared" ref="BL886" si="17233">D886/D901</f>
        <v>9.6297953249077278E-2</v>
      </c>
      <c r="BM886" s="133">
        <f t="shared" ref="BM886" si="17234">E886/E901</f>
        <v>0.05</v>
      </c>
      <c r="BN886" s="130">
        <f t="shared" ref="BN886" si="17235">F886/F901</f>
        <v>8.5068935171604576E-2</v>
      </c>
      <c r="BO886" s="131">
        <f t="shared" ref="BO886" si="17236">G886/G901</f>
        <v>5.6355409296585765E-2</v>
      </c>
      <c r="BP886" s="132">
        <f t="shared" ref="BP886" si="17237">H886/H901</f>
        <v>7.7442159383033421E-2</v>
      </c>
      <c r="BQ886" s="133">
        <f t="shared" ref="BQ886" si="17238">I886/I901</f>
        <v>6.5164923572003222E-2</v>
      </c>
      <c r="BR886" s="130">
        <f t="shared" ref="BR886" si="17239">J886/J901</f>
        <v>5.5618615209988648E-2</v>
      </c>
      <c r="BS886" s="131">
        <f t="shared" ref="BS886" si="17240">K886/K901</f>
        <v>7.7429983525535415E-2</v>
      </c>
      <c r="BT886" s="132">
        <f t="shared" ref="BT886" si="17241">L886/L901</f>
        <v>3.7754114230396901E-2</v>
      </c>
      <c r="BU886" s="130">
        <f t="shared" ref="BU886" si="17242">M886/M901</f>
        <v>9.3439607602697733E-2</v>
      </c>
      <c r="BV886" s="134">
        <f t="shared" ref="BV886" si="17243">N886/N901</f>
        <v>6.8975926345181501E-2</v>
      </c>
      <c r="BW886" s="135">
        <f t="shared" ref="BW886" si="17244">O886/O901</f>
        <v>7.5689163498098858E-2</v>
      </c>
      <c r="BX886" s="130">
        <f t="shared" ref="BX886" si="17245">P886/P901</f>
        <v>7.9080871381677117E-2</v>
      </c>
      <c r="BY886" s="131">
        <f t="shared" ref="BY886" si="17246">Q886/Q901</f>
        <v>6.6979334603546825E-2</v>
      </c>
      <c r="BZ886" s="132">
        <f t="shared" ref="BZ886" si="17247">R886/R901</f>
        <v>8.4101869870547422E-2</v>
      </c>
      <c r="CA886" s="133">
        <f t="shared" ref="CA886" si="17248">S886/S901</f>
        <v>6.6863905325443784E-2</v>
      </c>
      <c r="CB886" s="130">
        <f t="shared" ref="CB886" si="17249">T886/T901</f>
        <v>6.5868263473053898E-2</v>
      </c>
      <c r="CC886" s="131">
        <f t="shared" ref="CC886" si="17250">U886/U901</f>
        <v>5.9868087265347536E-2</v>
      </c>
      <c r="CD886" s="132">
        <f t="shared" ref="CD886" si="17251">V886/V901</f>
        <v>4.7161125319693097E-2</v>
      </c>
      <c r="CE886" s="133">
        <f t="shared" ref="CE886" si="17252">W886/W901</f>
        <v>9.9830931486997829E-2</v>
      </c>
      <c r="CF886" s="130">
        <f t="shared" ref="CF886" si="17253">X886/X901</f>
        <v>6.691083251162136E-2</v>
      </c>
      <c r="CG886" s="131">
        <f t="shared" ref="CG886" si="17254">Y886/Y901</f>
        <v>6.8313306631063636E-2</v>
      </c>
      <c r="CH886" s="132">
        <f t="shared" ref="CH886" si="17255">Z886/Z901</f>
        <v>7.94411045781859E-2</v>
      </c>
      <c r="CI886" s="130">
        <f t="shared" ref="CI886" si="17256">AA886/AA901</f>
        <v>7.4162763672218898E-2</v>
      </c>
      <c r="CJ886" s="136">
        <f t="shared" ref="CJ886" si="17257">AB886/AB901</f>
        <v>7.6151323838888077E-2</v>
      </c>
      <c r="CK886" s="137">
        <f t="shared" ref="CK886" si="17258">AC886/AC901</f>
        <v>7.2965073490758453E-2</v>
      </c>
    </row>
    <row r="887" spans="1:89" ht="14" thickBot="1">
      <c r="A887" s="147" t="s">
        <v>26</v>
      </c>
      <c r="B887" s="196">
        <v>2073</v>
      </c>
      <c r="C887" s="190">
        <v>1298</v>
      </c>
      <c r="D887" s="191">
        <v>753</v>
      </c>
      <c r="E887" s="192">
        <v>427</v>
      </c>
      <c r="F887" s="189">
        <v>289</v>
      </c>
      <c r="G887" s="193">
        <v>145</v>
      </c>
      <c r="H887" s="191">
        <v>1489</v>
      </c>
      <c r="I887" s="192">
        <v>1663</v>
      </c>
      <c r="J887" s="189">
        <v>115</v>
      </c>
      <c r="K887" s="190">
        <v>234</v>
      </c>
      <c r="L887" s="191">
        <v>173</v>
      </c>
      <c r="M887" s="189">
        <v>886</v>
      </c>
      <c r="N887" s="194">
        <v>921</v>
      </c>
      <c r="O887" s="197">
        <v>1388</v>
      </c>
      <c r="P887" s="189">
        <v>525</v>
      </c>
      <c r="Q887" s="190">
        <v>451</v>
      </c>
      <c r="R887" s="191">
        <v>1051</v>
      </c>
      <c r="S887" s="192">
        <v>900</v>
      </c>
      <c r="T887" s="189">
        <v>89</v>
      </c>
      <c r="U887" s="193">
        <v>137</v>
      </c>
      <c r="V887" s="191">
        <v>535</v>
      </c>
      <c r="W887" s="198">
        <v>1154</v>
      </c>
      <c r="X887" s="189">
        <v>474</v>
      </c>
      <c r="Y887" s="193">
        <v>292</v>
      </c>
      <c r="Z887" s="191">
        <v>2212</v>
      </c>
      <c r="AA887" s="189">
        <v>2321</v>
      </c>
      <c r="AB887" s="165">
        <f t="shared" si="17094"/>
        <v>10699</v>
      </c>
      <c r="AC887" s="166">
        <f t="shared" si="17011"/>
        <v>11296</v>
      </c>
      <c r="AE887" s="241" t="str">
        <f>$AE$19</f>
        <v>19:00 - 19:59</v>
      </c>
      <c r="AF887" s="242">
        <f t="shared" si="17203"/>
        <v>1585</v>
      </c>
      <c r="AG887" s="262">
        <f t="shared" si="17203"/>
        <v>1403</v>
      </c>
      <c r="AH887" s="263">
        <f t="shared" si="17203"/>
        <v>395</v>
      </c>
      <c r="AI887" s="264">
        <f t="shared" si="17203"/>
        <v>549</v>
      </c>
      <c r="AJ887" s="265">
        <f t="shared" si="17203"/>
        <v>162</v>
      </c>
      <c r="AK887" s="266">
        <f t="shared" si="17203"/>
        <v>172</v>
      </c>
      <c r="AL887" s="263">
        <f t="shared" si="17203"/>
        <v>1093</v>
      </c>
      <c r="AM887" s="264">
        <f t="shared" si="17203"/>
        <v>1588</v>
      </c>
      <c r="AN887" s="265">
        <f t="shared" si="17203"/>
        <v>117</v>
      </c>
      <c r="AO887" s="266">
        <f t="shared" si="17203"/>
        <v>101</v>
      </c>
      <c r="AP887" s="263">
        <f t="shared" si="17204"/>
        <v>309</v>
      </c>
      <c r="AQ887" s="265">
        <f t="shared" si="17204"/>
        <v>352</v>
      </c>
      <c r="AR887" s="267">
        <f t="shared" si="17204"/>
        <v>885</v>
      </c>
      <c r="AS887" s="268">
        <f t="shared" si="17204"/>
        <v>937</v>
      </c>
      <c r="AT887" s="265">
        <f t="shared" si="17204"/>
        <v>326</v>
      </c>
      <c r="AU887" s="266">
        <f t="shared" si="17204"/>
        <v>590</v>
      </c>
      <c r="AV887" s="263">
        <f t="shared" si="17204"/>
        <v>520</v>
      </c>
      <c r="AW887" s="264">
        <f t="shared" si="17204"/>
        <v>930</v>
      </c>
      <c r="AX887" s="265">
        <f t="shared" si="17204"/>
        <v>104</v>
      </c>
      <c r="AY887" s="266">
        <f t="shared" si="17204"/>
        <v>144</v>
      </c>
      <c r="AZ887" s="263">
        <f t="shared" si="17204"/>
        <v>1138</v>
      </c>
      <c r="BA887" s="264">
        <f t="shared" si="17204"/>
        <v>635</v>
      </c>
      <c r="BB887" s="265">
        <f t="shared" si="17204"/>
        <v>476</v>
      </c>
      <c r="BC887" s="266">
        <f t="shared" si="17204"/>
        <v>287</v>
      </c>
      <c r="BD887" s="263">
        <f t="shared" si="17204"/>
        <v>1826</v>
      </c>
      <c r="BE887" s="265">
        <f t="shared" si="17204"/>
        <v>1693</v>
      </c>
      <c r="BF887" s="261">
        <f>SUM(AF887,AH887,AJ887,AL887,AN887,AP887,AR887,AT887,AV887,AX887,AZ887,BB887,BD887)</f>
        <v>8936</v>
      </c>
      <c r="BG887" s="19">
        <f>SUM(AG887,AI887,AK887,AM887,AO887,AQ887,AS887,AU887,AW887,AY887,BA887,BC887,BE887)</f>
        <v>9381</v>
      </c>
      <c r="BI887" s="147" t="s">
        <v>26</v>
      </c>
      <c r="BJ887" s="130">
        <f>B887/B901</f>
        <v>7.7567820392890549E-2</v>
      </c>
      <c r="BK887" s="131">
        <f t="shared" ref="BK887" si="17259">C887/C901</f>
        <v>7.2051068553982786E-2</v>
      </c>
      <c r="BL887" s="132">
        <f t="shared" ref="BL887" si="17260">D887/D901</f>
        <v>8.4218767475673861E-2</v>
      </c>
      <c r="BM887" s="133">
        <f t="shared" ref="BM887" si="17261">E887/E901</f>
        <v>6.5692307692307689E-2</v>
      </c>
      <c r="BN887" s="130">
        <f t="shared" ref="BN887" si="17262">F887/F901</f>
        <v>8.4775594015840422E-2</v>
      </c>
      <c r="BO887" s="131">
        <f t="shared" ref="BO887" si="17263">G887/G901</f>
        <v>5.9646236116824354E-2</v>
      </c>
      <c r="BP887" s="132">
        <f t="shared" ref="BP887" si="17264">H887/H901</f>
        <v>7.9745072836332476E-2</v>
      </c>
      <c r="BQ887" s="133">
        <f t="shared" ref="BQ887" si="17265">I887/I901</f>
        <v>7.4327344238848667E-2</v>
      </c>
      <c r="BR887" s="130">
        <f t="shared" ref="BR887" si="17266">J887/J901</f>
        <v>6.5266742338251985E-2</v>
      </c>
      <c r="BS887" s="131">
        <f t="shared" ref="BS887" si="17267">K887/K901</f>
        <v>9.637561779242175E-2</v>
      </c>
      <c r="BT887" s="132">
        <f t="shared" ref="BT887" si="17268">L887/L901</f>
        <v>5.5824459503065506E-2</v>
      </c>
      <c r="BU887" s="130">
        <f t="shared" ref="BU887" si="17269">M887/M901</f>
        <v>0.10864500306560393</v>
      </c>
      <c r="BV887" s="134">
        <f t="shared" ref="BV887" si="17270">N887/N901</f>
        <v>6.95041883631424E-2</v>
      </c>
      <c r="BW887" s="135">
        <f t="shared" ref="BW887" si="17271">O887/O901</f>
        <v>8.2461977186311791E-2</v>
      </c>
      <c r="BX887" s="130">
        <f t="shared" ref="BX887" si="17272">P887/P901</f>
        <v>7.8334825425246196E-2</v>
      </c>
      <c r="BY887" s="131">
        <f t="shared" ref="BY887" si="17273">Q887/Q901</f>
        <v>6.6099956031071383E-2</v>
      </c>
      <c r="BZ887" s="132">
        <f t="shared" ref="BZ887" si="17274">R887/R901</f>
        <v>8.892461291141382E-2</v>
      </c>
      <c r="CA887" s="133">
        <f t="shared" ref="CA887" si="17275">S887/S901</f>
        <v>7.6077768385460695E-2</v>
      </c>
      <c r="CB887" s="130">
        <f t="shared" ref="CB887" si="17276">T887/T901</f>
        <v>5.9214903526280775E-2</v>
      </c>
      <c r="CC887" s="131">
        <f t="shared" ref="CC887" si="17277">U887/U901</f>
        <v>6.950786402841197E-2</v>
      </c>
      <c r="CD887" s="132">
        <f t="shared" ref="CD887" si="17278">V887/V901</f>
        <v>5.4731457800511508E-2</v>
      </c>
      <c r="CE887" s="133">
        <f t="shared" ref="CE887" si="17279">W887/W901</f>
        <v>9.2907173335480236E-2</v>
      </c>
      <c r="CF887" s="130">
        <f t="shared" ref="CF887" si="17280">X887/X901</f>
        <v>6.6769967601070568E-2</v>
      </c>
      <c r="CG887" s="131">
        <f t="shared" ref="CG887" si="17281">Y887/Y901</f>
        <v>6.497552291944815E-2</v>
      </c>
      <c r="CH887" s="132">
        <f t="shared" ref="CH887" si="17282">Z887/Z901</f>
        <v>7.3065997225341878E-2</v>
      </c>
      <c r="CI887" s="130">
        <f t="shared" ref="CI887" si="17283">AA887/AA901</f>
        <v>8.1733985984434973E-2</v>
      </c>
      <c r="CJ887" s="136">
        <f t="shared" ref="CJ887" si="17284">AB887/AB901</f>
        <v>7.4801966007369033E-2</v>
      </c>
      <c r="CK887" s="137">
        <f t="shared" ref="CK887" si="17285">AC887/AC901</f>
        <v>7.9175165240308126E-2</v>
      </c>
    </row>
    <row r="888" spans="1:89" ht="15" thickTop="1" thickBot="1">
      <c r="A888" s="138" t="s">
        <v>27</v>
      </c>
      <c r="B888" s="199">
        <v>1934</v>
      </c>
      <c r="C888" s="183">
        <v>1411</v>
      </c>
      <c r="D888" s="184">
        <v>681</v>
      </c>
      <c r="E888" s="185">
        <v>395</v>
      </c>
      <c r="F888" s="182">
        <v>256</v>
      </c>
      <c r="G888" s="186">
        <v>173</v>
      </c>
      <c r="H888" s="184">
        <v>1522</v>
      </c>
      <c r="I888" s="185">
        <v>1746</v>
      </c>
      <c r="J888" s="182">
        <v>141</v>
      </c>
      <c r="K888" s="183">
        <v>192</v>
      </c>
      <c r="L888" s="184">
        <v>244</v>
      </c>
      <c r="M888" s="182">
        <v>719</v>
      </c>
      <c r="N888" s="187">
        <v>972</v>
      </c>
      <c r="O888" s="200">
        <v>1269</v>
      </c>
      <c r="P888" s="182">
        <v>551</v>
      </c>
      <c r="Q888" s="183">
        <v>433</v>
      </c>
      <c r="R888" s="184">
        <v>949</v>
      </c>
      <c r="S888" s="185">
        <v>805</v>
      </c>
      <c r="T888" s="182">
        <v>107</v>
      </c>
      <c r="U888" s="186">
        <v>115</v>
      </c>
      <c r="V888" s="184">
        <v>652</v>
      </c>
      <c r="W888" s="201">
        <v>925</v>
      </c>
      <c r="X888" s="182">
        <v>487</v>
      </c>
      <c r="Y888" s="186">
        <v>229</v>
      </c>
      <c r="Z888" s="184">
        <v>2211</v>
      </c>
      <c r="AA888" s="182">
        <v>2229</v>
      </c>
      <c r="AB888" s="165">
        <f t="shared" si="17094"/>
        <v>10707</v>
      </c>
      <c r="AC888" s="166">
        <f t="shared" si="17011"/>
        <v>10641</v>
      </c>
      <c r="AE888" s="269" t="s">
        <v>13</v>
      </c>
      <c r="AF888" s="14">
        <f t="shared" ref="AF888:BG888" si="17286">SUM(AF885:AF887)</f>
        <v>4842</v>
      </c>
      <c r="AG888" s="1">
        <f t="shared" si="17286"/>
        <v>4354</v>
      </c>
      <c r="AH888" s="14">
        <f t="shared" si="17286"/>
        <v>1481</v>
      </c>
      <c r="AI888" s="1">
        <f t="shared" si="17286"/>
        <v>1665</v>
      </c>
      <c r="AJ888" s="14">
        <f t="shared" si="17286"/>
        <v>632</v>
      </c>
      <c r="AK888" s="1">
        <f t="shared" si="17286"/>
        <v>576</v>
      </c>
      <c r="AL888" s="14">
        <f t="shared" si="17286"/>
        <v>3788</v>
      </c>
      <c r="AM888" s="1">
        <f t="shared" si="17286"/>
        <v>4963</v>
      </c>
      <c r="AN888" s="14">
        <f t="shared" si="17286"/>
        <v>441</v>
      </c>
      <c r="AO888" s="1">
        <f t="shared" si="17286"/>
        <v>326</v>
      </c>
      <c r="AP888" s="14">
        <f t="shared" si="17286"/>
        <v>953</v>
      </c>
      <c r="AQ888" s="1">
        <f t="shared" si="17286"/>
        <v>1317</v>
      </c>
      <c r="AR888" s="14">
        <f t="shared" si="17286"/>
        <v>2889</v>
      </c>
      <c r="AS888" s="1">
        <f t="shared" si="17286"/>
        <v>3212</v>
      </c>
      <c r="AT888" s="14">
        <f t="shared" si="17286"/>
        <v>1167</v>
      </c>
      <c r="AU888" s="1">
        <f t="shared" si="17286"/>
        <v>1672</v>
      </c>
      <c r="AV888" s="14">
        <f t="shared" si="17286"/>
        <v>1838</v>
      </c>
      <c r="AW888" s="1">
        <f t="shared" si="17286"/>
        <v>2905</v>
      </c>
      <c r="AX888" s="14">
        <f t="shared" si="17286"/>
        <v>296</v>
      </c>
      <c r="AY888" s="1">
        <f t="shared" si="17286"/>
        <v>453</v>
      </c>
      <c r="AZ888" s="14">
        <f t="shared" si="17286"/>
        <v>2945</v>
      </c>
      <c r="BA888" s="1">
        <f t="shared" si="17286"/>
        <v>2103</v>
      </c>
      <c r="BB888" s="14">
        <f t="shared" si="17286"/>
        <v>1422</v>
      </c>
      <c r="BC888" s="1">
        <f t="shared" si="17286"/>
        <v>868</v>
      </c>
      <c r="BD888" s="14">
        <f t="shared" si="17286"/>
        <v>6093</v>
      </c>
      <c r="BE888" s="1">
        <f t="shared" si="17286"/>
        <v>5267</v>
      </c>
      <c r="BF888" s="54">
        <f t="shared" si="17286"/>
        <v>28787</v>
      </c>
      <c r="BG888" s="50">
        <f t="shared" si="17286"/>
        <v>29681</v>
      </c>
      <c r="BI888" s="138" t="s">
        <v>27</v>
      </c>
      <c r="BJ888" s="130">
        <f>B888/B901</f>
        <v>7.2366697848456507E-2</v>
      </c>
      <c r="BK888" s="131">
        <f t="shared" ref="BK888" si="17287">C888/C901</f>
        <v>7.8323619206217041E-2</v>
      </c>
      <c r="BL888" s="132">
        <f t="shared" ref="BL888" si="17288">D888/D901</f>
        <v>7.6165976960071574E-2</v>
      </c>
      <c r="BM888" s="133">
        <f t="shared" ref="BM888" si="17289">E888/E901</f>
        <v>6.076923076923077E-2</v>
      </c>
      <c r="BN888" s="130">
        <f t="shared" ref="BN888" si="17290">F888/F901</f>
        <v>7.5095335875623351E-2</v>
      </c>
      <c r="BO888" s="131">
        <f t="shared" ref="BO888" si="17291">G888/G901</f>
        <v>7.1164129987659405E-2</v>
      </c>
      <c r="BP888" s="132">
        <f t="shared" ref="BP888" si="17292">H888/H901</f>
        <v>8.1512425021422447E-2</v>
      </c>
      <c r="BQ888" s="133">
        <f t="shared" ref="BQ888" si="17293">I888/I901</f>
        <v>7.803700724054706E-2</v>
      </c>
      <c r="BR888" s="130">
        <f t="shared" ref="BR888" si="17294">J888/J901</f>
        <v>8.0022701475595912E-2</v>
      </c>
      <c r="BS888" s="131">
        <f t="shared" ref="BS888" si="17295">K888/K901</f>
        <v>7.907742998352553E-2</v>
      </c>
      <c r="BT888" s="132">
        <f t="shared" ref="BT888" si="17296">L888/L901</f>
        <v>7.8735075830913201E-2</v>
      </c>
      <c r="BU888" s="130">
        <f t="shared" ref="BU888" si="17297">M888/M901</f>
        <v>8.8166768853464139E-2</v>
      </c>
      <c r="BV888" s="134">
        <f t="shared" ref="BV888" si="17298">N888/N901</f>
        <v>7.335295449400045E-2</v>
      </c>
      <c r="BW888" s="135">
        <f t="shared" ref="BW888" si="17299">O888/O901</f>
        <v>7.539211026615969E-2</v>
      </c>
      <c r="BX888" s="130">
        <f t="shared" ref="BX888" si="17300">P888/P901</f>
        <v>8.2214264398686954E-2</v>
      </c>
      <c r="BY888" s="131">
        <f t="shared" ref="BY888" si="17301">Q888/Q901</f>
        <v>6.3461820313645029E-2</v>
      </c>
      <c r="BZ888" s="132">
        <f t="shared" ref="BZ888" si="17302">R888/R901</f>
        <v>8.0294441154073942E-2</v>
      </c>
      <c r="CA888" s="133">
        <f t="shared" ref="CA888" si="17303">S888/S901</f>
        <v>6.8047337278106509E-2</v>
      </c>
      <c r="CB888" s="130">
        <f t="shared" ref="CB888" si="17304">T888/T901</f>
        <v>7.1190951430472382E-2</v>
      </c>
      <c r="CC888" s="131">
        <f t="shared" ref="CC888" si="17305">U888/U901</f>
        <v>5.8346017250126836E-2</v>
      </c>
      <c r="CD888" s="132">
        <f t="shared" ref="CD888" si="17306">V888/V901</f>
        <v>6.6700767263427108E-2</v>
      </c>
      <c r="CE888" s="133">
        <f t="shared" ref="CE888" si="17307">W888/W901</f>
        <v>7.447065453667176E-2</v>
      </c>
      <c r="CF888" s="130">
        <f t="shared" ref="CF888" si="17308">X888/X901</f>
        <v>6.8601211438230739E-2</v>
      </c>
      <c r="CG888" s="131">
        <f t="shared" ref="CG888" si="17309">Y888/Y901</f>
        <v>5.0956831330663109E-2</v>
      </c>
      <c r="CH888" s="132">
        <f t="shared" ref="CH888" si="17310">Z888/Z901</f>
        <v>7.3032965581026621E-2</v>
      </c>
      <c r="CI888" s="130">
        <f t="shared" ref="CI888" si="17311">AA888/AA901</f>
        <v>7.8494207134556473E-2</v>
      </c>
      <c r="CJ888" s="136">
        <f t="shared" ref="CJ888" si="17312">AB888/AB901</f>
        <v>7.4857897938209197E-2</v>
      </c>
      <c r="CK888" s="137">
        <f t="shared" ref="CK888" si="17313">AC888/AC901</f>
        <v>7.4584183190697484E-2</v>
      </c>
    </row>
    <row r="889" spans="1:89" ht="14" thickTop="1">
      <c r="A889" s="147" t="s">
        <v>28</v>
      </c>
      <c r="B889" s="196">
        <v>1671</v>
      </c>
      <c r="C889" s="190">
        <v>1476</v>
      </c>
      <c r="D889" s="191">
        <v>597</v>
      </c>
      <c r="E889" s="192">
        <v>461</v>
      </c>
      <c r="F889" s="189">
        <v>248</v>
      </c>
      <c r="G889" s="193">
        <v>148</v>
      </c>
      <c r="H889" s="191">
        <v>1508</v>
      </c>
      <c r="I889" s="192">
        <v>1671</v>
      </c>
      <c r="J889" s="189">
        <v>142</v>
      </c>
      <c r="K889" s="190">
        <v>182</v>
      </c>
      <c r="L889" s="191">
        <v>323</v>
      </c>
      <c r="M889" s="189">
        <v>616</v>
      </c>
      <c r="N889" s="194">
        <v>1099</v>
      </c>
      <c r="O889" s="197">
        <v>1122</v>
      </c>
      <c r="P889" s="189">
        <v>584</v>
      </c>
      <c r="Q889" s="190">
        <v>475</v>
      </c>
      <c r="R889" s="191">
        <v>878</v>
      </c>
      <c r="S889" s="192">
        <v>891</v>
      </c>
      <c r="T889" s="189">
        <v>119</v>
      </c>
      <c r="U889" s="193">
        <v>93</v>
      </c>
      <c r="V889" s="191">
        <v>805</v>
      </c>
      <c r="W889" s="198">
        <v>819</v>
      </c>
      <c r="X889" s="189">
        <v>541</v>
      </c>
      <c r="Y889" s="193">
        <v>226</v>
      </c>
      <c r="Z889" s="191">
        <v>2202</v>
      </c>
      <c r="AA889" s="189">
        <v>2260</v>
      </c>
      <c r="AB889" s="165">
        <f t="shared" si="17094"/>
        <v>10717</v>
      </c>
      <c r="AC889" s="166">
        <f t="shared" si="17011"/>
        <v>10440</v>
      </c>
      <c r="BI889" s="147" t="s">
        <v>28</v>
      </c>
      <c r="BJ889" s="130">
        <f>B889/B901</f>
        <v>6.2525724976613656E-2</v>
      </c>
      <c r="BK889" s="131">
        <f t="shared" ref="BK889" si="17314">C889/C901</f>
        <v>8.193172356369692E-2</v>
      </c>
      <c r="BL889" s="132">
        <f t="shared" ref="BL889" si="17315">D889/D901</f>
        <v>6.677105469186892E-2</v>
      </c>
      <c r="BM889" s="133">
        <f t="shared" ref="BM889" si="17316">E889/E901</f>
        <v>7.0923076923076922E-2</v>
      </c>
      <c r="BN889" s="130">
        <f t="shared" ref="BN889" si="17317">F889/F901</f>
        <v>7.2748606629510118E-2</v>
      </c>
      <c r="BO889" s="131">
        <f t="shared" ref="BO889" si="17318">G889/G901</f>
        <v>6.0880296174413824E-2</v>
      </c>
      <c r="BP889" s="132">
        <f t="shared" ref="BP889" si="17319">H889/H901</f>
        <v>8.0762639245929732E-2</v>
      </c>
      <c r="BQ889" s="133">
        <f t="shared" ref="BQ889" si="17320">I889/I901</f>
        <v>7.4684902118530433E-2</v>
      </c>
      <c r="BR889" s="130">
        <f t="shared" ref="BR889" si="17321">J889/J901</f>
        <v>8.0590238365493755E-2</v>
      </c>
      <c r="BS889" s="131">
        <f t="shared" ref="BS889" si="17322">K889/K901</f>
        <v>7.4958813838550242E-2</v>
      </c>
      <c r="BT889" s="132">
        <f t="shared" ref="BT889" si="17323">L889/L901</f>
        <v>0.10422717005485641</v>
      </c>
      <c r="BU889" s="130">
        <f t="shared" ref="BU889" si="17324">M889/M901</f>
        <v>7.5536480686695273E-2</v>
      </c>
      <c r="BV889" s="134">
        <f t="shared" ref="BV889" si="17325">N889/N901</f>
        <v>8.2937136819862659E-2</v>
      </c>
      <c r="BW889" s="135">
        <f t="shared" ref="BW889" si="17326">O889/O901</f>
        <v>6.6658745247148293E-2</v>
      </c>
      <c r="BX889" s="130">
        <f t="shared" ref="BX889" si="17327">P889/P901</f>
        <v>8.7138167711131004E-2</v>
      </c>
      <c r="BY889" s="131">
        <f t="shared" ref="BY889" si="17328">Q889/Q901</f>
        <v>6.9617470320973179E-2</v>
      </c>
      <c r="BZ889" s="132">
        <f t="shared" ref="BZ889" si="17329">R889/R901</f>
        <v>7.4287164734749139E-2</v>
      </c>
      <c r="CA889" s="133">
        <f t="shared" ref="CA889" si="17330">S889/S901</f>
        <v>7.5316990701606093E-2</v>
      </c>
      <c r="CB889" s="130">
        <f t="shared" ref="CB889" si="17331">T889/T901</f>
        <v>7.917498336660013E-2</v>
      </c>
      <c r="CC889" s="131">
        <f t="shared" ref="CC889" si="17332">U889/U901</f>
        <v>4.7184170471841702E-2</v>
      </c>
      <c r="CD889" s="132">
        <f t="shared" ref="CD889" si="17333">V889/V901</f>
        <v>8.2352941176470587E-2</v>
      </c>
      <c r="CE889" s="133">
        <f t="shared" ref="CE889" si="17334">W889/W901</f>
        <v>6.5936720070847762E-2</v>
      </c>
      <c r="CF889" s="130">
        <f t="shared" ref="CF889" si="17335">X889/X901</f>
        <v>7.620791660797295E-2</v>
      </c>
      <c r="CG889" s="131">
        <f t="shared" ref="CG889" si="17336">Y889/Y901</f>
        <v>5.0289274588340011E-2</v>
      </c>
      <c r="CH889" s="132">
        <f t="shared" ref="CH889" si="17337">Z889/Z901</f>
        <v>7.2735680782189338E-2</v>
      </c>
      <c r="CI889" s="130">
        <f t="shared" ref="CI889" si="17338">AA889/AA901</f>
        <v>7.9585871747015535E-2</v>
      </c>
      <c r="CJ889" s="136">
        <f t="shared" ref="CJ889" si="17339">AB889/AB901</f>
        <v>7.4927812851759409E-2</v>
      </c>
      <c r="CK889" s="137">
        <f t="shared" ref="CK889" si="17340">AC889/AC901</f>
        <v>7.3175347477763525E-2</v>
      </c>
    </row>
    <row r="890" spans="1:89">
      <c r="A890" s="138" t="s">
        <v>29</v>
      </c>
      <c r="B890" s="199">
        <v>1705</v>
      </c>
      <c r="C890" s="183">
        <v>1613</v>
      </c>
      <c r="D890" s="184">
        <v>592</v>
      </c>
      <c r="E890" s="185">
        <v>586</v>
      </c>
      <c r="F890" s="182">
        <v>232</v>
      </c>
      <c r="G890" s="186">
        <v>181</v>
      </c>
      <c r="H890" s="184">
        <v>1417</v>
      </c>
      <c r="I890" s="185">
        <v>1872</v>
      </c>
      <c r="J890" s="182">
        <v>129</v>
      </c>
      <c r="K890" s="183">
        <v>127</v>
      </c>
      <c r="L890" s="184">
        <v>308</v>
      </c>
      <c r="M890" s="182">
        <v>450</v>
      </c>
      <c r="N890" s="187">
        <v>992</v>
      </c>
      <c r="O890" s="200">
        <v>1076</v>
      </c>
      <c r="P890" s="182">
        <v>541</v>
      </c>
      <c r="Q890" s="183">
        <v>491</v>
      </c>
      <c r="R890" s="184">
        <v>795</v>
      </c>
      <c r="S890" s="185">
        <v>992</v>
      </c>
      <c r="T890" s="182">
        <v>109</v>
      </c>
      <c r="U890" s="186">
        <v>95</v>
      </c>
      <c r="V890" s="184">
        <v>722</v>
      </c>
      <c r="W890" s="201">
        <v>974</v>
      </c>
      <c r="X890" s="182">
        <v>580</v>
      </c>
      <c r="Y890" s="186">
        <v>297</v>
      </c>
      <c r="Z890" s="184">
        <v>2351</v>
      </c>
      <c r="AA890" s="182">
        <v>2190</v>
      </c>
      <c r="AB890" s="165">
        <f t="shared" si="17094"/>
        <v>10473</v>
      </c>
      <c r="AC890" s="166">
        <f t="shared" si="17011"/>
        <v>10944</v>
      </c>
      <c r="BI890" s="138" t="s">
        <v>29</v>
      </c>
      <c r="BJ890" s="130">
        <f>B890/B901</f>
        <v>6.3797942001870903E-2</v>
      </c>
      <c r="BK890" s="131">
        <f t="shared" ref="BK890" si="17341">C890/C901</f>
        <v>8.9536497363308348E-2</v>
      </c>
      <c r="BL890" s="132">
        <f t="shared" ref="BL890" si="17342">D890/D901</f>
        <v>6.6211833128285422E-2</v>
      </c>
      <c r="BM890" s="133">
        <f t="shared" ref="BM890" si="17343">E890/E901</f>
        <v>9.0153846153846154E-2</v>
      </c>
      <c r="BN890" s="130">
        <f t="shared" ref="BN890" si="17344">F890/F901</f>
        <v>6.8055148137283666E-2</v>
      </c>
      <c r="BO890" s="131">
        <f t="shared" ref="BO890" si="17345">G890/G901</f>
        <v>7.4454956807897987E-2</v>
      </c>
      <c r="BP890" s="132">
        <f t="shared" ref="BP890" si="17346">H890/H901</f>
        <v>7.5889031705227081E-2</v>
      </c>
      <c r="BQ890" s="133">
        <f t="shared" ref="BQ890" si="17347">I890/I901</f>
        <v>8.3668543845535001E-2</v>
      </c>
      <c r="BR890" s="130">
        <f t="shared" ref="BR890" si="17348">J890/J901</f>
        <v>7.3212258796821791E-2</v>
      </c>
      <c r="BS890" s="131">
        <f t="shared" ref="BS890" si="17349">K890/K901</f>
        <v>5.2306425041186162E-2</v>
      </c>
      <c r="BT890" s="132">
        <f t="shared" ref="BT890" si="17350">L890/L901</f>
        <v>9.9386898999677314E-2</v>
      </c>
      <c r="BU890" s="130">
        <f t="shared" ref="BU890" si="17351">M890/M901</f>
        <v>5.518087063151441E-2</v>
      </c>
      <c r="BV890" s="134">
        <f t="shared" ref="BV890" si="17352">N890/N901</f>
        <v>7.4862274545317339E-2</v>
      </c>
      <c r="BW890" s="135">
        <f t="shared" ref="BW890" si="17353">O890/O901</f>
        <v>6.3925855513307983E-2</v>
      </c>
      <c r="BX890" s="130">
        <f t="shared" ref="BX890" si="17354">P890/P901</f>
        <v>8.0722172485825125E-2</v>
      </c>
      <c r="BY890" s="131">
        <f t="shared" ref="BY890" si="17355">Q890/Q901</f>
        <v>7.1962479847574382E-2</v>
      </c>
      <c r="BZ890" s="132">
        <f t="shared" ref="BZ890" si="17356">R890/R901</f>
        <v>6.726457399103139E-2</v>
      </c>
      <c r="CA890" s="133">
        <f t="shared" ref="CA890" si="17357">S890/S901</f>
        <v>8.3854606931530004E-2</v>
      </c>
      <c r="CB890" s="130">
        <f t="shared" ref="CB890" si="17358">T890/T901</f>
        <v>7.2521623419827014E-2</v>
      </c>
      <c r="CC890" s="131">
        <f t="shared" ref="CC890" si="17359">U890/U901</f>
        <v>4.8198883815322169E-2</v>
      </c>
      <c r="CD890" s="132">
        <f t="shared" ref="CD890" si="17360">V890/V901</f>
        <v>7.3861892583120203E-2</v>
      </c>
      <c r="CE890" s="133">
        <f t="shared" ref="CE890" si="17361">W890/W901</f>
        <v>7.8415586506722493E-2</v>
      </c>
      <c r="CF890" s="130">
        <f t="shared" ref="CF890" si="17362">X890/X901</f>
        <v>8.1701648119453449E-2</v>
      </c>
      <c r="CG890" s="131">
        <f t="shared" ref="CG890" si="17363">Y890/Y901</f>
        <v>6.608811748998665E-2</v>
      </c>
      <c r="CH890" s="132">
        <f t="shared" ref="CH890" si="17364">Z890/Z901</f>
        <v>7.7657395785162189E-2</v>
      </c>
      <c r="CI890" s="130">
        <f t="shared" ref="CI890" si="17365">AA890/AA901</f>
        <v>7.7120822622107968E-2</v>
      </c>
      <c r="CJ890" s="136">
        <f t="shared" ref="CJ890" si="17366">AB890/AB901</f>
        <v>7.3221888961134296E-2</v>
      </c>
      <c r="CK890" s="137">
        <f t="shared" ref="CK890" si="17367">AC890/AC901</f>
        <v>7.6707950459448657E-2</v>
      </c>
    </row>
    <row r="891" spans="1:89">
      <c r="A891" s="147" t="s">
        <v>30</v>
      </c>
      <c r="B891" s="196">
        <v>1660</v>
      </c>
      <c r="C891" s="190">
        <v>1633</v>
      </c>
      <c r="D891" s="191">
        <v>585</v>
      </c>
      <c r="E891" s="192">
        <v>546</v>
      </c>
      <c r="F891" s="189">
        <v>263</v>
      </c>
      <c r="G891" s="193">
        <v>209</v>
      </c>
      <c r="H891" s="191">
        <v>1504</v>
      </c>
      <c r="I891" s="192">
        <v>1700</v>
      </c>
      <c r="J891" s="189">
        <v>177</v>
      </c>
      <c r="K891" s="190">
        <v>108</v>
      </c>
      <c r="L891" s="191">
        <v>343</v>
      </c>
      <c r="M891" s="189">
        <v>554</v>
      </c>
      <c r="N891" s="194">
        <v>996</v>
      </c>
      <c r="O891" s="197">
        <v>1111</v>
      </c>
      <c r="P891" s="189">
        <v>420</v>
      </c>
      <c r="Q891" s="190">
        <v>513</v>
      </c>
      <c r="R891" s="191">
        <v>636</v>
      </c>
      <c r="S891" s="192">
        <v>1011</v>
      </c>
      <c r="T891" s="189">
        <v>81</v>
      </c>
      <c r="U891" s="193">
        <v>150</v>
      </c>
      <c r="V891" s="191">
        <v>783</v>
      </c>
      <c r="W891" s="198">
        <v>753</v>
      </c>
      <c r="X891" s="189">
        <v>460</v>
      </c>
      <c r="Y891" s="193">
        <v>280</v>
      </c>
      <c r="Z891" s="191">
        <v>2128</v>
      </c>
      <c r="AA891" s="189">
        <v>1824</v>
      </c>
      <c r="AB891" s="165">
        <f t="shared" si="17094"/>
        <v>10036</v>
      </c>
      <c r="AC891" s="166">
        <f t="shared" si="17011"/>
        <v>10392</v>
      </c>
      <c r="BI891" s="147" t="s">
        <v>30</v>
      </c>
      <c r="BJ891" s="130">
        <f>B891/B901</f>
        <v>6.2114125350795135E-2</v>
      </c>
      <c r="BK891" s="131">
        <f t="shared" ref="BK891" si="17368">C891/C901</f>
        <v>9.0646683319456009E-2</v>
      </c>
      <c r="BL891" s="132">
        <f t="shared" ref="BL891" si="17369">D891/D901</f>
        <v>6.5428922939268538E-2</v>
      </c>
      <c r="BM891" s="133">
        <f t="shared" ref="BM891" si="17370">E891/E901</f>
        <v>8.4000000000000005E-2</v>
      </c>
      <c r="BN891" s="130">
        <f t="shared" ref="BN891" si="17371">F891/F901</f>
        <v>7.7148723965972429E-2</v>
      </c>
      <c r="BO891" s="131">
        <f t="shared" ref="BO891" si="17372">G891/G901</f>
        <v>8.5972850678733032E-2</v>
      </c>
      <c r="BP891" s="132">
        <f t="shared" ref="BP891" si="17373">H891/H901</f>
        <v>8.0548414738646101E-2</v>
      </c>
      <c r="BQ891" s="133">
        <f t="shared" ref="BQ891" si="17374">I891/I901</f>
        <v>7.5981049432376865E-2</v>
      </c>
      <c r="BR891" s="130">
        <f t="shared" ref="BR891" si="17375">J891/J901</f>
        <v>0.10045402951191827</v>
      </c>
      <c r="BS891" s="131">
        <f t="shared" ref="BS891" si="17376">K891/K901</f>
        <v>4.4481054365733116E-2</v>
      </c>
      <c r="BT891" s="132">
        <f t="shared" ref="BT891" si="17377">L891/L901</f>
        <v>0.11068086479509519</v>
      </c>
      <c r="BU891" s="130">
        <f t="shared" ref="BU891" si="17378">M891/M901</f>
        <v>6.7933782955242189E-2</v>
      </c>
      <c r="BV891" s="134">
        <f t="shared" ref="BV891" si="17379">N891/N901</f>
        <v>7.5164138555580712E-2</v>
      </c>
      <c r="BW891" s="135">
        <f t="shared" ref="BW891" si="17380">O891/O901</f>
        <v>6.600522813688213E-2</v>
      </c>
      <c r="BX891" s="130">
        <f t="shared" ref="BX891" si="17381">P891/P901</f>
        <v>6.266786034019696E-2</v>
      </c>
      <c r="BY891" s="131">
        <f t="shared" ref="BY891" si="17382">Q891/Q901</f>
        <v>7.518686794665104E-2</v>
      </c>
      <c r="BZ891" s="132">
        <f t="shared" ref="BZ891" si="17383">R891/R901</f>
        <v>5.3811659192825115E-2</v>
      </c>
      <c r="CA891" s="133">
        <f t="shared" ref="CA891" si="17384">S891/S901</f>
        <v>8.5460693153000838E-2</v>
      </c>
      <c r="CB891" s="130">
        <f t="shared" ref="CB891" si="17385">T891/T901</f>
        <v>5.3892215568862277E-2</v>
      </c>
      <c r="CC891" s="131">
        <f t="shared" ref="CC891" si="17386">U891/U901</f>
        <v>7.6103500761035003E-2</v>
      </c>
      <c r="CD891" s="132">
        <f t="shared" ref="CD891" si="17387">V891/V901</f>
        <v>8.0102301790281327E-2</v>
      </c>
      <c r="CE891" s="133">
        <f t="shared" ref="CE891" si="17388">W891/W901</f>
        <v>6.0623138233636582E-2</v>
      </c>
      <c r="CF891" s="130">
        <f t="shared" ref="CF891" si="17389">X891/X901</f>
        <v>6.4797858853359633E-2</v>
      </c>
      <c r="CG891" s="131">
        <f t="shared" ref="CG891" si="17390">Y891/Y901</f>
        <v>6.2305295950155763E-2</v>
      </c>
      <c r="CH891" s="132">
        <f t="shared" ref="CH891" si="17391">Z891/Z901</f>
        <v>7.0291339102860534E-2</v>
      </c>
      <c r="CI891" s="130">
        <f t="shared" ref="CI891" si="17392">AA891/AA901</f>
        <v>6.4232137197591299E-2</v>
      </c>
      <c r="CJ891" s="136">
        <f t="shared" ref="CJ891" si="17393">AB891/AB901</f>
        <v>7.0166607238990153E-2</v>
      </c>
      <c r="CK891" s="137">
        <f t="shared" ref="CK891" si="17394">AC891/AC901</f>
        <v>7.2838909098555421E-2</v>
      </c>
    </row>
    <row r="892" spans="1:89">
      <c r="A892" s="138" t="s">
        <v>31</v>
      </c>
      <c r="B892" s="199">
        <v>1597</v>
      </c>
      <c r="C892" s="183">
        <v>1318</v>
      </c>
      <c r="D892" s="184">
        <v>501</v>
      </c>
      <c r="E892" s="185">
        <v>570</v>
      </c>
      <c r="F892" s="182">
        <v>207</v>
      </c>
      <c r="G892" s="186">
        <v>195</v>
      </c>
      <c r="H892" s="184">
        <v>1191</v>
      </c>
      <c r="I892" s="185">
        <v>1675</v>
      </c>
      <c r="J892" s="182">
        <v>147</v>
      </c>
      <c r="K892" s="183">
        <v>117</v>
      </c>
      <c r="L892" s="184">
        <v>301</v>
      </c>
      <c r="M892" s="182">
        <v>411</v>
      </c>
      <c r="N892" s="187">
        <v>1008</v>
      </c>
      <c r="O892" s="200">
        <v>1164</v>
      </c>
      <c r="P892" s="182">
        <v>421</v>
      </c>
      <c r="Q892" s="183">
        <v>569</v>
      </c>
      <c r="R892" s="184">
        <v>682</v>
      </c>
      <c r="S892" s="185">
        <v>964</v>
      </c>
      <c r="T892" s="182">
        <v>111</v>
      </c>
      <c r="U892" s="186">
        <v>159</v>
      </c>
      <c r="V892" s="184">
        <v>1024</v>
      </c>
      <c r="W892" s="201">
        <v>715</v>
      </c>
      <c r="X892" s="182">
        <v>486</v>
      </c>
      <c r="Y892" s="186">
        <v>301</v>
      </c>
      <c r="Z892" s="184">
        <v>2139</v>
      </c>
      <c r="AA892" s="182">
        <v>1750</v>
      </c>
      <c r="AB892" s="165">
        <f t="shared" si="17094"/>
        <v>9815</v>
      </c>
      <c r="AC892" s="166">
        <f t="shared" si="17011"/>
        <v>9908</v>
      </c>
      <c r="BI892" s="138" t="s">
        <v>31</v>
      </c>
      <c r="BJ892" s="130">
        <f>B892/B901</f>
        <v>5.9756782039289053E-2</v>
      </c>
      <c r="BK892" s="131">
        <f t="shared" ref="BK892" si="17395">C892/C901</f>
        <v>7.3161254510130447E-2</v>
      </c>
      <c r="BL892" s="132">
        <f t="shared" ref="BL892" si="17396">D892/D901</f>
        <v>5.6034000671065877E-2</v>
      </c>
      <c r="BM892" s="133">
        <f t="shared" ref="BM892" si="17397">E892/E901</f>
        <v>8.7692307692307694E-2</v>
      </c>
      <c r="BN892" s="130">
        <f t="shared" ref="BN892" si="17398">F892/F901</f>
        <v>6.0721619243179821E-2</v>
      </c>
      <c r="BO892" s="131">
        <f t="shared" ref="BO892" si="17399">G892/G901</f>
        <v>8.0213903743315509E-2</v>
      </c>
      <c r="BP892" s="132">
        <f t="shared" ref="BP892" si="17400">H892/H901</f>
        <v>6.3785347043701798E-2</v>
      </c>
      <c r="BQ892" s="133">
        <f t="shared" ref="BQ892" si="17401">I892/I901</f>
        <v>7.4863681058371323E-2</v>
      </c>
      <c r="BR892" s="130">
        <f t="shared" ref="BR892" si="17402">J892/J901</f>
        <v>8.3427922814982972E-2</v>
      </c>
      <c r="BS892" s="131">
        <f t="shared" ref="BS892" si="17403">K892/K901</f>
        <v>4.8187808896210875E-2</v>
      </c>
      <c r="BT892" s="132">
        <f t="shared" ref="BT892" si="17404">L892/L901</f>
        <v>9.712810584059374E-2</v>
      </c>
      <c r="BU892" s="130">
        <f t="shared" ref="BU892" si="17405">M892/M901</f>
        <v>5.0398528510116496E-2</v>
      </c>
      <c r="BV892" s="134">
        <f t="shared" ref="BV892" si="17406">N892/N901</f>
        <v>7.6069730586370843E-2</v>
      </c>
      <c r="BW892" s="135">
        <f t="shared" ref="BW892" si="17407">O892/O901</f>
        <v>6.9153992395437264E-2</v>
      </c>
      <c r="BX892" s="130">
        <f t="shared" ref="BX892" si="17408">P892/P901</f>
        <v>6.2817069531483138E-2</v>
      </c>
      <c r="BY892" s="131">
        <f t="shared" ref="BY892" si="17409">Q892/Q901</f>
        <v>8.3394401289755241E-2</v>
      </c>
      <c r="BZ892" s="132">
        <f t="shared" ref="BZ892" si="17410">R892/R901</f>
        <v>5.770369743633133E-2</v>
      </c>
      <c r="CA892" s="133">
        <f t="shared" ref="CA892" si="17411">S892/S901</f>
        <v>8.1487743026204568E-2</v>
      </c>
      <c r="CB892" s="130">
        <f t="shared" ref="CB892" si="17412">T892/T901</f>
        <v>7.3852295409181631E-2</v>
      </c>
      <c r="CC892" s="131">
        <f t="shared" ref="CC892" si="17413">U892/U901</f>
        <v>8.0669710806697104E-2</v>
      </c>
      <c r="CD892" s="132">
        <f t="shared" ref="CD892" si="17414">V892/V901</f>
        <v>0.10475703324808185</v>
      </c>
      <c r="CE892" s="133">
        <f t="shared" ref="CE892" si="17415">W892/W901</f>
        <v>5.7563803236454394E-2</v>
      </c>
      <c r="CF892" s="130">
        <f t="shared" ref="CF892" si="17416">X892/X901</f>
        <v>6.8460346527679961E-2</v>
      </c>
      <c r="CG892" s="131">
        <f t="shared" ref="CG892" si="17417">Y892/Y901</f>
        <v>6.6978193146417439E-2</v>
      </c>
      <c r="CH892" s="132">
        <f t="shared" ref="CH892" si="17418">Z892/Z901</f>
        <v>7.065468719032833E-2</v>
      </c>
      <c r="CI892" s="130">
        <f t="shared" ref="CI892" si="17419">AA892/AA901</f>
        <v>6.1626228122689017E-2</v>
      </c>
      <c r="CJ892" s="136">
        <f t="shared" ref="CJ892" si="17420">AB892/AB901</f>
        <v>6.8621487649530521E-2</v>
      </c>
      <c r="CK892" s="137">
        <f t="shared" ref="CK892" si="17421">AC892/AC901</f>
        <v>6.9446488774873666E-2</v>
      </c>
    </row>
    <row r="893" spans="1:89">
      <c r="A893" s="147" t="s">
        <v>32</v>
      </c>
      <c r="B893" s="196">
        <v>1585</v>
      </c>
      <c r="C893" s="190">
        <v>1403</v>
      </c>
      <c r="D893" s="191">
        <v>395</v>
      </c>
      <c r="E893" s="192">
        <v>549</v>
      </c>
      <c r="F893" s="189">
        <v>162</v>
      </c>
      <c r="G893" s="193">
        <v>172</v>
      </c>
      <c r="H893" s="191">
        <v>1093</v>
      </c>
      <c r="I893" s="192">
        <v>1588</v>
      </c>
      <c r="J893" s="189">
        <v>117</v>
      </c>
      <c r="K893" s="190">
        <v>101</v>
      </c>
      <c r="L893" s="191">
        <v>309</v>
      </c>
      <c r="M893" s="189">
        <v>352</v>
      </c>
      <c r="N893" s="194">
        <v>885</v>
      </c>
      <c r="O893" s="197">
        <v>937</v>
      </c>
      <c r="P893" s="189">
        <v>326</v>
      </c>
      <c r="Q893" s="190">
        <v>590</v>
      </c>
      <c r="R893" s="191">
        <v>520</v>
      </c>
      <c r="S893" s="192">
        <v>930</v>
      </c>
      <c r="T893" s="189">
        <v>104</v>
      </c>
      <c r="U893" s="193">
        <v>144</v>
      </c>
      <c r="V893" s="191">
        <v>1138</v>
      </c>
      <c r="W893" s="198">
        <v>635</v>
      </c>
      <c r="X893" s="189">
        <v>476</v>
      </c>
      <c r="Y893" s="193">
        <v>287</v>
      </c>
      <c r="Z893" s="191">
        <v>1826</v>
      </c>
      <c r="AA893" s="189">
        <v>1693</v>
      </c>
      <c r="AB893" s="165">
        <f t="shared" si="17094"/>
        <v>8936</v>
      </c>
      <c r="AC893" s="166">
        <f t="shared" si="17011"/>
        <v>9381</v>
      </c>
      <c r="BI893" s="147" t="s">
        <v>32</v>
      </c>
      <c r="BJ893" s="130">
        <f>B893/B901</f>
        <v>5.9307764265668847E-2</v>
      </c>
      <c r="BK893" s="131">
        <f t="shared" ref="BK893" si="17422">C893/C901</f>
        <v>7.7879544823757973E-2</v>
      </c>
      <c r="BL893" s="132">
        <f t="shared" ref="BL893" si="17423">D893/D901</f>
        <v>4.4178503523095852E-2</v>
      </c>
      <c r="BM893" s="133">
        <f t="shared" ref="BM893" si="17424">E893/E901</f>
        <v>8.4461538461538463E-2</v>
      </c>
      <c r="BN893" s="130">
        <f t="shared" ref="BN893" si="17425">F893/F901</f>
        <v>4.7521267233792901E-2</v>
      </c>
      <c r="BO893" s="131">
        <f t="shared" ref="BO893" si="17426">G893/G901</f>
        <v>7.0752776635129577E-2</v>
      </c>
      <c r="BP893" s="132">
        <f t="shared" ref="BP893" si="17427">H893/H901</f>
        <v>5.8536846615252783E-2</v>
      </c>
      <c r="BQ893" s="133">
        <f t="shared" ref="BQ893" si="17428">I893/I901</f>
        <v>7.097523911683204E-2</v>
      </c>
      <c r="BR893" s="130">
        <f t="shared" ref="BR893" si="17429">J893/J901</f>
        <v>6.6401816118047671E-2</v>
      </c>
      <c r="BS893" s="131">
        <f t="shared" ref="BS893" si="17430">K893/K901</f>
        <v>4.1598023064250408E-2</v>
      </c>
      <c r="BT893" s="132">
        <f t="shared" ref="BT893" si="17431">L893/L901</f>
        <v>9.9709583736689256E-2</v>
      </c>
      <c r="BU893" s="130">
        <f t="shared" ref="BU893" si="17432">M893/M901</f>
        <v>4.3163703249540157E-2</v>
      </c>
      <c r="BV893" s="134">
        <f t="shared" ref="BV893" si="17433">N893/N901</f>
        <v>6.678741227077202E-2</v>
      </c>
      <c r="BW893" s="135">
        <f t="shared" ref="BW893" si="17434">O893/O901</f>
        <v>5.5667775665399238E-2</v>
      </c>
      <c r="BX893" s="130">
        <f t="shared" ref="BX893" si="17435">P893/P901</f>
        <v>4.8642196359295731E-2</v>
      </c>
      <c r="BY893" s="131">
        <f t="shared" ref="BY893" si="17436">Q893/Q901</f>
        <v>8.6472226293419316E-2</v>
      </c>
      <c r="BZ893" s="132">
        <f t="shared" ref="BZ893" si="17437">R893/R901</f>
        <v>4.3996954057026819E-2</v>
      </c>
      <c r="CA893" s="133">
        <f t="shared" ref="CA893" si="17438">S893/S901</f>
        <v>7.8613693998309378E-2</v>
      </c>
      <c r="CB893" s="130">
        <f t="shared" ref="CB893" si="17439">T893/T901</f>
        <v>6.9194943446440449E-2</v>
      </c>
      <c r="CC893" s="131">
        <f t="shared" ref="CC893" si="17440">U893/U901</f>
        <v>7.3059360730593603E-2</v>
      </c>
      <c r="CD893" s="132">
        <f t="shared" ref="CD893" si="17441">V893/V901</f>
        <v>0.11641943734015345</v>
      </c>
      <c r="CE893" s="133">
        <f t="shared" ref="CE893" si="17442">W893/W901</f>
        <v>5.1123097979228725E-2</v>
      </c>
      <c r="CF893" s="130">
        <f t="shared" ref="CF893" si="17443">X893/X901</f>
        <v>6.7051697422172138E-2</v>
      </c>
      <c r="CG893" s="131">
        <f t="shared" ref="CG893" si="17444">Y893/Y901</f>
        <v>6.3862928348909651E-2</v>
      </c>
      <c r="CH893" s="132">
        <f t="shared" ref="CH893" si="17445">Z893/Z901</f>
        <v>6.0315782519653825E-2</v>
      </c>
      <c r="CI893" s="130">
        <f t="shared" ref="CI893" si="17446">AA893/AA901</f>
        <v>5.9618973835264287E-2</v>
      </c>
      <c r="CJ893" s="136">
        <f t="shared" ref="CJ893" si="17447">AB893/AB901</f>
        <v>6.2475966748467116E-2</v>
      </c>
      <c r="CK893" s="137">
        <f t="shared" ref="CK893" si="17448">AC893/AC901</f>
        <v>6.5752675736484634E-2</v>
      </c>
    </row>
    <row r="894" spans="1:89">
      <c r="A894" s="138" t="s">
        <v>33</v>
      </c>
      <c r="B894" s="199">
        <v>1264</v>
      </c>
      <c r="C894" s="183">
        <v>901</v>
      </c>
      <c r="D894" s="184">
        <v>307</v>
      </c>
      <c r="E894" s="185">
        <v>476</v>
      </c>
      <c r="F894" s="182">
        <v>126</v>
      </c>
      <c r="G894" s="186">
        <v>188</v>
      </c>
      <c r="H894" s="184">
        <v>919</v>
      </c>
      <c r="I894" s="185">
        <v>1343</v>
      </c>
      <c r="J894" s="182">
        <v>105</v>
      </c>
      <c r="K894" s="183">
        <v>78</v>
      </c>
      <c r="L894" s="184">
        <v>248</v>
      </c>
      <c r="M894" s="182">
        <v>313</v>
      </c>
      <c r="N894" s="187">
        <v>774</v>
      </c>
      <c r="O894" s="200">
        <v>833</v>
      </c>
      <c r="P894" s="182">
        <v>246</v>
      </c>
      <c r="Q894" s="183">
        <v>462</v>
      </c>
      <c r="R894" s="184">
        <v>494</v>
      </c>
      <c r="S894" s="185">
        <v>758</v>
      </c>
      <c r="T894" s="182">
        <v>64</v>
      </c>
      <c r="U894" s="186">
        <v>173</v>
      </c>
      <c r="V894" s="184">
        <v>847</v>
      </c>
      <c r="W894" s="201">
        <v>480</v>
      </c>
      <c r="X894" s="182">
        <v>307</v>
      </c>
      <c r="Y894" s="186">
        <v>301</v>
      </c>
      <c r="Z894" s="184">
        <v>1525</v>
      </c>
      <c r="AA894" s="182">
        <v>1384</v>
      </c>
      <c r="AB894" s="165">
        <f t="shared" si="17094"/>
        <v>7226</v>
      </c>
      <c r="AC894" s="166">
        <f t="shared" si="17011"/>
        <v>7690</v>
      </c>
      <c r="BI894" s="138" t="s">
        <v>33</v>
      </c>
      <c r="BJ894" s="130">
        <f>B894/B901</f>
        <v>4.7296538821328345E-2</v>
      </c>
      <c r="BK894" s="131">
        <f t="shared" ref="BK894" si="17449">C894/C901</f>
        <v>5.0013877324451846E-2</v>
      </c>
      <c r="BL894" s="132">
        <f t="shared" ref="BL894" si="17450">D894/D901</f>
        <v>3.4336204004026392E-2</v>
      </c>
      <c r="BM894" s="133">
        <f t="shared" ref="BM894" si="17451">E894/E901</f>
        <v>7.3230769230769224E-2</v>
      </c>
      <c r="BN894" s="130">
        <f t="shared" ref="BN894" si="17452">F894/F901</f>
        <v>3.6960985626283367E-2</v>
      </c>
      <c r="BO894" s="131">
        <f t="shared" ref="BO894" si="17453">G894/G901</f>
        <v>7.7334430275606741E-2</v>
      </c>
      <c r="BP894" s="132">
        <f t="shared" ref="BP894" si="17454">H894/H901</f>
        <v>4.9218080548414742E-2</v>
      </c>
      <c r="BQ894" s="133">
        <f t="shared" ref="BQ894" si="17455">I894/I901</f>
        <v>6.0025029051577722E-2</v>
      </c>
      <c r="BR894" s="130">
        <f t="shared" ref="BR894" si="17456">J894/J901</f>
        <v>5.9591373439273551E-2</v>
      </c>
      <c r="BS894" s="131">
        <f t="shared" ref="BS894" si="17457">K894/K901</f>
        <v>3.2125205930807248E-2</v>
      </c>
      <c r="BT894" s="132">
        <f t="shared" ref="BT894" si="17458">L894/L901</f>
        <v>8.0025814778960952E-2</v>
      </c>
      <c r="BU894" s="130">
        <f t="shared" ref="BU894" si="17459">M894/M901</f>
        <v>3.8381361128142243E-2</v>
      </c>
      <c r="BV894" s="134">
        <f t="shared" ref="BV894" si="17460">N894/N901</f>
        <v>5.8410685985963322E-2</v>
      </c>
      <c r="BW894" s="135">
        <f t="shared" ref="BW894" si="17461">O894/O901</f>
        <v>4.948906844106464E-2</v>
      </c>
      <c r="BX894" s="130">
        <f t="shared" ref="BX894" si="17462">P894/P901</f>
        <v>3.6705461056401073E-2</v>
      </c>
      <c r="BY894" s="131">
        <f t="shared" ref="BY894" si="17463">Q894/Q901</f>
        <v>6.7712150080609698E-2</v>
      </c>
      <c r="BZ894" s="132">
        <f t="shared" ref="BZ894" si="17464">R894/R901</f>
        <v>4.1797106354175481E-2</v>
      </c>
      <c r="CA894" s="133">
        <f t="shared" ref="CA894" si="17465">S894/S901</f>
        <v>6.4074387151310225E-2</v>
      </c>
      <c r="CB894" s="130">
        <f t="shared" ref="CB894" si="17466">T894/T901</f>
        <v>4.2581503659347972E-2</v>
      </c>
      <c r="CC894" s="131">
        <f t="shared" ref="CC894" si="17467">U894/U901</f>
        <v>8.7772704211060371E-2</v>
      </c>
      <c r="CD894" s="132">
        <f t="shared" ref="CD894" si="17468">V894/V901</f>
        <v>8.6649616368286442E-2</v>
      </c>
      <c r="CE894" s="133">
        <f t="shared" ref="CE894" si="17469">W894/W901</f>
        <v>3.8644231543353995E-2</v>
      </c>
      <c r="CF894" s="130">
        <f t="shared" ref="CF894" si="17470">X894/X901</f>
        <v>4.3245527539090015E-2</v>
      </c>
      <c r="CG894" s="131">
        <f t="shared" ref="CG894" si="17471">Y894/Y901</f>
        <v>6.6978193146417439E-2</v>
      </c>
      <c r="CH894" s="132">
        <f t="shared" ref="CH894" si="17472">Z894/Z901</f>
        <v>5.0373257580762373E-2</v>
      </c>
      <c r="CI894" s="130">
        <f t="shared" ref="CI894" si="17473">AA894/AA901</f>
        <v>4.8737542698172341E-2</v>
      </c>
      <c r="CJ894" s="136">
        <f t="shared" ref="CJ894" si="17474">AB894/AB901</f>
        <v>5.0520516531381308E-2</v>
      </c>
      <c r="CK894" s="137">
        <f t="shared" ref="CK894" si="17475">AC894/AC901</f>
        <v>5.3900232002298994E-2</v>
      </c>
    </row>
    <row r="895" spans="1:89">
      <c r="A895" s="147" t="s">
        <v>34</v>
      </c>
      <c r="B895" s="196">
        <v>158</v>
      </c>
      <c r="C895" s="190">
        <v>1005</v>
      </c>
      <c r="D895" s="191">
        <v>86</v>
      </c>
      <c r="E895" s="192">
        <v>372</v>
      </c>
      <c r="F895" s="189">
        <v>22</v>
      </c>
      <c r="G895" s="193">
        <v>118</v>
      </c>
      <c r="H895" s="191">
        <v>275</v>
      </c>
      <c r="I895" s="192">
        <v>1065</v>
      </c>
      <c r="J895" s="189">
        <v>72</v>
      </c>
      <c r="K895" s="190">
        <v>59</v>
      </c>
      <c r="L895" s="191">
        <v>132</v>
      </c>
      <c r="M895" s="189">
        <v>172</v>
      </c>
      <c r="N895" s="194">
        <v>558</v>
      </c>
      <c r="O895" s="197">
        <v>535</v>
      </c>
      <c r="P895" s="189">
        <v>195</v>
      </c>
      <c r="Q895" s="190">
        <v>436</v>
      </c>
      <c r="R895" s="191">
        <v>312</v>
      </c>
      <c r="S895" s="192">
        <v>535</v>
      </c>
      <c r="T895" s="189">
        <v>59</v>
      </c>
      <c r="U895" s="193">
        <v>97</v>
      </c>
      <c r="V895" s="191">
        <v>922</v>
      </c>
      <c r="W895" s="198">
        <v>326</v>
      </c>
      <c r="X895" s="189">
        <v>305</v>
      </c>
      <c r="Y895" s="193">
        <v>228</v>
      </c>
      <c r="Z895" s="191">
        <v>999</v>
      </c>
      <c r="AA895" s="189">
        <v>1528</v>
      </c>
      <c r="AB895" s="165">
        <f t="shared" si="17094"/>
        <v>4095</v>
      </c>
      <c r="AC895" s="166">
        <f t="shared" si="17011"/>
        <v>6476</v>
      </c>
      <c r="BI895" s="147" t="s">
        <v>34</v>
      </c>
      <c r="BJ895" s="130">
        <f>B895/B901</f>
        <v>5.9120673526660431E-3</v>
      </c>
      <c r="BK895" s="131">
        <f t="shared" ref="BK895" si="17476">C895/C901</f>
        <v>5.5786844296419648E-2</v>
      </c>
      <c r="BL895" s="132">
        <f t="shared" ref="BL895" si="17477">D895/D901</f>
        <v>9.6186108936360589E-3</v>
      </c>
      <c r="BM895" s="133">
        <f t="shared" ref="BM895" si="17478">E895/E901</f>
        <v>5.7230769230769231E-2</v>
      </c>
      <c r="BN895" s="130">
        <f t="shared" ref="BN895" si="17479">F895/F901</f>
        <v>6.4535054268113814E-3</v>
      </c>
      <c r="BO895" s="131">
        <f t="shared" ref="BO895" si="17480">G895/G901</f>
        <v>4.8539695598519131E-2</v>
      </c>
      <c r="BP895" s="132">
        <f t="shared" ref="BP895" si="17481">H895/H901</f>
        <v>1.4727934875749785E-2</v>
      </c>
      <c r="BQ895" s="133">
        <f t="shared" ref="BQ895" si="17482">I895/I901</f>
        <v>4.7599892732636095E-2</v>
      </c>
      <c r="BR895" s="130">
        <f t="shared" ref="BR895" si="17483">J895/J901</f>
        <v>4.0862656072644721E-2</v>
      </c>
      <c r="BS895" s="131">
        <f t="shared" ref="BS895" si="17484">K895/K901</f>
        <v>2.4299835255354202E-2</v>
      </c>
      <c r="BT895" s="132">
        <f t="shared" ref="BT895" si="17485">L895/L901</f>
        <v>4.2594385285575992E-2</v>
      </c>
      <c r="BU895" s="130">
        <f t="shared" ref="BU895" si="17486">M895/M901</f>
        <v>2.1091354996934396E-2</v>
      </c>
      <c r="BV895" s="134">
        <f t="shared" ref="BV895" si="17487">N895/N901</f>
        <v>4.2110029431740997E-2</v>
      </c>
      <c r="BW895" s="135">
        <f t="shared" ref="BW895" si="17488">O895/O901</f>
        <v>3.1784695817490494E-2</v>
      </c>
      <c r="BX895" s="130">
        <f t="shared" ref="BX895" si="17489">P895/P901</f>
        <v>2.909579230080573E-2</v>
      </c>
      <c r="BY895" s="131">
        <f t="shared" ref="BY895" si="17490">Q895/Q901</f>
        <v>6.390150959988275E-2</v>
      </c>
      <c r="BZ895" s="132">
        <f t="shared" ref="BZ895" si="17491">R895/R901</f>
        <v>2.6398172434216091E-2</v>
      </c>
      <c r="CA895" s="133">
        <f t="shared" ref="CA895" si="17492">S895/S901</f>
        <v>4.5224006762468301E-2</v>
      </c>
      <c r="CB895" s="130">
        <f t="shared" ref="CB895" si="17493">T895/T901</f>
        <v>3.9254823685961414E-2</v>
      </c>
      <c r="CC895" s="131">
        <f t="shared" ref="CC895" si="17494">U895/U901</f>
        <v>4.9213597158802636E-2</v>
      </c>
      <c r="CD895" s="132">
        <f t="shared" ref="CD895" si="17495">V895/V901</f>
        <v>9.4322250639386193E-2</v>
      </c>
      <c r="CE895" s="133">
        <f t="shared" ref="CE895" si="17496">W895/W901</f>
        <v>2.624587392319459E-2</v>
      </c>
      <c r="CF895" s="130">
        <f t="shared" ref="CF895" si="17497">X895/X901</f>
        <v>4.2963797717988451E-2</v>
      </c>
      <c r="CG895" s="131">
        <f t="shared" ref="CG895" si="17498">Y895/Y901</f>
        <v>5.0734312416555405E-2</v>
      </c>
      <c r="CH895" s="132">
        <f t="shared" ref="CH895" si="17499">Z895/Z901</f>
        <v>3.2998612670938759E-2</v>
      </c>
      <c r="CI895" s="130">
        <f t="shared" ref="CI895" si="17500">AA895/AA901</f>
        <v>5.3808500897982184E-2</v>
      </c>
      <c r="CJ895" s="136">
        <f t="shared" ref="CJ895" si="17501">AB895/AB901</f>
        <v>2.8630157098810748E-2</v>
      </c>
      <c r="CK895" s="137">
        <f t="shared" ref="CK895" si="17502">AC895/AC901</f>
        <v>4.5391144661493923E-2</v>
      </c>
    </row>
    <row r="896" spans="1:89">
      <c r="A896" s="138" t="s">
        <v>35</v>
      </c>
      <c r="B896" s="199">
        <v>0</v>
      </c>
      <c r="C896" s="183">
        <v>612</v>
      </c>
      <c r="D896" s="184">
        <v>1</v>
      </c>
      <c r="E896" s="185">
        <v>206</v>
      </c>
      <c r="F896" s="182">
        <v>2</v>
      </c>
      <c r="G896" s="186">
        <v>82</v>
      </c>
      <c r="H896" s="184">
        <v>20</v>
      </c>
      <c r="I896" s="185">
        <v>496</v>
      </c>
      <c r="J896" s="182">
        <v>28</v>
      </c>
      <c r="K896" s="183">
        <v>45</v>
      </c>
      <c r="L896" s="184">
        <v>46</v>
      </c>
      <c r="M896" s="182">
        <v>32</v>
      </c>
      <c r="N896" s="187">
        <v>72</v>
      </c>
      <c r="O896" s="200">
        <v>170</v>
      </c>
      <c r="P896" s="182">
        <v>51</v>
      </c>
      <c r="Q896" s="183">
        <v>75</v>
      </c>
      <c r="R896" s="184">
        <v>48</v>
      </c>
      <c r="S896" s="185">
        <v>90</v>
      </c>
      <c r="T896" s="182">
        <v>16</v>
      </c>
      <c r="U896" s="186">
        <v>4</v>
      </c>
      <c r="V896" s="184">
        <v>249</v>
      </c>
      <c r="W896" s="201">
        <v>18</v>
      </c>
      <c r="X896" s="182">
        <v>66</v>
      </c>
      <c r="Y896" s="186">
        <v>52</v>
      </c>
      <c r="Z896" s="184">
        <v>71</v>
      </c>
      <c r="AA896" s="182">
        <v>125</v>
      </c>
      <c r="AB896" s="165">
        <f t="shared" si="17094"/>
        <v>670</v>
      </c>
      <c r="AC896" s="166">
        <f t="shared" si="17011"/>
        <v>2007</v>
      </c>
      <c r="BI896" s="138" t="s">
        <v>35</v>
      </c>
      <c r="BJ896" s="130">
        <f>B896/B901</f>
        <v>0</v>
      </c>
      <c r="BK896" s="131">
        <f t="shared" ref="BK896" si="17503">C896/C901</f>
        <v>3.3971690258118234E-2</v>
      </c>
      <c r="BL896" s="132">
        <f t="shared" ref="BL896" si="17504">D896/D901</f>
        <v>1.1184431271669836E-4</v>
      </c>
      <c r="BM896" s="133">
        <f t="shared" ref="BM896" si="17505">E896/E901</f>
        <v>3.1692307692307693E-2</v>
      </c>
      <c r="BN896" s="130">
        <f t="shared" ref="BN896" si="17506">F896/F901</f>
        <v>5.8668231152830743E-4</v>
      </c>
      <c r="BO896" s="131">
        <f t="shared" ref="BO896" si="17507">G896/G901</f>
        <v>3.3730974907445498E-2</v>
      </c>
      <c r="BP896" s="132">
        <f t="shared" ref="BP896" si="17508">H896/H901</f>
        <v>1.0711225364181663E-3</v>
      </c>
      <c r="BQ896" s="133">
        <f t="shared" ref="BQ896" si="17509">I896/I901</f>
        <v>2.2168588540269957E-2</v>
      </c>
      <c r="BR896" s="130">
        <f t="shared" ref="BR896" si="17510">J896/J901</f>
        <v>1.5891032917139614E-2</v>
      </c>
      <c r="BS896" s="131">
        <f t="shared" ref="BS896" si="17511">K896/K901</f>
        <v>1.8533772652388796E-2</v>
      </c>
      <c r="BT896" s="132">
        <f t="shared" ref="BT896" si="17512">L896/L901</f>
        <v>1.484349790254921E-2</v>
      </c>
      <c r="BU896" s="130">
        <f t="shared" ref="BU896" si="17513">M896/M901</f>
        <v>3.9239730226854688E-3</v>
      </c>
      <c r="BV896" s="134">
        <f t="shared" ref="BV896" si="17514">N896/N901</f>
        <v>5.4335521847407742E-3</v>
      </c>
      <c r="BW896" s="135">
        <f t="shared" ref="BW896" si="17515">O896/O901</f>
        <v>1.0099809885931559E-2</v>
      </c>
      <c r="BX896" s="130">
        <f t="shared" ref="BX896" si="17516">P896/P901</f>
        <v>7.609668755595345E-3</v>
      </c>
      <c r="BY896" s="131">
        <f t="shared" ref="BY896" si="17517">Q896/Q901</f>
        <v>1.0992232155943133E-2</v>
      </c>
      <c r="BZ896" s="132">
        <f t="shared" ref="BZ896" si="17518">R896/R901</f>
        <v>4.0612572975717064E-3</v>
      </c>
      <c r="CA896" s="133">
        <f t="shared" ref="CA896" si="17519">S896/S901</f>
        <v>7.6077768385460695E-3</v>
      </c>
      <c r="CB896" s="130">
        <f t="shared" ref="CB896" si="17520">T896/T901</f>
        <v>1.0645375914836993E-2</v>
      </c>
      <c r="CC896" s="131">
        <f t="shared" ref="CC896" si="17521">U896/U901</f>
        <v>2.0294266869609334E-3</v>
      </c>
      <c r="CD896" s="132">
        <f t="shared" ref="CD896" si="17522">V896/V901</f>
        <v>2.5473145780051151E-2</v>
      </c>
      <c r="CE896" s="133">
        <f t="shared" ref="CE896" si="17523">W896/W901</f>
        <v>1.4491586828757749E-3</v>
      </c>
      <c r="CF896" s="130">
        <f t="shared" ref="CF896" si="17524">X896/X901</f>
        <v>9.2970840963515992E-3</v>
      </c>
      <c r="CG896" s="131">
        <f t="shared" ref="CG896" si="17525">Y896/Y901</f>
        <v>1.1570983533600357E-2</v>
      </c>
      <c r="CH896" s="132">
        <f t="shared" ref="CH896" si="17526">Z896/Z901</f>
        <v>2.3452467463830349E-3</v>
      </c>
      <c r="CI896" s="130">
        <f t="shared" ref="CI896" si="17527">AA896/AA901</f>
        <v>4.4018734373349301E-3</v>
      </c>
      <c r="CJ896" s="136">
        <f t="shared" ref="CJ896" si="17528">AB896/AB901</f>
        <v>4.6842992078640292E-3</v>
      </c>
      <c r="CK896" s="137">
        <f t="shared" ref="CK896" si="17529">AC896/AC901</f>
        <v>1.4067329730639023E-2</v>
      </c>
    </row>
    <row r="897" spans="1:89">
      <c r="A897" s="147" t="s">
        <v>36</v>
      </c>
      <c r="B897" s="196">
        <v>0</v>
      </c>
      <c r="C897" s="190">
        <v>50</v>
      </c>
      <c r="D897" s="191">
        <v>0</v>
      </c>
      <c r="E897" s="192">
        <v>25</v>
      </c>
      <c r="F897" s="189">
        <v>0</v>
      </c>
      <c r="G897" s="193">
        <v>1</v>
      </c>
      <c r="H897" s="191">
        <v>0</v>
      </c>
      <c r="I897" s="192">
        <v>2</v>
      </c>
      <c r="J897" s="189">
        <v>0</v>
      </c>
      <c r="K897" s="193">
        <v>0</v>
      </c>
      <c r="L897" s="191">
        <v>0</v>
      </c>
      <c r="M897" s="189">
        <v>0</v>
      </c>
      <c r="N897" s="194">
        <v>0</v>
      </c>
      <c r="O897" s="197">
        <v>0</v>
      </c>
      <c r="P897" s="189">
        <v>0</v>
      </c>
      <c r="Q897" s="193">
        <v>0</v>
      </c>
      <c r="R897" s="191">
        <v>0</v>
      </c>
      <c r="S897" s="192">
        <v>0</v>
      </c>
      <c r="T897" s="189">
        <v>0</v>
      </c>
      <c r="U897" s="193">
        <v>0</v>
      </c>
      <c r="V897" s="191">
        <v>0</v>
      </c>
      <c r="W897" s="192">
        <v>0</v>
      </c>
      <c r="X897" s="189">
        <v>0</v>
      </c>
      <c r="Y897" s="193">
        <v>0</v>
      </c>
      <c r="Z897" s="191">
        <v>0</v>
      </c>
      <c r="AA897" s="189">
        <v>0</v>
      </c>
      <c r="AB897" s="165">
        <f t="shared" si="17094"/>
        <v>0</v>
      </c>
      <c r="AC897" s="166">
        <f t="shared" si="17011"/>
        <v>78</v>
      </c>
      <c r="BI897" s="147" t="s">
        <v>36</v>
      </c>
      <c r="BJ897" s="130">
        <f>B897/B901</f>
        <v>0</v>
      </c>
      <c r="BK897" s="131">
        <f t="shared" ref="BK897" si="17530">C897/C901</f>
        <v>2.775464890369137E-3</v>
      </c>
      <c r="BL897" s="132">
        <f t="shared" ref="BL897" si="17531">D897/D901</f>
        <v>0</v>
      </c>
      <c r="BM897" s="133">
        <f t="shared" ref="BM897" si="17532">E897/E901</f>
        <v>3.8461538461538464E-3</v>
      </c>
      <c r="BN897" s="130">
        <f t="shared" ref="BN897" si="17533">F897/F901</f>
        <v>0</v>
      </c>
      <c r="BO897" s="131">
        <f t="shared" ref="BO897" si="17534">G897/G901</f>
        <v>4.1135335252982314E-4</v>
      </c>
      <c r="BP897" s="132">
        <f t="shared" ref="BP897" si="17535">H897/H901</f>
        <v>0</v>
      </c>
      <c r="BQ897" s="133">
        <f t="shared" ref="BQ897" si="17536">I897/I901</f>
        <v>8.9389469920443372E-5</v>
      </c>
      <c r="BR897" s="130">
        <f t="shared" ref="BR897" si="17537">J897/J901</f>
        <v>0</v>
      </c>
      <c r="BS897" s="131">
        <f t="shared" ref="BS897" si="17538">K897/K901</f>
        <v>0</v>
      </c>
      <c r="BT897" s="132">
        <f t="shared" ref="BT897" si="17539">L897/L901</f>
        <v>0</v>
      </c>
      <c r="BU897" s="130">
        <f t="shared" ref="BU897" si="17540">M897/M901</f>
        <v>0</v>
      </c>
      <c r="BV897" s="134">
        <f t="shared" ref="BV897" si="17541">N897/N901</f>
        <v>0</v>
      </c>
      <c r="BW897" s="135">
        <f t="shared" ref="BW897" si="17542">O897/O901</f>
        <v>0</v>
      </c>
      <c r="BX897" s="130">
        <f t="shared" ref="BX897" si="17543">P897/P901</f>
        <v>0</v>
      </c>
      <c r="BY897" s="131">
        <f t="shared" ref="BY897" si="17544">Q897/Q901</f>
        <v>0</v>
      </c>
      <c r="BZ897" s="132">
        <f t="shared" ref="BZ897" si="17545">R897/R901</f>
        <v>0</v>
      </c>
      <c r="CA897" s="133">
        <f t="shared" ref="CA897" si="17546">S897/S901</f>
        <v>0</v>
      </c>
      <c r="CB897" s="130">
        <f t="shared" ref="CB897" si="17547">T897/T901</f>
        <v>0</v>
      </c>
      <c r="CC897" s="131">
        <f t="shared" ref="CC897" si="17548">U897/U901</f>
        <v>0</v>
      </c>
      <c r="CD897" s="132">
        <f t="shared" ref="CD897" si="17549">V897/V901</f>
        <v>0</v>
      </c>
      <c r="CE897" s="133">
        <f t="shared" ref="CE897" si="17550">W897/W901</f>
        <v>0</v>
      </c>
      <c r="CF897" s="130">
        <f t="shared" ref="CF897" si="17551">X897/X901</f>
        <v>0</v>
      </c>
      <c r="CG897" s="131">
        <f t="shared" ref="CG897" si="17552">Y897/Y901</f>
        <v>0</v>
      </c>
      <c r="CH897" s="132">
        <f t="shared" ref="CH897" si="17553">Z897/Z901</f>
        <v>0</v>
      </c>
      <c r="CI897" s="130">
        <f t="shared" ref="CI897" si="17554">AA897/AA901</f>
        <v>0</v>
      </c>
      <c r="CJ897" s="136">
        <f t="shared" ref="CJ897" si="17555">AB897/AB901</f>
        <v>0</v>
      </c>
      <c r="CK897" s="137">
        <f t="shared" ref="CK897" si="17556">AC897/AC901</f>
        <v>5.4671236621317576E-4</v>
      </c>
    </row>
    <row r="898" spans="1:89">
      <c r="A898" s="138" t="s">
        <v>37</v>
      </c>
      <c r="B898" s="60">
        <v>0</v>
      </c>
      <c r="C898" s="61">
        <v>0</v>
      </c>
      <c r="D898" s="140">
        <v>0</v>
      </c>
      <c r="E898" s="141">
        <v>0</v>
      </c>
      <c r="F898" s="139">
        <v>0</v>
      </c>
      <c r="G898" s="142">
        <v>0</v>
      </c>
      <c r="H898" s="140">
        <v>0</v>
      </c>
      <c r="I898" s="141">
        <v>0</v>
      </c>
      <c r="J898" s="139">
        <v>0</v>
      </c>
      <c r="K898" s="142">
        <v>0</v>
      </c>
      <c r="L898" s="140">
        <v>0</v>
      </c>
      <c r="M898" s="139">
        <v>0</v>
      </c>
      <c r="N898" s="143">
        <v>0</v>
      </c>
      <c r="O898" s="144">
        <v>0</v>
      </c>
      <c r="P898" s="139">
        <v>0</v>
      </c>
      <c r="Q898" s="142">
        <v>0</v>
      </c>
      <c r="R898" s="140">
        <v>0</v>
      </c>
      <c r="S898" s="141">
        <v>0</v>
      </c>
      <c r="T898" s="139">
        <v>0</v>
      </c>
      <c r="U898" s="142">
        <v>0</v>
      </c>
      <c r="V898" s="140">
        <v>0</v>
      </c>
      <c r="W898" s="141">
        <v>0</v>
      </c>
      <c r="X898" s="139">
        <v>0</v>
      </c>
      <c r="Y898" s="142">
        <v>0</v>
      </c>
      <c r="Z898" s="145">
        <v>0</v>
      </c>
      <c r="AA898" s="146">
        <v>0</v>
      </c>
      <c r="AB898" s="165">
        <f t="shared" ref="AB898" si="17557">B898+D898+F898+H898+J898+L898+N898+P898+R898+T898+V898+X898+Z898</f>
        <v>0</v>
      </c>
      <c r="AC898" s="166">
        <f t="shared" ref="AC898" si="17558">C898+E898+G898+I898+K898+M898+O898+Q898+S898+U898+W898+Y898+AA898</f>
        <v>0</v>
      </c>
      <c r="BI898" s="138" t="s">
        <v>37</v>
      </c>
      <c r="BJ898" s="130">
        <f>B898/B901</f>
        <v>0</v>
      </c>
      <c r="BK898" s="131">
        <f t="shared" ref="BK898" si="17559">C898/C901</f>
        <v>0</v>
      </c>
      <c r="BL898" s="132">
        <f t="shared" ref="BL898" si="17560">D898/D901</f>
        <v>0</v>
      </c>
      <c r="BM898" s="133">
        <f t="shared" ref="BM898" si="17561">E898/E901</f>
        <v>0</v>
      </c>
      <c r="BN898" s="130">
        <f t="shared" ref="BN898" si="17562">F898/F901</f>
        <v>0</v>
      </c>
      <c r="BO898" s="131">
        <f t="shared" ref="BO898" si="17563">G898/G901</f>
        <v>0</v>
      </c>
      <c r="BP898" s="132">
        <f t="shared" ref="BP898" si="17564">H898/H901</f>
        <v>0</v>
      </c>
      <c r="BQ898" s="133">
        <f t="shared" ref="BQ898" si="17565">I898/I901</f>
        <v>0</v>
      </c>
      <c r="BR898" s="130">
        <f t="shared" ref="BR898" si="17566">J898/J901</f>
        <v>0</v>
      </c>
      <c r="BS898" s="131">
        <f t="shared" ref="BS898" si="17567">K898/K901</f>
        <v>0</v>
      </c>
      <c r="BT898" s="132">
        <f t="shared" ref="BT898" si="17568">L898/L901</f>
        <v>0</v>
      </c>
      <c r="BU898" s="130">
        <f t="shared" ref="BU898" si="17569">M898/M901</f>
        <v>0</v>
      </c>
      <c r="BV898" s="134">
        <f t="shared" ref="BV898" si="17570">N898/N901</f>
        <v>0</v>
      </c>
      <c r="BW898" s="135">
        <f t="shared" ref="BW898" si="17571">O898/O901</f>
        <v>0</v>
      </c>
      <c r="BX898" s="130">
        <f t="shared" ref="BX898" si="17572">P898/P901</f>
        <v>0</v>
      </c>
      <c r="BY898" s="131">
        <f t="shared" ref="BY898" si="17573">Q898/Q901</f>
        <v>0</v>
      </c>
      <c r="BZ898" s="132">
        <f t="shared" ref="BZ898" si="17574">R898/R901</f>
        <v>0</v>
      </c>
      <c r="CA898" s="133">
        <f t="shared" ref="CA898" si="17575">S898/S901</f>
        <v>0</v>
      </c>
      <c r="CB898" s="130">
        <f t="shared" ref="CB898" si="17576">T898/T901</f>
        <v>0</v>
      </c>
      <c r="CC898" s="131">
        <f t="shared" ref="CC898" si="17577">U898/U901</f>
        <v>0</v>
      </c>
      <c r="CD898" s="132">
        <f t="shared" ref="CD898" si="17578">V898/V901</f>
        <v>0</v>
      </c>
      <c r="CE898" s="133">
        <f t="shared" ref="CE898" si="17579">W898/W901</f>
        <v>0</v>
      </c>
      <c r="CF898" s="130">
        <f t="shared" ref="CF898" si="17580">X898/X901</f>
        <v>0</v>
      </c>
      <c r="CG898" s="131">
        <f t="shared" ref="CG898" si="17581">Y898/Y901</f>
        <v>0</v>
      </c>
      <c r="CH898" s="132">
        <f t="shared" ref="CH898" si="17582">Z898/Z901</f>
        <v>0</v>
      </c>
      <c r="CI898" s="130">
        <f t="shared" ref="CI898" si="17583">AA898/AA901</f>
        <v>0</v>
      </c>
      <c r="CJ898" s="136">
        <f t="shared" ref="CJ898" si="17584">AB898/AB901</f>
        <v>0</v>
      </c>
      <c r="CK898" s="137">
        <f t="shared" ref="CK898" si="17585">AC898/AC901</f>
        <v>0</v>
      </c>
    </row>
    <row r="899" spans="1:89">
      <c r="A899" s="147" t="s">
        <v>38</v>
      </c>
      <c r="B899" s="58"/>
      <c r="C899" s="59"/>
      <c r="D899" s="153"/>
      <c r="E899" s="150"/>
      <c r="F899" s="151"/>
      <c r="G899" s="152"/>
      <c r="H899" s="153"/>
      <c r="I899" s="150"/>
      <c r="J899" s="151"/>
      <c r="K899" s="152"/>
      <c r="L899" s="153"/>
      <c r="M899" s="151"/>
      <c r="N899" s="155"/>
      <c r="O899" s="154"/>
      <c r="P899" s="151"/>
      <c r="Q899" s="152"/>
      <c r="R899" s="153"/>
      <c r="S899" s="150"/>
      <c r="T899" s="151"/>
      <c r="U899" s="152"/>
      <c r="V899" s="153"/>
      <c r="W899" s="150"/>
      <c r="X899" s="151"/>
      <c r="Y899" s="152"/>
      <c r="Z899" s="149"/>
      <c r="AA899" s="148"/>
      <c r="AB899" s="165"/>
      <c r="AC899" s="166"/>
      <c r="BI899" s="147" t="s">
        <v>38</v>
      </c>
      <c r="BJ899" s="130">
        <f>B899/B901</f>
        <v>0</v>
      </c>
      <c r="BK899" s="131">
        <f t="shared" ref="BK899" si="17586">C899/C901</f>
        <v>0</v>
      </c>
      <c r="BL899" s="132">
        <f t="shared" ref="BL899" si="17587">D899/D901</f>
        <v>0</v>
      </c>
      <c r="BM899" s="133">
        <f t="shared" ref="BM899" si="17588">E899/E901</f>
        <v>0</v>
      </c>
      <c r="BN899" s="130">
        <f t="shared" ref="BN899" si="17589">F899/F901</f>
        <v>0</v>
      </c>
      <c r="BO899" s="131">
        <f t="shared" ref="BO899" si="17590">G899/G901</f>
        <v>0</v>
      </c>
      <c r="BP899" s="132">
        <f t="shared" ref="BP899" si="17591">H899/H901</f>
        <v>0</v>
      </c>
      <c r="BQ899" s="133">
        <f t="shared" ref="BQ899" si="17592">I899/I901</f>
        <v>0</v>
      </c>
      <c r="BR899" s="130">
        <f t="shared" ref="BR899" si="17593">J899/J901</f>
        <v>0</v>
      </c>
      <c r="BS899" s="131">
        <f t="shared" ref="BS899" si="17594">K899/K901</f>
        <v>0</v>
      </c>
      <c r="BT899" s="132">
        <f t="shared" ref="BT899" si="17595">L899/L901</f>
        <v>0</v>
      </c>
      <c r="BU899" s="130">
        <f t="shared" ref="BU899" si="17596">M899/M901</f>
        <v>0</v>
      </c>
      <c r="BV899" s="134">
        <f t="shared" ref="BV899" si="17597">N899/N901</f>
        <v>0</v>
      </c>
      <c r="BW899" s="135">
        <f t="shared" ref="BW899" si="17598">O899/O901</f>
        <v>0</v>
      </c>
      <c r="BX899" s="130">
        <f t="shared" ref="BX899" si="17599">P899/P901</f>
        <v>0</v>
      </c>
      <c r="BY899" s="131">
        <f t="shared" ref="BY899" si="17600">Q899/Q901</f>
        <v>0</v>
      </c>
      <c r="BZ899" s="132">
        <f t="shared" ref="BZ899" si="17601">R899/R901</f>
        <v>0</v>
      </c>
      <c r="CA899" s="133">
        <f t="shared" ref="CA899" si="17602">S899/S901</f>
        <v>0</v>
      </c>
      <c r="CB899" s="130">
        <f t="shared" ref="CB899" si="17603">T899/T901</f>
        <v>0</v>
      </c>
      <c r="CC899" s="131">
        <f t="shared" ref="CC899" si="17604">U899/U901</f>
        <v>0</v>
      </c>
      <c r="CD899" s="132">
        <f t="shared" ref="CD899" si="17605">V899/V901</f>
        <v>0</v>
      </c>
      <c r="CE899" s="133">
        <f t="shared" ref="CE899" si="17606">W899/W901</f>
        <v>0</v>
      </c>
      <c r="CF899" s="130">
        <f t="shared" ref="CF899" si="17607">X899/X901</f>
        <v>0</v>
      </c>
      <c r="CG899" s="131">
        <f t="shared" ref="CG899" si="17608">Y899/Y901</f>
        <v>0</v>
      </c>
      <c r="CH899" s="132">
        <f t="shared" ref="CH899" si="17609">Z899/Z901</f>
        <v>0</v>
      </c>
      <c r="CI899" s="130">
        <f t="shared" ref="CI899" si="17610">AA899/AA901</f>
        <v>0</v>
      </c>
      <c r="CJ899" s="136">
        <f t="shared" ref="CJ899" si="17611">AB899/AB901</f>
        <v>0</v>
      </c>
      <c r="CK899" s="137">
        <f t="shared" ref="CK899" si="17612">AC899/AC901</f>
        <v>0</v>
      </c>
    </row>
    <row r="900" spans="1:89" ht="14" thickBot="1">
      <c r="A900" s="138" t="s">
        <v>39</v>
      </c>
      <c r="B900" s="60"/>
      <c r="C900" s="61"/>
      <c r="D900" s="140"/>
      <c r="E900" s="141"/>
      <c r="F900" s="139"/>
      <c r="G900" s="142"/>
      <c r="H900" s="140"/>
      <c r="I900" s="141"/>
      <c r="J900" s="139"/>
      <c r="K900" s="142"/>
      <c r="L900" s="140"/>
      <c r="M900" s="139"/>
      <c r="N900" s="143"/>
      <c r="O900" s="144"/>
      <c r="P900" s="139"/>
      <c r="Q900" s="142"/>
      <c r="R900" s="140"/>
      <c r="S900" s="141"/>
      <c r="T900" s="139"/>
      <c r="U900" s="142"/>
      <c r="V900" s="140"/>
      <c r="W900" s="141"/>
      <c r="X900" s="139"/>
      <c r="Y900" s="142"/>
      <c r="Z900" s="145"/>
      <c r="AA900" s="146"/>
      <c r="AB900" s="165"/>
      <c r="AC900" s="166"/>
      <c r="BI900" s="138" t="s">
        <v>39</v>
      </c>
      <c r="BJ900" s="130">
        <f>B900/B901</f>
        <v>0</v>
      </c>
      <c r="BK900" s="131">
        <f t="shared" ref="BK900" si="17613">C900/C901</f>
        <v>0</v>
      </c>
      <c r="BL900" s="132">
        <f t="shared" ref="BL900" si="17614">D900/D901</f>
        <v>0</v>
      </c>
      <c r="BM900" s="133">
        <f t="shared" ref="BM900" si="17615">E900/E901</f>
        <v>0</v>
      </c>
      <c r="BN900" s="130">
        <f t="shared" ref="BN900" si="17616">F900/F901</f>
        <v>0</v>
      </c>
      <c r="BO900" s="131">
        <f t="shared" ref="BO900" si="17617">G900/G901</f>
        <v>0</v>
      </c>
      <c r="BP900" s="132">
        <f t="shared" ref="BP900" si="17618">H900/H901</f>
        <v>0</v>
      </c>
      <c r="BQ900" s="133">
        <f t="shared" ref="BQ900" si="17619">I900/I901</f>
        <v>0</v>
      </c>
      <c r="BR900" s="130">
        <f t="shared" ref="BR900" si="17620">J900/J901</f>
        <v>0</v>
      </c>
      <c r="BS900" s="131">
        <f t="shared" ref="BS900" si="17621">K900/K901</f>
        <v>0</v>
      </c>
      <c r="BT900" s="132">
        <f t="shared" ref="BT900" si="17622">L900/L901</f>
        <v>0</v>
      </c>
      <c r="BU900" s="130">
        <f t="shared" ref="BU900" si="17623">M900/M901</f>
        <v>0</v>
      </c>
      <c r="BV900" s="134">
        <f t="shared" ref="BV900" si="17624">N900/N901</f>
        <v>0</v>
      </c>
      <c r="BW900" s="135">
        <f t="shared" ref="BW900" si="17625">O900/O901</f>
        <v>0</v>
      </c>
      <c r="BX900" s="130">
        <f t="shared" ref="BX900" si="17626">P900/P901</f>
        <v>0</v>
      </c>
      <c r="BY900" s="131">
        <f t="shared" ref="BY900" si="17627">Q900/Q901</f>
        <v>0</v>
      </c>
      <c r="BZ900" s="132">
        <f t="shared" ref="BZ900" si="17628">R900/R901</f>
        <v>0</v>
      </c>
      <c r="CA900" s="133">
        <f t="shared" ref="CA900" si="17629">S900/S901</f>
        <v>0</v>
      </c>
      <c r="CB900" s="130">
        <f t="shared" ref="CB900" si="17630">T900/T901</f>
        <v>0</v>
      </c>
      <c r="CC900" s="131">
        <f t="shared" ref="CC900" si="17631">U900/U901</f>
        <v>0</v>
      </c>
      <c r="CD900" s="132">
        <f t="shared" ref="CD900" si="17632">V900/V901</f>
        <v>0</v>
      </c>
      <c r="CE900" s="133">
        <f t="shared" ref="CE900" si="17633">W900/W901</f>
        <v>0</v>
      </c>
      <c r="CF900" s="130">
        <f t="shared" ref="CF900" si="17634">X900/X901</f>
        <v>0</v>
      </c>
      <c r="CG900" s="131">
        <f t="shared" ref="CG900" si="17635">Y900/Y901</f>
        <v>0</v>
      </c>
      <c r="CH900" s="132">
        <f t="shared" ref="CH900" si="17636">Z900/Z901</f>
        <v>0</v>
      </c>
      <c r="CI900" s="130">
        <f t="shared" ref="CI900" si="17637">AA900/AA901</f>
        <v>0</v>
      </c>
      <c r="CJ900" s="136">
        <f t="shared" ref="CJ900" si="17638">AB900/AB901</f>
        <v>0</v>
      </c>
      <c r="CK900" s="137">
        <f t="shared" ref="CK900" si="17639">AC900/AC901</f>
        <v>0</v>
      </c>
    </row>
    <row r="901" spans="1:89" ht="15" thickTop="1" thickBot="1">
      <c r="A901" s="226" t="s">
        <v>13</v>
      </c>
      <c r="B901" s="20">
        <f t="shared" ref="B901:AA901" si="17640">SUM(B878:B900)</f>
        <v>26725</v>
      </c>
      <c r="C901" s="21">
        <f t="shared" si="17640"/>
        <v>18015</v>
      </c>
      <c r="D901" s="20">
        <f t="shared" si="17640"/>
        <v>8941</v>
      </c>
      <c r="E901" s="21">
        <f t="shared" si="17640"/>
        <v>6500</v>
      </c>
      <c r="F901" s="20">
        <f t="shared" si="17640"/>
        <v>3409</v>
      </c>
      <c r="G901" s="21">
        <f t="shared" si="17640"/>
        <v>2431</v>
      </c>
      <c r="H901" s="20">
        <f t="shared" si="17640"/>
        <v>18672</v>
      </c>
      <c r="I901" s="21">
        <f t="shared" si="17640"/>
        <v>22374</v>
      </c>
      <c r="J901" s="20">
        <f t="shared" si="17640"/>
        <v>1762</v>
      </c>
      <c r="K901" s="21">
        <f t="shared" si="17640"/>
        <v>2428</v>
      </c>
      <c r="L901" s="20">
        <f t="shared" si="17640"/>
        <v>3099</v>
      </c>
      <c r="M901" s="21">
        <f t="shared" si="17640"/>
        <v>8155</v>
      </c>
      <c r="N901" s="20">
        <f t="shared" si="17640"/>
        <v>13251</v>
      </c>
      <c r="O901" s="21">
        <f t="shared" si="17640"/>
        <v>16832</v>
      </c>
      <c r="P901" s="20">
        <f t="shared" si="17640"/>
        <v>6702</v>
      </c>
      <c r="Q901" s="21">
        <f t="shared" si="17640"/>
        <v>6823</v>
      </c>
      <c r="R901" s="20">
        <f t="shared" si="17640"/>
        <v>11819</v>
      </c>
      <c r="S901" s="21">
        <f t="shared" si="17640"/>
        <v>11830</v>
      </c>
      <c r="T901" s="20">
        <f t="shared" si="17640"/>
        <v>1503</v>
      </c>
      <c r="U901" s="21">
        <f t="shared" si="17640"/>
        <v>1971</v>
      </c>
      <c r="V901" s="20">
        <f t="shared" si="17640"/>
        <v>9775</v>
      </c>
      <c r="W901" s="21">
        <f t="shared" si="17640"/>
        <v>12421</v>
      </c>
      <c r="X901" s="20">
        <f t="shared" si="17640"/>
        <v>7099</v>
      </c>
      <c r="Y901" s="21">
        <f t="shared" si="17640"/>
        <v>4494</v>
      </c>
      <c r="Z901" s="20">
        <f t="shared" si="17640"/>
        <v>30274</v>
      </c>
      <c r="AA901" s="21">
        <f t="shared" si="17640"/>
        <v>28397</v>
      </c>
      <c r="AB901" s="167">
        <f t="shared" ref="AB901:AC901" si="17641">SUM(AB877:AB900)</f>
        <v>143031</v>
      </c>
      <c r="AC901" s="168">
        <f t="shared" si="17641"/>
        <v>142671</v>
      </c>
      <c r="BI901" s="227" t="s">
        <v>13</v>
      </c>
      <c r="BJ901" s="156">
        <f>SUM(BJ877:BJ900)</f>
        <v>1</v>
      </c>
      <c r="BK901" s="157">
        <f t="shared" ref="BK901:CK901" si="17642">SUM(BK877:BK900)</f>
        <v>1</v>
      </c>
      <c r="BL901" s="156">
        <f t="shared" si="17642"/>
        <v>0.99999999999999978</v>
      </c>
      <c r="BM901" s="157">
        <f t="shared" si="17642"/>
        <v>1</v>
      </c>
      <c r="BN901" s="156">
        <f t="shared" si="17642"/>
        <v>0.99999999999999989</v>
      </c>
      <c r="BO901" s="157">
        <f t="shared" si="17642"/>
        <v>1</v>
      </c>
      <c r="BP901" s="156">
        <f t="shared" si="17642"/>
        <v>0.99999999999999989</v>
      </c>
      <c r="BQ901" s="157">
        <f t="shared" si="17642"/>
        <v>0.99999999999999989</v>
      </c>
      <c r="BR901" s="156">
        <f t="shared" si="17642"/>
        <v>1</v>
      </c>
      <c r="BS901" s="157">
        <f t="shared" si="17642"/>
        <v>1</v>
      </c>
      <c r="BT901" s="156">
        <f t="shared" si="17642"/>
        <v>1</v>
      </c>
      <c r="BU901" s="157">
        <f t="shared" si="17642"/>
        <v>1.0000000000000002</v>
      </c>
      <c r="BV901" s="156">
        <f t="shared" si="17642"/>
        <v>1</v>
      </c>
      <c r="BW901" s="157">
        <f t="shared" si="17642"/>
        <v>1</v>
      </c>
      <c r="BX901" s="156">
        <f t="shared" si="17642"/>
        <v>1</v>
      </c>
      <c r="BY901" s="157">
        <f t="shared" si="17642"/>
        <v>1</v>
      </c>
      <c r="BZ901" s="156">
        <f t="shared" si="17642"/>
        <v>0.99999999999999989</v>
      </c>
      <c r="CA901" s="157">
        <f t="shared" si="17642"/>
        <v>1</v>
      </c>
      <c r="CB901" s="156">
        <f t="shared" si="17642"/>
        <v>1</v>
      </c>
      <c r="CC901" s="157">
        <f t="shared" si="17642"/>
        <v>0.99999999999999978</v>
      </c>
      <c r="CD901" s="156">
        <f t="shared" si="17642"/>
        <v>0.99999999999999989</v>
      </c>
      <c r="CE901" s="157">
        <f t="shared" si="17642"/>
        <v>1</v>
      </c>
      <c r="CF901" s="156">
        <f t="shared" si="17642"/>
        <v>1</v>
      </c>
      <c r="CG901" s="157">
        <f t="shared" si="17642"/>
        <v>0.99999999999999989</v>
      </c>
      <c r="CH901" s="156">
        <f t="shared" si="17642"/>
        <v>1</v>
      </c>
      <c r="CI901" s="157">
        <f t="shared" si="17642"/>
        <v>0.99999999999999989</v>
      </c>
      <c r="CJ901" s="156">
        <f t="shared" si="17642"/>
        <v>1</v>
      </c>
      <c r="CK901" s="157">
        <f t="shared" si="17642"/>
        <v>1</v>
      </c>
    </row>
    <row r="902" spans="1:89" ht="14" thickTop="1">
      <c r="A902" s="180"/>
    </row>
    <row r="904" spans="1:89">
      <c r="A904" s="325">
        <f>+A873+1</f>
        <v>43829</v>
      </c>
      <c r="B904" s="325"/>
      <c r="C904" s="325"/>
      <c r="D904" s="325"/>
      <c r="BI904" s="320">
        <f>+BI842+2</f>
        <v>43829</v>
      </c>
      <c r="BJ904" s="320"/>
      <c r="BK904" s="320"/>
      <c r="BL904" s="320"/>
    </row>
    <row r="905" spans="1:89" ht="14" thickBot="1">
      <c r="AE905" t="s">
        <v>87</v>
      </c>
    </row>
    <row r="906" spans="1:89" ht="15" thickTop="1" thickBot="1">
      <c r="A906" s="321" t="s">
        <v>0</v>
      </c>
      <c r="B906" s="316" t="s">
        <v>1</v>
      </c>
      <c r="C906" s="317"/>
      <c r="D906" s="316" t="s">
        <v>2</v>
      </c>
      <c r="E906" s="317"/>
      <c r="F906" s="316" t="s">
        <v>3</v>
      </c>
      <c r="G906" s="317"/>
      <c r="H906" s="316" t="s">
        <v>4</v>
      </c>
      <c r="I906" s="317"/>
      <c r="J906" s="316" t="s">
        <v>5</v>
      </c>
      <c r="K906" s="317"/>
      <c r="L906" s="316" t="s">
        <v>6</v>
      </c>
      <c r="M906" s="317"/>
      <c r="N906" s="316" t="s">
        <v>7</v>
      </c>
      <c r="O906" s="317"/>
      <c r="P906" s="316" t="s">
        <v>8</v>
      </c>
      <c r="Q906" s="317"/>
      <c r="R906" s="316" t="s">
        <v>9</v>
      </c>
      <c r="S906" s="317"/>
      <c r="T906" s="316" t="s">
        <v>10</v>
      </c>
      <c r="U906" s="317"/>
      <c r="V906" s="316" t="s">
        <v>11</v>
      </c>
      <c r="W906" s="317"/>
      <c r="X906" s="316" t="s">
        <v>12</v>
      </c>
      <c r="Y906" s="317"/>
      <c r="Z906" s="318" t="s">
        <v>40</v>
      </c>
      <c r="AA906" s="319"/>
      <c r="AB906" s="323" t="s">
        <v>41</v>
      </c>
      <c r="AC906" s="324"/>
      <c r="AE906" s="314" t="s">
        <v>0</v>
      </c>
      <c r="AF906" s="308" t="s">
        <v>1</v>
      </c>
      <c r="AG906" s="309"/>
      <c r="AH906" s="308" t="s">
        <v>2</v>
      </c>
      <c r="AI906" s="309"/>
      <c r="AJ906" s="308" t="s">
        <v>3</v>
      </c>
      <c r="AK906" s="309"/>
      <c r="AL906" s="308" t="s">
        <v>4</v>
      </c>
      <c r="AM906" s="309"/>
      <c r="AN906" s="308" t="s">
        <v>5</v>
      </c>
      <c r="AO906" s="309"/>
      <c r="AP906" s="308" t="s">
        <v>6</v>
      </c>
      <c r="AQ906" s="309"/>
      <c r="AR906" s="308" t="s">
        <v>7</v>
      </c>
      <c r="AS906" s="309"/>
      <c r="AT906" s="308" t="s">
        <v>8</v>
      </c>
      <c r="AU906" s="309"/>
      <c r="AV906" s="308" t="s">
        <v>9</v>
      </c>
      <c r="AW906" s="309"/>
      <c r="AX906" s="308" t="s">
        <v>10</v>
      </c>
      <c r="AY906" s="309"/>
      <c r="AZ906" s="308" t="s">
        <v>11</v>
      </c>
      <c r="BA906" s="309"/>
      <c r="BB906" s="308" t="s">
        <v>12</v>
      </c>
      <c r="BC906" s="309"/>
      <c r="BD906" s="310" t="s">
        <v>40</v>
      </c>
      <c r="BE906" s="311"/>
      <c r="BF906" s="312" t="s">
        <v>41</v>
      </c>
      <c r="BG906" s="313"/>
      <c r="BI906" s="321" t="s">
        <v>0</v>
      </c>
      <c r="BJ906" s="316" t="s">
        <v>1</v>
      </c>
      <c r="BK906" s="317"/>
      <c r="BL906" s="316" t="s">
        <v>2</v>
      </c>
      <c r="BM906" s="317"/>
      <c r="BN906" s="316" t="s">
        <v>3</v>
      </c>
      <c r="BO906" s="317"/>
      <c r="BP906" s="316" t="s">
        <v>4</v>
      </c>
      <c r="BQ906" s="317"/>
      <c r="BR906" s="316" t="s">
        <v>5</v>
      </c>
      <c r="BS906" s="317"/>
      <c r="BT906" s="316" t="s">
        <v>6</v>
      </c>
      <c r="BU906" s="317"/>
      <c r="BV906" s="316" t="s">
        <v>7</v>
      </c>
      <c r="BW906" s="317"/>
      <c r="BX906" s="316" t="s">
        <v>8</v>
      </c>
      <c r="BY906" s="317"/>
      <c r="BZ906" s="316" t="s">
        <v>9</v>
      </c>
      <c r="CA906" s="317"/>
      <c r="CB906" s="316" t="s">
        <v>10</v>
      </c>
      <c r="CC906" s="317"/>
      <c r="CD906" s="316" t="s">
        <v>11</v>
      </c>
      <c r="CE906" s="317"/>
      <c r="CF906" s="316" t="s">
        <v>12</v>
      </c>
      <c r="CG906" s="317"/>
      <c r="CH906" s="318" t="s">
        <v>40</v>
      </c>
      <c r="CI906" s="319"/>
      <c r="CJ906" s="316" t="s">
        <v>41</v>
      </c>
      <c r="CK906" s="317"/>
    </row>
    <row r="907" spans="1:89" ht="15" thickTop="1" thickBot="1">
      <c r="A907" s="322"/>
      <c r="B907" s="117" t="s">
        <v>14</v>
      </c>
      <c r="C907" s="118" t="s">
        <v>15</v>
      </c>
      <c r="D907" s="119" t="s">
        <v>14</v>
      </c>
      <c r="E907" s="120" t="s">
        <v>15</v>
      </c>
      <c r="F907" s="117" t="s">
        <v>14</v>
      </c>
      <c r="G907" s="118" t="s">
        <v>15</v>
      </c>
      <c r="H907" s="119" t="s">
        <v>14</v>
      </c>
      <c r="I907" s="120" t="s">
        <v>15</v>
      </c>
      <c r="J907" s="117" t="s">
        <v>14</v>
      </c>
      <c r="K907" s="118" t="s">
        <v>15</v>
      </c>
      <c r="L907" s="119" t="s">
        <v>14</v>
      </c>
      <c r="M907" s="117" t="s">
        <v>15</v>
      </c>
      <c r="N907" s="121" t="s">
        <v>14</v>
      </c>
      <c r="O907" s="122" t="s">
        <v>15</v>
      </c>
      <c r="P907" s="117" t="s">
        <v>14</v>
      </c>
      <c r="Q907" s="118" t="s">
        <v>15</v>
      </c>
      <c r="R907" s="119" t="s">
        <v>14</v>
      </c>
      <c r="S907" s="120" t="s">
        <v>15</v>
      </c>
      <c r="T907" s="117" t="s">
        <v>14</v>
      </c>
      <c r="U907" s="118" t="s">
        <v>15</v>
      </c>
      <c r="V907" s="119" t="s">
        <v>14</v>
      </c>
      <c r="W907" s="120" t="s">
        <v>15</v>
      </c>
      <c r="X907" s="117" t="s">
        <v>14</v>
      </c>
      <c r="Y907" s="118" t="s">
        <v>15</v>
      </c>
      <c r="Z907" s="28" t="s">
        <v>14</v>
      </c>
      <c r="AA907" s="123" t="s">
        <v>15</v>
      </c>
      <c r="AB907" s="169" t="s">
        <v>14</v>
      </c>
      <c r="AC907" s="170" t="s">
        <v>15</v>
      </c>
      <c r="AE907" s="315"/>
      <c r="AF907" s="230" t="s">
        <v>14</v>
      </c>
      <c r="AG907" s="231" t="s">
        <v>15</v>
      </c>
      <c r="AH907" s="232" t="s">
        <v>14</v>
      </c>
      <c r="AI907" s="233" t="s">
        <v>15</v>
      </c>
      <c r="AJ907" s="230" t="s">
        <v>14</v>
      </c>
      <c r="AK907" s="231" t="s">
        <v>15</v>
      </c>
      <c r="AL907" s="232" t="s">
        <v>14</v>
      </c>
      <c r="AM907" s="233" t="s">
        <v>15</v>
      </c>
      <c r="AN907" s="230" t="s">
        <v>14</v>
      </c>
      <c r="AO907" s="231" t="s">
        <v>15</v>
      </c>
      <c r="AP907" s="232" t="s">
        <v>14</v>
      </c>
      <c r="AQ907" s="230" t="s">
        <v>15</v>
      </c>
      <c r="AR907" s="234" t="s">
        <v>14</v>
      </c>
      <c r="AS907" s="235" t="s">
        <v>15</v>
      </c>
      <c r="AT907" s="230" t="s">
        <v>14</v>
      </c>
      <c r="AU907" s="231" t="s">
        <v>15</v>
      </c>
      <c r="AV907" s="232" t="s">
        <v>14</v>
      </c>
      <c r="AW907" s="233" t="s">
        <v>15</v>
      </c>
      <c r="AX907" s="230" t="s">
        <v>14</v>
      </c>
      <c r="AY907" s="231" t="s">
        <v>15</v>
      </c>
      <c r="AZ907" s="232" t="s">
        <v>14</v>
      </c>
      <c r="BA907" s="233" t="s">
        <v>15</v>
      </c>
      <c r="BB907" s="230" t="s">
        <v>14</v>
      </c>
      <c r="BC907" s="231" t="s">
        <v>15</v>
      </c>
      <c r="BD907" s="236" t="s">
        <v>14</v>
      </c>
      <c r="BE907" s="237" t="s">
        <v>15</v>
      </c>
      <c r="BF907" s="238" t="s">
        <v>14</v>
      </c>
      <c r="BG907" s="239" t="s">
        <v>15</v>
      </c>
      <c r="BI907" s="322"/>
      <c r="BJ907" s="117" t="s">
        <v>14</v>
      </c>
      <c r="BK907" s="118" t="s">
        <v>15</v>
      </c>
      <c r="BL907" s="119" t="s">
        <v>14</v>
      </c>
      <c r="BM907" s="120" t="s">
        <v>15</v>
      </c>
      <c r="BN907" s="117" t="s">
        <v>14</v>
      </c>
      <c r="BO907" s="118" t="s">
        <v>15</v>
      </c>
      <c r="BP907" s="119" t="s">
        <v>14</v>
      </c>
      <c r="BQ907" s="120" t="s">
        <v>15</v>
      </c>
      <c r="BR907" s="117" t="s">
        <v>14</v>
      </c>
      <c r="BS907" s="118" t="s">
        <v>15</v>
      </c>
      <c r="BT907" s="119" t="s">
        <v>14</v>
      </c>
      <c r="BU907" s="117" t="s">
        <v>15</v>
      </c>
      <c r="BV907" s="121" t="s">
        <v>14</v>
      </c>
      <c r="BW907" s="122" t="s">
        <v>15</v>
      </c>
      <c r="BX907" s="117" t="s">
        <v>14</v>
      </c>
      <c r="BY907" s="118" t="s">
        <v>15</v>
      </c>
      <c r="BZ907" s="119" t="s">
        <v>14</v>
      </c>
      <c r="CA907" s="120" t="s">
        <v>15</v>
      </c>
      <c r="CB907" s="117" t="s">
        <v>14</v>
      </c>
      <c r="CC907" s="118" t="s">
        <v>15</v>
      </c>
      <c r="CD907" s="119" t="s">
        <v>14</v>
      </c>
      <c r="CE907" s="120" t="s">
        <v>15</v>
      </c>
      <c r="CF907" s="117" t="s">
        <v>14</v>
      </c>
      <c r="CG907" s="118" t="s">
        <v>15</v>
      </c>
      <c r="CH907" s="28" t="s">
        <v>14</v>
      </c>
      <c r="CI907" s="123" t="s">
        <v>15</v>
      </c>
      <c r="CJ907" s="121" t="s">
        <v>14</v>
      </c>
      <c r="CK907" s="122" t="s">
        <v>15</v>
      </c>
    </row>
    <row r="908" spans="1:89" ht="14" thickTop="1">
      <c r="A908" s="126" t="s">
        <v>16</v>
      </c>
      <c r="B908" s="127"/>
      <c r="C908" s="179"/>
      <c r="D908" s="128"/>
      <c r="E908" s="173"/>
      <c r="F908" s="127"/>
      <c r="G908" s="129"/>
      <c r="H908" s="128"/>
      <c r="I908" s="173"/>
      <c r="J908" s="127"/>
      <c r="K908" s="129"/>
      <c r="L908" s="128"/>
      <c r="M908" s="127"/>
      <c r="N908" s="172"/>
      <c r="O908" s="174"/>
      <c r="P908" s="127"/>
      <c r="Q908" s="129"/>
      <c r="R908" s="128"/>
      <c r="S908" s="173"/>
      <c r="T908" s="127"/>
      <c r="U908" s="129"/>
      <c r="V908" s="128"/>
      <c r="W908" s="173"/>
      <c r="X908" s="127"/>
      <c r="Y908" s="129"/>
      <c r="Z908" s="177"/>
      <c r="AA908" s="178"/>
      <c r="AB908" s="163">
        <f>B908+D908+F908+H908+J908+L908+N908+P908+R908+T908+V908+X908+Z908</f>
        <v>0</v>
      </c>
      <c r="AC908" s="164">
        <f>C908+E908+G908+I908+K908+M908+O908+Q908+S908+U908+W908+Y908+AA908</f>
        <v>0</v>
      </c>
      <c r="AE908" s="241" t="str">
        <f>$AE$9</f>
        <v>07:00 - 07:59</v>
      </c>
      <c r="AF908" s="242">
        <f>SUMIF($A$9:$A$32,$AE908,B$908:B$931)</f>
        <v>0</v>
      </c>
      <c r="AG908" s="243">
        <f t="shared" ref="AG908:AV910" si="17643">SUMIF($A$9:$A$32,$AE908,C$908:C$931)</f>
        <v>189</v>
      </c>
      <c r="AH908" s="244">
        <f t="shared" si="17643"/>
        <v>0</v>
      </c>
      <c r="AI908" s="245">
        <f t="shared" si="17643"/>
        <v>97</v>
      </c>
      <c r="AJ908" s="242">
        <f t="shared" si="17643"/>
        <v>0</v>
      </c>
      <c r="AK908" s="246">
        <f t="shared" si="17643"/>
        <v>42</v>
      </c>
      <c r="AL908" s="244">
        <f t="shared" si="17643"/>
        <v>3</v>
      </c>
      <c r="AM908" s="245">
        <f t="shared" si="17643"/>
        <v>345</v>
      </c>
      <c r="AN908" s="242">
        <f t="shared" si="17643"/>
        <v>0</v>
      </c>
      <c r="AO908" s="246">
        <f t="shared" si="17643"/>
        <v>33</v>
      </c>
      <c r="AP908" s="244">
        <f t="shared" si="17643"/>
        <v>0</v>
      </c>
      <c r="AQ908" s="242">
        <f t="shared" si="17643"/>
        <v>145</v>
      </c>
      <c r="AR908" s="247">
        <f t="shared" si="17643"/>
        <v>4</v>
      </c>
      <c r="AS908" s="248">
        <f t="shared" si="17643"/>
        <v>334</v>
      </c>
      <c r="AT908" s="242">
        <f t="shared" si="17643"/>
        <v>1</v>
      </c>
      <c r="AU908" s="246">
        <f t="shared" si="17643"/>
        <v>115</v>
      </c>
      <c r="AV908" s="244">
        <f t="shared" si="17643"/>
        <v>0</v>
      </c>
      <c r="AW908" s="245">
        <f t="shared" ref="AW908:BG910" si="17644">SUMIF($A$9:$A$32,$AE908,S$908:S$931)</f>
        <v>182</v>
      </c>
      <c r="AX908" s="242">
        <f t="shared" si="17644"/>
        <v>0</v>
      </c>
      <c r="AY908" s="246">
        <f t="shared" si="17644"/>
        <v>76</v>
      </c>
      <c r="AZ908" s="244">
        <f t="shared" si="17644"/>
        <v>1</v>
      </c>
      <c r="BA908" s="245">
        <f t="shared" si="17644"/>
        <v>288</v>
      </c>
      <c r="BB908" s="242">
        <f t="shared" si="17644"/>
        <v>0</v>
      </c>
      <c r="BC908" s="246">
        <f t="shared" si="17644"/>
        <v>114</v>
      </c>
      <c r="BD908" s="23">
        <f t="shared" si="17644"/>
        <v>5</v>
      </c>
      <c r="BE908" s="249">
        <f t="shared" si="17644"/>
        <v>521</v>
      </c>
      <c r="BF908" s="250">
        <f t="shared" si="17644"/>
        <v>14</v>
      </c>
      <c r="BG908" s="251">
        <f t="shared" si="17644"/>
        <v>2481</v>
      </c>
      <c r="BI908" s="126" t="s">
        <v>16</v>
      </c>
      <c r="BJ908" s="130">
        <f>B908/B932</f>
        <v>0</v>
      </c>
      <c r="BK908" s="131">
        <f t="shared" ref="BK908" si="17645">C908/C932</f>
        <v>0</v>
      </c>
      <c r="BL908" s="132">
        <f t="shared" ref="BL908" si="17646">D908/D932</f>
        <v>0</v>
      </c>
      <c r="BM908" s="133">
        <f t="shared" ref="BM908" si="17647">E908/E932</f>
        <v>0</v>
      </c>
      <c r="BN908" s="130">
        <f t="shared" ref="BN908" si="17648">F908/F932</f>
        <v>0</v>
      </c>
      <c r="BO908" s="131">
        <f t="shared" ref="BO908" si="17649">G908/G932</f>
        <v>0</v>
      </c>
      <c r="BP908" s="132">
        <f t="shared" ref="BP908" si="17650">H908/H932</f>
        <v>0</v>
      </c>
      <c r="BQ908" s="133">
        <f t="shared" ref="BQ908" si="17651">I908/I932</f>
        <v>0</v>
      </c>
      <c r="BR908" s="130">
        <f t="shared" ref="BR908" si="17652">J908/J932</f>
        <v>0</v>
      </c>
      <c r="BS908" s="131">
        <f t="shared" ref="BS908" si="17653">K908/K932</f>
        <v>0</v>
      </c>
      <c r="BT908" s="132">
        <f t="shared" ref="BT908" si="17654">L908/L932</f>
        <v>0</v>
      </c>
      <c r="BU908" s="130">
        <f t="shared" ref="BU908" si="17655">M908/M932</f>
        <v>0</v>
      </c>
      <c r="BV908" s="134">
        <f t="shared" ref="BV908" si="17656">N908/N932</f>
        <v>0</v>
      </c>
      <c r="BW908" s="135">
        <f t="shared" ref="BW908" si="17657">O908/O932</f>
        <v>0</v>
      </c>
      <c r="BX908" s="130">
        <f t="shared" ref="BX908" si="17658">P908/P932</f>
        <v>0</v>
      </c>
      <c r="BY908" s="131">
        <f t="shared" ref="BY908" si="17659">Q908/Q932</f>
        <v>0</v>
      </c>
      <c r="BZ908" s="132">
        <f t="shared" ref="BZ908" si="17660">R908/R932</f>
        <v>0</v>
      </c>
      <c r="CA908" s="133">
        <f t="shared" ref="CA908" si="17661">S908/S932</f>
        <v>0</v>
      </c>
      <c r="CB908" s="130">
        <f t="shared" ref="CB908" si="17662">T908/T932</f>
        <v>0</v>
      </c>
      <c r="CC908" s="131">
        <f t="shared" ref="CC908" si="17663">U908/U932</f>
        <v>0</v>
      </c>
      <c r="CD908" s="132">
        <f t="shared" ref="CD908" si="17664">V908/V932</f>
        <v>0</v>
      </c>
      <c r="CE908" s="133">
        <f t="shared" ref="CE908" si="17665">W908/W932</f>
        <v>0</v>
      </c>
      <c r="CF908" s="130">
        <f t="shared" ref="CF908" si="17666">X908/X932</f>
        <v>0</v>
      </c>
      <c r="CG908" s="131">
        <f t="shared" ref="CG908" si="17667">Y908/Y932</f>
        <v>0</v>
      </c>
      <c r="CH908" s="132">
        <f t="shared" ref="CH908" si="17668">Z908/Z932</f>
        <v>0</v>
      </c>
      <c r="CI908" s="130">
        <f t="shared" ref="CI908" si="17669">AA908/AA932</f>
        <v>0</v>
      </c>
      <c r="CJ908" s="136">
        <f t="shared" ref="CJ908" si="17670">AB908/AB932</f>
        <v>0</v>
      </c>
      <c r="CK908" s="137">
        <f t="shared" ref="CK908" si="17671">AC908/AC932</f>
        <v>0</v>
      </c>
    </row>
    <row r="909" spans="1:89">
      <c r="A909" s="138" t="s">
        <v>17</v>
      </c>
      <c r="B909" s="182">
        <v>137</v>
      </c>
      <c r="C909" s="183">
        <v>0</v>
      </c>
      <c r="D909" s="184">
        <v>74</v>
      </c>
      <c r="E909" s="185">
        <v>0</v>
      </c>
      <c r="F909" s="182">
        <v>21</v>
      </c>
      <c r="G909" s="186">
        <v>0</v>
      </c>
      <c r="H909" s="184">
        <v>118</v>
      </c>
      <c r="I909" s="185">
        <v>4</v>
      </c>
      <c r="J909" s="182">
        <v>1</v>
      </c>
      <c r="K909" s="186">
        <v>0</v>
      </c>
      <c r="L909" s="184">
        <v>2</v>
      </c>
      <c r="M909" s="182">
        <v>0</v>
      </c>
      <c r="N909" s="187">
        <v>18</v>
      </c>
      <c r="O909" s="188">
        <v>0</v>
      </c>
      <c r="P909" s="182">
        <v>3</v>
      </c>
      <c r="Q909" s="186">
        <v>0</v>
      </c>
      <c r="R909" s="184">
        <v>0</v>
      </c>
      <c r="S909" s="185">
        <v>0</v>
      </c>
      <c r="T909" s="182">
        <v>0</v>
      </c>
      <c r="U909" s="186">
        <v>0</v>
      </c>
      <c r="V909" s="184">
        <v>0</v>
      </c>
      <c r="W909" s="185">
        <v>0</v>
      </c>
      <c r="X909" s="182">
        <v>0</v>
      </c>
      <c r="Y909" s="186">
        <v>0</v>
      </c>
      <c r="Z909" s="184">
        <v>0</v>
      </c>
      <c r="AA909" s="182">
        <v>0</v>
      </c>
      <c r="AB909" s="165">
        <f t="shared" ref="AB909:AB910" si="17672">B909+D909+F909+H909+J909+L909+N909+P909+R909+T909+V909+X909+Z909</f>
        <v>374</v>
      </c>
      <c r="AC909" s="166">
        <f t="shared" ref="AC909:AC931" si="17673">C909+E909+G909+I909+K909+M909+O909+Q909+S909+U909+W909+Y909+AA909</f>
        <v>4</v>
      </c>
      <c r="AE909" s="253" t="str">
        <f>$AE$10</f>
        <v>08:00 - 08:59</v>
      </c>
      <c r="AF909" s="242">
        <f>SUMIF($A$9:$A$32,$AE909,B$908:B$931)</f>
        <v>3</v>
      </c>
      <c r="AG909" s="254">
        <f t="shared" si="17643"/>
        <v>0</v>
      </c>
      <c r="AH909" s="255">
        <f t="shared" si="17643"/>
        <v>0</v>
      </c>
      <c r="AI909" s="256">
        <f t="shared" si="17643"/>
        <v>0</v>
      </c>
      <c r="AJ909" s="257">
        <f t="shared" si="17643"/>
        <v>0</v>
      </c>
      <c r="AK909" s="258">
        <f t="shared" si="17643"/>
        <v>0</v>
      </c>
      <c r="AL909" s="255">
        <f t="shared" si="17643"/>
        <v>0</v>
      </c>
      <c r="AM909" s="256">
        <f t="shared" si="17643"/>
        <v>3</v>
      </c>
      <c r="AN909" s="257">
        <f t="shared" si="17643"/>
        <v>2</v>
      </c>
      <c r="AO909" s="258">
        <f t="shared" si="17643"/>
        <v>0</v>
      </c>
      <c r="AP909" s="255">
        <f t="shared" si="17643"/>
        <v>0</v>
      </c>
      <c r="AQ909" s="257">
        <f t="shared" si="17643"/>
        <v>1</v>
      </c>
      <c r="AR909" s="259">
        <f t="shared" si="17643"/>
        <v>7</v>
      </c>
      <c r="AS909" s="260">
        <f t="shared" si="17643"/>
        <v>2</v>
      </c>
      <c r="AT909" s="257">
        <f t="shared" si="17643"/>
        <v>0</v>
      </c>
      <c r="AU909" s="258">
        <f t="shared" si="17643"/>
        <v>1</v>
      </c>
      <c r="AV909" s="255">
        <f t="shared" si="17643"/>
        <v>3</v>
      </c>
      <c r="AW909" s="256">
        <f t="shared" si="17644"/>
        <v>2</v>
      </c>
      <c r="AX909" s="257">
        <f t="shared" si="17644"/>
        <v>0</v>
      </c>
      <c r="AY909" s="258">
        <f t="shared" si="17644"/>
        <v>1</v>
      </c>
      <c r="AZ909" s="255">
        <f t="shared" si="17644"/>
        <v>0</v>
      </c>
      <c r="BA909" s="256">
        <f t="shared" si="17644"/>
        <v>1</v>
      </c>
      <c r="BB909" s="257">
        <f t="shared" si="17644"/>
        <v>3</v>
      </c>
      <c r="BC909" s="258">
        <f t="shared" si="17644"/>
        <v>0</v>
      </c>
      <c r="BD909" s="255">
        <f t="shared" si="17644"/>
        <v>1</v>
      </c>
      <c r="BE909" s="257">
        <f t="shared" si="17644"/>
        <v>4</v>
      </c>
      <c r="BF909" s="261">
        <f t="shared" si="17644"/>
        <v>19</v>
      </c>
      <c r="BG909" s="19">
        <f t="shared" si="17644"/>
        <v>15</v>
      </c>
      <c r="BI909" s="138" t="s">
        <v>17</v>
      </c>
      <c r="BJ909" s="130">
        <f>B909/B932</f>
        <v>6.1141607533360112E-3</v>
      </c>
      <c r="BK909" s="131">
        <f t="shared" ref="BK909" si="17674">C909/C932</f>
        <v>0</v>
      </c>
      <c r="BL909" s="132">
        <f t="shared" ref="BL909" si="17675">D909/D932</f>
        <v>1.0083117590952446E-2</v>
      </c>
      <c r="BM909" s="133">
        <f t="shared" ref="BM909" si="17676">E909/E932</f>
        <v>0</v>
      </c>
      <c r="BN909" s="130">
        <f t="shared" ref="BN909" si="17677">F909/F932</f>
        <v>8.1363812475784576E-3</v>
      </c>
      <c r="BO909" s="131">
        <f t="shared" ref="BO909" si="17678">G909/G932</f>
        <v>0</v>
      </c>
      <c r="BP909" s="132">
        <f t="shared" ref="BP909" si="17679">H909/H932</f>
        <v>8.7291019381565329E-3</v>
      </c>
      <c r="BQ909" s="133">
        <f t="shared" ref="BQ909" si="17680">I909/I932</f>
        <v>2.3884874902967696E-4</v>
      </c>
      <c r="BR909" s="130">
        <f t="shared" ref="BR909" si="17681">J909/J932</f>
        <v>8.1366965012205042E-4</v>
      </c>
      <c r="BS909" s="131">
        <f t="shared" ref="BS909" si="17682">K909/K932</f>
        <v>0</v>
      </c>
      <c r="BT909" s="132">
        <f t="shared" ref="BT909" si="17683">L909/L932</f>
        <v>8.6692674469007367E-4</v>
      </c>
      <c r="BU909" s="130">
        <f t="shared" ref="BU909" si="17684">M909/M932</f>
        <v>0</v>
      </c>
      <c r="BV909" s="134">
        <f t="shared" ref="BV909" si="17685">N909/N932</f>
        <v>1.9571599434598237E-3</v>
      </c>
      <c r="BW909" s="135">
        <f t="shared" ref="BW909" si="17686">O909/O932</f>
        <v>0</v>
      </c>
      <c r="BX909" s="130">
        <f t="shared" ref="BX909" si="17687">P909/P932</f>
        <v>6.0544904137235117E-4</v>
      </c>
      <c r="BY909" s="131">
        <f t="shared" ref="BY909" si="17688">Q909/Q932</f>
        <v>0</v>
      </c>
      <c r="BZ909" s="132">
        <f t="shared" ref="BZ909" si="17689">R909/R932</f>
        <v>0</v>
      </c>
      <c r="CA909" s="133">
        <f t="shared" ref="CA909" si="17690">S909/S932</f>
        <v>0</v>
      </c>
      <c r="CB909" s="130">
        <f t="shared" ref="CB909" si="17691">T909/T932</f>
        <v>0</v>
      </c>
      <c r="CC909" s="131">
        <f t="shared" ref="CC909" si="17692">U909/U932</f>
        <v>0</v>
      </c>
      <c r="CD909" s="132">
        <f t="shared" ref="CD909" si="17693">V909/V932</f>
        <v>0</v>
      </c>
      <c r="CE909" s="133">
        <f t="shared" ref="CE909" si="17694">W909/W932</f>
        <v>0</v>
      </c>
      <c r="CF909" s="130">
        <f t="shared" ref="CF909" si="17695">X909/X932</f>
        <v>0</v>
      </c>
      <c r="CG909" s="131">
        <f t="shared" ref="CG909" si="17696">Y909/Y932</f>
        <v>0</v>
      </c>
      <c r="CH909" s="132">
        <f t="shared" ref="CH909" si="17697">Z909/Z932</f>
        <v>0</v>
      </c>
      <c r="CI909" s="130">
        <f t="shared" ref="CI909" si="17698">AA909/AA932</f>
        <v>0</v>
      </c>
      <c r="CJ909" s="136">
        <f t="shared" ref="CJ909" si="17699">AB909/AB932</f>
        <v>3.4380055890572141E-3</v>
      </c>
      <c r="CK909" s="137">
        <f t="shared" ref="CK909" si="17700">AC909/AC932</f>
        <v>3.6859565057132324E-5</v>
      </c>
    </row>
    <row r="910" spans="1:89" ht="14" thickBot="1">
      <c r="A910" s="147" t="s">
        <v>18</v>
      </c>
      <c r="B910" s="189">
        <v>1040</v>
      </c>
      <c r="C910" s="190">
        <v>1</v>
      </c>
      <c r="D910" s="191">
        <v>343</v>
      </c>
      <c r="E910" s="192">
        <v>2</v>
      </c>
      <c r="F910" s="189">
        <v>85</v>
      </c>
      <c r="G910" s="193">
        <v>2</v>
      </c>
      <c r="H910" s="191">
        <v>444</v>
      </c>
      <c r="I910" s="192">
        <v>87</v>
      </c>
      <c r="J910" s="189">
        <v>18</v>
      </c>
      <c r="K910" s="193">
        <v>10</v>
      </c>
      <c r="L910" s="191">
        <v>17</v>
      </c>
      <c r="M910" s="189">
        <v>186</v>
      </c>
      <c r="N910" s="194">
        <v>193</v>
      </c>
      <c r="O910" s="195">
        <v>223</v>
      </c>
      <c r="P910" s="189">
        <v>79</v>
      </c>
      <c r="Q910" s="193">
        <v>124</v>
      </c>
      <c r="R910" s="191">
        <v>101</v>
      </c>
      <c r="S910" s="192">
        <v>125</v>
      </c>
      <c r="T910" s="189">
        <v>19</v>
      </c>
      <c r="U910" s="193">
        <v>70</v>
      </c>
      <c r="V910" s="191">
        <v>34</v>
      </c>
      <c r="W910" s="192">
        <v>218</v>
      </c>
      <c r="X910" s="189">
        <v>82</v>
      </c>
      <c r="Y910" s="193">
        <v>161</v>
      </c>
      <c r="Z910" s="191">
        <v>424</v>
      </c>
      <c r="AA910" s="189">
        <v>218</v>
      </c>
      <c r="AB910" s="165">
        <f t="shared" si="17672"/>
        <v>2879</v>
      </c>
      <c r="AC910" s="166">
        <f t="shared" si="17673"/>
        <v>1427</v>
      </c>
      <c r="AE910" s="241" t="str">
        <f>$AE$11</f>
        <v>09:00 - 09:59</v>
      </c>
      <c r="AF910" s="242">
        <f>SUMIF($A$9:$A$32,$AE910,B$908:B$931)</f>
        <v>1955</v>
      </c>
      <c r="AG910" s="262">
        <f t="shared" si="17643"/>
        <v>200</v>
      </c>
      <c r="AH910" s="263">
        <f t="shared" si="17643"/>
        <v>578</v>
      </c>
      <c r="AI910" s="264">
        <f t="shared" si="17643"/>
        <v>99</v>
      </c>
      <c r="AJ910" s="265">
        <f t="shared" si="17643"/>
        <v>233</v>
      </c>
      <c r="AK910" s="266">
        <f t="shared" si="17643"/>
        <v>24</v>
      </c>
      <c r="AL910" s="263">
        <f t="shared" si="17643"/>
        <v>810</v>
      </c>
      <c r="AM910" s="264">
        <f t="shared" si="17643"/>
        <v>364</v>
      </c>
      <c r="AN910" s="265">
        <f t="shared" si="17643"/>
        <v>74</v>
      </c>
      <c r="AO910" s="266">
        <f t="shared" si="17643"/>
        <v>103</v>
      </c>
      <c r="AP910" s="263">
        <f t="shared" si="17643"/>
        <v>99</v>
      </c>
      <c r="AQ910" s="265">
        <f t="shared" si="17643"/>
        <v>253</v>
      </c>
      <c r="AR910" s="267">
        <f t="shared" si="17643"/>
        <v>619</v>
      </c>
      <c r="AS910" s="268">
        <f t="shared" si="17643"/>
        <v>596</v>
      </c>
      <c r="AT910" s="265">
        <f t="shared" si="17643"/>
        <v>326</v>
      </c>
      <c r="AU910" s="266">
        <f t="shared" si="17643"/>
        <v>127</v>
      </c>
      <c r="AV910" s="263">
        <f t="shared" si="17643"/>
        <v>713</v>
      </c>
      <c r="AW910" s="264">
        <f t="shared" si="17644"/>
        <v>260</v>
      </c>
      <c r="AX910" s="265">
        <f t="shared" si="17644"/>
        <v>74</v>
      </c>
      <c r="AY910" s="266">
        <f t="shared" si="17644"/>
        <v>57</v>
      </c>
      <c r="AZ910" s="263">
        <f t="shared" si="17644"/>
        <v>213</v>
      </c>
      <c r="BA910" s="264">
        <f t="shared" si="17644"/>
        <v>418</v>
      </c>
      <c r="BB910" s="265">
        <f t="shared" si="17644"/>
        <v>349</v>
      </c>
      <c r="BC910" s="266">
        <f t="shared" si="17644"/>
        <v>160</v>
      </c>
      <c r="BD910" s="263">
        <f t="shared" si="17644"/>
        <v>1729</v>
      </c>
      <c r="BE910" s="265">
        <f t="shared" si="17644"/>
        <v>500</v>
      </c>
      <c r="BF910" s="261">
        <f t="shared" si="17644"/>
        <v>7772</v>
      </c>
      <c r="BG910" s="19">
        <f t="shared" si="17644"/>
        <v>3161</v>
      </c>
      <c r="BI910" s="147" t="s">
        <v>18</v>
      </c>
      <c r="BJ910" s="130">
        <f>B910/B932</f>
        <v>4.6414067032623733E-2</v>
      </c>
      <c r="BK910" s="131">
        <f t="shared" ref="BK910" si="17701">C910/C932</f>
        <v>7.5551526140828044E-5</v>
      </c>
      <c r="BL910" s="132">
        <f t="shared" ref="BL910" si="17702">D910/D932</f>
        <v>4.6736612617522821E-2</v>
      </c>
      <c r="BM910" s="133">
        <f t="shared" ref="BM910" si="17703">E910/E932</f>
        <v>4.3459365493263801E-4</v>
      </c>
      <c r="BN910" s="130">
        <f t="shared" ref="BN910" si="17704">F910/F932</f>
        <v>3.2932971716388995E-2</v>
      </c>
      <c r="BO910" s="131">
        <f t="shared" ref="BO910" si="17705">G910/G932</f>
        <v>1.2746972594008922E-3</v>
      </c>
      <c r="BP910" s="132">
        <f t="shared" ref="BP910" si="17706">H910/H932</f>
        <v>3.2845095428317796E-2</v>
      </c>
      <c r="BQ910" s="133">
        <f t="shared" ref="BQ910" si="17707">I910/I932</f>
        <v>5.1949602913954739E-3</v>
      </c>
      <c r="BR910" s="130">
        <f t="shared" ref="BR910" si="17708">J910/J932</f>
        <v>1.4646053702196907E-2</v>
      </c>
      <c r="BS910" s="131">
        <f t="shared" ref="BS910" si="17709">K910/K932</f>
        <v>5.3078556263269636E-3</v>
      </c>
      <c r="BT910" s="132">
        <f t="shared" ref="BT910" si="17710">L910/L932</f>
        <v>7.3688773298656264E-3</v>
      </c>
      <c r="BU910" s="130">
        <f t="shared" ref="BU910" si="17711">M910/M932</f>
        <v>2.639421030225628E-2</v>
      </c>
      <c r="BV910" s="134">
        <f t="shared" ref="BV910" si="17712">N910/N932</f>
        <v>2.0985103838208112E-2</v>
      </c>
      <c r="BW910" s="135">
        <f t="shared" ref="BW910" si="17713">O910/O932</f>
        <v>1.7172339442476512E-2</v>
      </c>
      <c r="BX910" s="130">
        <f t="shared" ref="BX910" si="17714">P910/P932</f>
        <v>1.5943491422805246E-2</v>
      </c>
      <c r="BY910" s="131">
        <f t="shared" ref="BY910" si="17715">Q910/Q932</f>
        <v>2.2669104204753199E-2</v>
      </c>
      <c r="BZ910" s="132">
        <f t="shared" ref="BZ910" si="17716">R910/R932</f>
        <v>1.1657433056325023E-2</v>
      </c>
      <c r="CA910" s="133">
        <f t="shared" ref="CA910" si="17717">S910/S932</f>
        <v>1.4005602240896359E-2</v>
      </c>
      <c r="CB910" s="130">
        <f t="shared" ref="CB910" si="17718">T910/T932</f>
        <v>1.5510204081632653E-2</v>
      </c>
      <c r="CC910" s="131">
        <f t="shared" ref="CC910" si="17719">U910/U932</f>
        <v>3.7960954446854663E-2</v>
      </c>
      <c r="CD910" s="132">
        <f t="shared" ref="CD910" si="17720">V910/V932</f>
        <v>4.6664836673071643E-3</v>
      </c>
      <c r="CE910" s="133">
        <f t="shared" ref="CE910" si="17721">W910/W932</f>
        <v>1.970710540589405E-2</v>
      </c>
      <c r="CF910" s="130">
        <f t="shared" ref="CF910" si="17722">X910/X932</f>
        <v>1.4323144104803493E-2</v>
      </c>
      <c r="CG910" s="131">
        <f t="shared" ref="CG910" si="17723">Y910/Y932</f>
        <v>4.1861674466978679E-2</v>
      </c>
      <c r="CH910" s="132">
        <f t="shared" ref="CH910" si="17724">Z910/Z932</f>
        <v>1.897006845331305E-2</v>
      </c>
      <c r="CI910" s="130">
        <f t="shared" ref="CI910" si="17725">AA910/AA932</f>
        <v>1.1294166407626153E-2</v>
      </c>
      <c r="CJ910" s="136">
        <f t="shared" ref="CJ910" si="17726">AB910/AB932</f>
        <v>2.646528901309016E-2</v>
      </c>
      <c r="CK910" s="137">
        <f t="shared" ref="CK910" si="17727">AC910/AC932</f>
        <v>1.3149649834131957E-2</v>
      </c>
    </row>
    <row r="911" spans="1:89" ht="15" thickTop="1" thickBot="1">
      <c r="A911" s="138" t="s">
        <v>19</v>
      </c>
      <c r="B911" s="182">
        <v>1227</v>
      </c>
      <c r="C911" s="183">
        <v>150</v>
      </c>
      <c r="D911" s="184">
        <v>383</v>
      </c>
      <c r="E911" s="185">
        <v>122</v>
      </c>
      <c r="F911" s="182">
        <v>145</v>
      </c>
      <c r="G911" s="186">
        <v>35</v>
      </c>
      <c r="H911" s="184">
        <v>503</v>
      </c>
      <c r="I911" s="185">
        <v>438</v>
      </c>
      <c r="J911" s="182">
        <v>29</v>
      </c>
      <c r="K911" s="186">
        <v>63</v>
      </c>
      <c r="L911" s="184">
        <v>60</v>
      </c>
      <c r="M911" s="182">
        <v>321</v>
      </c>
      <c r="N911" s="187">
        <v>371</v>
      </c>
      <c r="O911" s="188">
        <v>545</v>
      </c>
      <c r="P911" s="182">
        <v>198</v>
      </c>
      <c r="Q911" s="186">
        <v>250</v>
      </c>
      <c r="R911" s="184">
        <v>335</v>
      </c>
      <c r="S911" s="185">
        <v>332</v>
      </c>
      <c r="T911" s="182">
        <v>76</v>
      </c>
      <c r="U911" s="186">
        <v>131</v>
      </c>
      <c r="V911" s="184">
        <v>131</v>
      </c>
      <c r="W911" s="185">
        <v>476</v>
      </c>
      <c r="X911" s="182">
        <v>272</v>
      </c>
      <c r="Y911" s="186">
        <v>298</v>
      </c>
      <c r="Z911" s="184">
        <v>858</v>
      </c>
      <c r="AA911" s="182">
        <v>766</v>
      </c>
      <c r="AB911" s="165">
        <f>B911+D911+F911+H911+J911+L911+N911+P911+R911+T911+V911+X911+Z911</f>
        <v>4588</v>
      </c>
      <c r="AC911" s="166">
        <f t="shared" si="17673"/>
        <v>3927</v>
      </c>
      <c r="AE911" s="269" t="s">
        <v>13</v>
      </c>
      <c r="AF911" s="14">
        <f t="shared" ref="AF911:BG911" si="17728">SUM(AF908:AF910)</f>
        <v>1958</v>
      </c>
      <c r="AG911" s="1">
        <f t="shared" si="17728"/>
        <v>389</v>
      </c>
      <c r="AH911" s="14">
        <f t="shared" si="17728"/>
        <v>578</v>
      </c>
      <c r="AI911" s="1">
        <f t="shared" si="17728"/>
        <v>196</v>
      </c>
      <c r="AJ911" s="14">
        <f t="shared" si="17728"/>
        <v>233</v>
      </c>
      <c r="AK911" s="1">
        <f t="shared" si="17728"/>
        <v>66</v>
      </c>
      <c r="AL911" s="14">
        <f t="shared" si="17728"/>
        <v>813</v>
      </c>
      <c r="AM911" s="1">
        <f t="shared" si="17728"/>
        <v>712</v>
      </c>
      <c r="AN911" s="14">
        <f t="shared" si="17728"/>
        <v>76</v>
      </c>
      <c r="AO911" s="1">
        <f t="shared" si="17728"/>
        <v>136</v>
      </c>
      <c r="AP911" s="14">
        <f t="shared" si="17728"/>
        <v>99</v>
      </c>
      <c r="AQ911" s="1">
        <f t="shared" si="17728"/>
        <v>399</v>
      </c>
      <c r="AR911" s="14">
        <f t="shared" si="17728"/>
        <v>630</v>
      </c>
      <c r="AS911" s="1">
        <f t="shared" si="17728"/>
        <v>932</v>
      </c>
      <c r="AT911" s="14">
        <f t="shared" si="17728"/>
        <v>327</v>
      </c>
      <c r="AU911" s="1">
        <f t="shared" si="17728"/>
        <v>243</v>
      </c>
      <c r="AV911" s="14">
        <f t="shared" si="17728"/>
        <v>716</v>
      </c>
      <c r="AW911" s="1">
        <f t="shared" si="17728"/>
        <v>444</v>
      </c>
      <c r="AX911" s="14">
        <f t="shared" si="17728"/>
        <v>74</v>
      </c>
      <c r="AY911" s="1">
        <f t="shared" si="17728"/>
        <v>134</v>
      </c>
      <c r="AZ911" s="14">
        <f t="shared" si="17728"/>
        <v>214</v>
      </c>
      <c r="BA911" s="1">
        <f t="shared" si="17728"/>
        <v>707</v>
      </c>
      <c r="BB911" s="14">
        <f t="shared" si="17728"/>
        <v>352</v>
      </c>
      <c r="BC911" s="1">
        <f t="shared" si="17728"/>
        <v>274</v>
      </c>
      <c r="BD911" s="14">
        <f t="shared" si="17728"/>
        <v>1735</v>
      </c>
      <c r="BE911" s="1">
        <f t="shared" si="17728"/>
        <v>1025</v>
      </c>
      <c r="BF911" s="54">
        <f t="shared" si="17728"/>
        <v>7805</v>
      </c>
      <c r="BG911" s="50">
        <f t="shared" si="17728"/>
        <v>5657</v>
      </c>
      <c r="BI911" s="138" t="s">
        <v>19</v>
      </c>
      <c r="BJ911" s="130">
        <f>B911/B932</f>
        <v>5.4759673316374345E-2</v>
      </c>
      <c r="BK911" s="131">
        <f t="shared" ref="BK911" si="17729">C911/C932</f>
        <v>1.1332728921124207E-2</v>
      </c>
      <c r="BL911" s="132">
        <f t="shared" ref="BL911" si="17730">D911/D932</f>
        <v>5.218694645047009E-2</v>
      </c>
      <c r="BM911" s="133">
        <f t="shared" ref="BM911" si="17731">E911/E932</f>
        <v>2.6510212950890916E-2</v>
      </c>
      <c r="BN911" s="130">
        <f t="shared" ref="BN911" si="17732">F911/F932</f>
        <v>5.6179775280898875E-2</v>
      </c>
      <c r="BO911" s="131">
        <f t="shared" ref="BO911" si="17733">G911/G932</f>
        <v>2.2307202039515615E-2</v>
      </c>
      <c r="BP911" s="132">
        <f t="shared" ref="BP911" si="17734">H911/H932</f>
        <v>3.7209646397396066E-2</v>
      </c>
      <c r="BQ911" s="133">
        <f t="shared" ref="BQ911" si="17735">I911/I932</f>
        <v>2.6153938018749628E-2</v>
      </c>
      <c r="BR911" s="130">
        <f t="shared" ref="BR911" si="17736">J911/J932</f>
        <v>2.3596419853539462E-2</v>
      </c>
      <c r="BS911" s="131">
        <f t="shared" ref="BS911" si="17737">K911/K932</f>
        <v>3.3439490445859872E-2</v>
      </c>
      <c r="BT911" s="132">
        <f t="shared" ref="BT911" si="17738">L911/L932</f>
        <v>2.600780234070221E-2</v>
      </c>
      <c r="BU911" s="130">
        <f t="shared" ref="BU911" si="17739">M911/M932</f>
        <v>4.5551298424861643E-2</v>
      </c>
      <c r="BV911" s="134">
        <f t="shared" ref="BV911" si="17740">N911/N932</f>
        <v>4.0339241056866371E-2</v>
      </c>
      <c r="BW911" s="135">
        <f t="shared" ref="BW911" si="17741">O911/O932</f>
        <v>4.1968273525334977E-2</v>
      </c>
      <c r="BX911" s="130">
        <f t="shared" ref="BX911" si="17742">P911/P932</f>
        <v>3.9959636730575177E-2</v>
      </c>
      <c r="BY911" s="131">
        <f t="shared" ref="BY911" si="17743">Q911/Q932</f>
        <v>4.5703839122486288E-2</v>
      </c>
      <c r="BZ911" s="132">
        <f t="shared" ref="BZ911" si="17744">R911/R932</f>
        <v>3.8665743305632501E-2</v>
      </c>
      <c r="CA911" s="133">
        <f t="shared" ref="CA911" si="17745">S911/S932</f>
        <v>3.7198879551820725E-2</v>
      </c>
      <c r="CB911" s="130">
        <f t="shared" ref="CB911" si="17746">T911/T932</f>
        <v>6.2040816326530614E-2</v>
      </c>
      <c r="CC911" s="131">
        <f t="shared" ref="CC911" si="17747">U911/U932</f>
        <v>7.10412147505423E-2</v>
      </c>
      <c r="CD911" s="132">
        <f t="shared" ref="CD911" si="17748">V911/V932</f>
        <v>1.7979687071095252E-2</v>
      </c>
      <c r="CE911" s="133">
        <f t="shared" ref="CE911" si="17749">W911/W932</f>
        <v>4.3030193455071412E-2</v>
      </c>
      <c r="CF911" s="130">
        <f t="shared" ref="CF911" si="17750">X911/X932</f>
        <v>4.7510917030567687E-2</v>
      </c>
      <c r="CG911" s="131">
        <f t="shared" ref="CG911" si="17751">Y911/Y932</f>
        <v>7.7483099323972959E-2</v>
      </c>
      <c r="CH911" s="132">
        <f t="shared" ref="CH911" si="17752">Z911/Z932</f>
        <v>3.8387544181468392E-2</v>
      </c>
      <c r="CI911" s="130">
        <f t="shared" ref="CI911" si="17753">AA911/AA932</f>
        <v>3.968500673505336E-2</v>
      </c>
      <c r="CJ911" s="136">
        <f t="shared" ref="CJ911" si="17754">AB911/AB932</f>
        <v>4.217531989998529E-2</v>
      </c>
      <c r="CK911" s="137">
        <f t="shared" ref="CK911" si="17755">AC911/AC932</f>
        <v>3.6186877994839661E-2</v>
      </c>
    </row>
    <row r="912" spans="1:89" ht="14" thickTop="1">
      <c r="A912" s="147" t="s">
        <v>20</v>
      </c>
      <c r="B912" s="189">
        <v>0</v>
      </c>
      <c r="C912" s="190">
        <v>189</v>
      </c>
      <c r="D912" s="191">
        <v>0</v>
      </c>
      <c r="E912" s="192">
        <v>97</v>
      </c>
      <c r="F912" s="189">
        <v>0</v>
      </c>
      <c r="G912" s="193">
        <v>42</v>
      </c>
      <c r="H912" s="191">
        <v>3</v>
      </c>
      <c r="I912" s="192">
        <v>345</v>
      </c>
      <c r="J912" s="189">
        <v>0</v>
      </c>
      <c r="K912" s="193">
        <v>33</v>
      </c>
      <c r="L912" s="191">
        <v>0</v>
      </c>
      <c r="M912" s="189">
        <v>145</v>
      </c>
      <c r="N912" s="194">
        <v>4</v>
      </c>
      <c r="O912" s="195">
        <v>334</v>
      </c>
      <c r="P912" s="189">
        <v>1</v>
      </c>
      <c r="Q912" s="193">
        <v>115</v>
      </c>
      <c r="R912" s="191">
        <v>0</v>
      </c>
      <c r="S912" s="192">
        <v>182</v>
      </c>
      <c r="T912" s="189">
        <v>0</v>
      </c>
      <c r="U912" s="193">
        <v>76</v>
      </c>
      <c r="V912" s="191">
        <v>1</v>
      </c>
      <c r="W912" s="192">
        <v>288</v>
      </c>
      <c r="X912" s="189">
        <v>0</v>
      </c>
      <c r="Y912" s="193">
        <v>114</v>
      </c>
      <c r="Z912" s="191">
        <v>5</v>
      </c>
      <c r="AA912" s="189">
        <v>521</v>
      </c>
      <c r="AB912" s="165">
        <f t="shared" ref="AB912:AB928" si="17756">B912+D912+F912+H912+J912+L912+N912+P912+R912+T912+V912+X912+Z912</f>
        <v>14</v>
      </c>
      <c r="AC912" s="166">
        <f t="shared" si="17673"/>
        <v>2481</v>
      </c>
      <c r="BI912" s="147" t="s">
        <v>20</v>
      </c>
      <c r="BJ912" s="130">
        <f>B912/B932</f>
        <v>0</v>
      </c>
      <c r="BK912" s="131">
        <f t="shared" ref="BK912" si="17757">C912/C932</f>
        <v>1.4279238440616501E-2</v>
      </c>
      <c r="BL912" s="132">
        <f t="shared" ref="BL912" si="17758">D912/D932</f>
        <v>0</v>
      </c>
      <c r="BM912" s="133">
        <f t="shared" ref="BM912" si="17759">E912/E932</f>
        <v>2.1077792264232943E-2</v>
      </c>
      <c r="BN912" s="130">
        <f t="shared" ref="BN912" si="17760">F912/F932</f>
        <v>0</v>
      </c>
      <c r="BO912" s="131">
        <f t="shared" ref="BO912" si="17761">G912/G932</f>
        <v>2.676864244741874E-2</v>
      </c>
      <c r="BP912" s="132">
        <f t="shared" ref="BP912" si="17762">H912/H932</f>
        <v>2.2192632046160674E-4</v>
      </c>
      <c r="BQ912" s="133">
        <f t="shared" ref="BQ912" si="17763">I912/I932</f>
        <v>2.0600704603809639E-2</v>
      </c>
      <c r="BR912" s="130">
        <f t="shared" ref="BR912" si="17764">J912/J932</f>
        <v>0</v>
      </c>
      <c r="BS912" s="131">
        <f t="shared" ref="BS912" si="17765">K912/K932</f>
        <v>1.751592356687898E-2</v>
      </c>
      <c r="BT912" s="132">
        <f t="shared" ref="BT912" si="17766">L912/L932</f>
        <v>0</v>
      </c>
      <c r="BU912" s="130">
        <f t="shared" ref="BU912" si="17767">M912/M932</f>
        <v>2.0576131687242798E-2</v>
      </c>
      <c r="BV912" s="134">
        <f t="shared" ref="BV912" si="17768">N912/N932</f>
        <v>4.3492443187996088E-4</v>
      </c>
      <c r="BW912" s="135">
        <f t="shared" ref="BW912" si="17769">O912/O932</f>
        <v>2.5720006160480518E-2</v>
      </c>
      <c r="BX912" s="130">
        <f t="shared" ref="BX912" si="17770">P912/P932</f>
        <v>2.0181634712411706E-4</v>
      </c>
      <c r="BY912" s="131">
        <f t="shared" ref="BY912" si="17771">Q912/Q932</f>
        <v>2.1023765996343691E-2</v>
      </c>
      <c r="BZ912" s="132">
        <f t="shared" ref="BZ912" si="17772">R912/R932</f>
        <v>0</v>
      </c>
      <c r="CA912" s="133">
        <f t="shared" ref="CA912" si="17773">S912/S932</f>
        <v>2.0392156862745099E-2</v>
      </c>
      <c r="CB912" s="130">
        <f t="shared" ref="CB912" si="17774">T912/T932</f>
        <v>0</v>
      </c>
      <c r="CC912" s="131">
        <f t="shared" ref="CC912" si="17775">U912/U932</f>
        <v>4.1214750542299353E-2</v>
      </c>
      <c r="CD912" s="132">
        <f t="shared" ref="CD912" si="17776">V912/V932</f>
        <v>1.372495196266813E-4</v>
      </c>
      <c r="CE912" s="133">
        <f t="shared" ref="CE912" si="17777">W912/W932</f>
        <v>2.6035075031639848E-2</v>
      </c>
      <c r="CF912" s="130">
        <f t="shared" ref="CF912" si="17778">X912/X932</f>
        <v>0</v>
      </c>
      <c r="CG912" s="131">
        <f t="shared" ref="CG912" si="17779">Y912/Y932</f>
        <v>2.9641185647425898E-2</v>
      </c>
      <c r="CH912" s="132">
        <f t="shared" ref="CH912" si="17780">Z912/Z932</f>
        <v>2.2370363742114447E-4</v>
      </c>
      <c r="CI912" s="130">
        <f t="shared" ref="CI912" si="17781">AA912/AA932</f>
        <v>2.6992021552170758E-2</v>
      </c>
      <c r="CJ912" s="136">
        <f t="shared" ref="CJ912" si="17782">AB912/AB932</f>
        <v>1.2869539638182085E-4</v>
      </c>
      <c r="CK912" s="137">
        <f t="shared" ref="CK912" si="17783">AC912/AC932</f>
        <v>2.2862145226686326E-2</v>
      </c>
    </row>
    <row r="913" spans="1:89" ht="14" thickBot="1">
      <c r="A913" s="138" t="s">
        <v>21</v>
      </c>
      <c r="B913" s="182">
        <v>3</v>
      </c>
      <c r="C913" s="183">
        <v>0</v>
      </c>
      <c r="D913" s="184">
        <v>0</v>
      </c>
      <c r="E913" s="185">
        <v>0</v>
      </c>
      <c r="F913" s="182">
        <v>0</v>
      </c>
      <c r="G913" s="186">
        <v>0</v>
      </c>
      <c r="H913" s="184">
        <v>0</v>
      </c>
      <c r="I913" s="185">
        <v>3</v>
      </c>
      <c r="J913" s="182">
        <v>2</v>
      </c>
      <c r="K913" s="186">
        <v>0</v>
      </c>
      <c r="L913" s="184">
        <v>0</v>
      </c>
      <c r="M913" s="182">
        <v>1</v>
      </c>
      <c r="N913" s="187">
        <v>7</v>
      </c>
      <c r="O913" s="188">
        <v>2</v>
      </c>
      <c r="P913" s="182">
        <v>0</v>
      </c>
      <c r="Q913" s="186">
        <v>1</v>
      </c>
      <c r="R913" s="184">
        <v>3</v>
      </c>
      <c r="S913" s="185">
        <v>2</v>
      </c>
      <c r="T913" s="182">
        <v>0</v>
      </c>
      <c r="U913" s="186">
        <v>1</v>
      </c>
      <c r="V913" s="184">
        <v>0</v>
      </c>
      <c r="W913" s="185">
        <v>1</v>
      </c>
      <c r="X913" s="182">
        <v>3</v>
      </c>
      <c r="Y913" s="186">
        <v>0</v>
      </c>
      <c r="Z913" s="184">
        <v>1</v>
      </c>
      <c r="AA913" s="182">
        <v>4</v>
      </c>
      <c r="AB913" s="165">
        <f t="shared" si="17756"/>
        <v>19</v>
      </c>
      <c r="AC913" s="166">
        <f t="shared" si="17673"/>
        <v>15</v>
      </c>
      <c r="AE913" t="s">
        <v>88</v>
      </c>
      <c r="BI913" s="138" t="s">
        <v>21</v>
      </c>
      <c r="BJ913" s="130">
        <f>B913/B932</f>
        <v>1.3388673182487614E-4</v>
      </c>
      <c r="BK913" s="131">
        <f t="shared" ref="BK913" si="17784">C913/C932</f>
        <v>0</v>
      </c>
      <c r="BL913" s="132">
        <f t="shared" ref="BL913" si="17785">D913/D932</f>
        <v>0</v>
      </c>
      <c r="BM913" s="133">
        <f t="shared" ref="BM913" si="17786">E913/E932</f>
        <v>0</v>
      </c>
      <c r="BN913" s="130">
        <f t="shared" ref="BN913" si="17787">F913/F932</f>
        <v>0</v>
      </c>
      <c r="BO913" s="131">
        <f t="shared" ref="BO913" si="17788">G913/G932</f>
        <v>0</v>
      </c>
      <c r="BP913" s="132">
        <f t="shared" ref="BP913" si="17789">H913/H932</f>
        <v>0</v>
      </c>
      <c r="BQ913" s="133">
        <f t="shared" ref="BQ913" si="17790">I913/I932</f>
        <v>1.7913656177225771E-4</v>
      </c>
      <c r="BR913" s="130">
        <f t="shared" ref="BR913" si="17791">J913/J932</f>
        <v>1.6273393002441008E-3</v>
      </c>
      <c r="BS913" s="131">
        <f t="shared" ref="BS913" si="17792">K913/K932</f>
        <v>0</v>
      </c>
      <c r="BT913" s="132">
        <f t="shared" ref="BT913" si="17793">L913/L932</f>
        <v>0</v>
      </c>
      <c r="BU913" s="130">
        <f t="shared" ref="BU913" si="17794">M913/M932</f>
        <v>1.4190435646374344E-4</v>
      </c>
      <c r="BV913" s="134">
        <f t="shared" ref="BV913" si="17795">N913/N932</f>
        <v>7.6111775578993146E-4</v>
      </c>
      <c r="BW913" s="135">
        <f t="shared" ref="BW913" si="17796">O913/O932</f>
        <v>1.5401201293700908E-4</v>
      </c>
      <c r="BX913" s="130">
        <f t="shared" ref="BX913" si="17797">P913/P932</f>
        <v>0</v>
      </c>
      <c r="BY913" s="131">
        <f t="shared" ref="BY913" si="17798">Q913/Q932</f>
        <v>1.8281535648994517E-4</v>
      </c>
      <c r="BZ913" s="132">
        <f t="shared" ref="BZ913" si="17799">R913/R932</f>
        <v>3.4626038781163435E-4</v>
      </c>
      <c r="CA913" s="133">
        <f t="shared" ref="CA913" si="17800">S913/S932</f>
        <v>2.2408963585434174E-4</v>
      </c>
      <c r="CB913" s="130">
        <f t="shared" ref="CB913" si="17801">T913/T932</f>
        <v>0</v>
      </c>
      <c r="CC913" s="131">
        <f t="shared" ref="CC913" si="17802">U913/U932</f>
        <v>5.4229934924078093E-4</v>
      </c>
      <c r="CD913" s="132">
        <f t="shared" ref="CD913" si="17803">V913/V932</f>
        <v>0</v>
      </c>
      <c r="CE913" s="133">
        <f t="shared" ref="CE913" si="17804">W913/W932</f>
        <v>9.0399566082082806E-5</v>
      </c>
      <c r="CF913" s="130">
        <f t="shared" ref="CF913" si="17805">X913/X932</f>
        <v>5.2401746724890829E-4</v>
      </c>
      <c r="CG913" s="131">
        <f t="shared" ref="CG913" si="17806">Y913/Y932</f>
        <v>0</v>
      </c>
      <c r="CH913" s="132">
        <f t="shared" ref="CH913" si="17807">Z913/Z932</f>
        <v>4.4740727484228892E-5</v>
      </c>
      <c r="CI913" s="130">
        <f t="shared" ref="CI913" si="17808">AA913/AA932</f>
        <v>2.0723241114910373E-4</v>
      </c>
      <c r="CJ913" s="136">
        <f t="shared" ref="CJ913" si="17809">AB913/AB932</f>
        <v>1.7465803794675688E-4</v>
      </c>
      <c r="CK913" s="137">
        <f t="shared" ref="CK913" si="17810">AC913/AC932</f>
        <v>1.3822336896424624E-4</v>
      </c>
    </row>
    <row r="914" spans="1:89" ht="15" thickTop="1" thickBot="1">
      <c r="A914" s="147" t="s">
        <v>22</v>
      </c>
      <c r="B914" s="189">
        <v>1955</v>
      </c>
      <c r="C914" s="190">
        <v>200</v>
      </c>
      <c r="D914" s="191">
        <v>578</v>
      </c>
      <c r="E914" s="192">
        <v>99</v>
      </c>
      <c r="F914" s="189">
        <v>233</v>
      </c>
      <c r="G914" s="193">
        <v>24</v>
      </c>
      <c r="H914" s="191">
        <v>810</v>
      </c>
      <c r="I914" s="192">
        <v>364</v>
      </c>
      <c r="J914" s="189">
        <v>74</v>
      </c>
      <c r="K914" s="193">
        <v>103</v>
      </c>
      <c r="L914" s="191">
        <v>99</v>
      </c>
      <c r="M914" s="189">
        <v>253</v>
      </c>
      <c r="N914" s="194">
        <v>619</v>
      </c>
      <c r="O914" s="195">
        <v>596</v>
      </c>
      <c r="P914" s="189">
        <v>326</v>
      </c>
      <c r="Q914" s="193">
        <v>127</v>
      </c>
      <c r="R914" s="191">
        <v>713</v>
      </c>
      <c r="S914" s="192">
        <v>260</v>
      </c>
      <c r="T914" s="189">
        <v>74</v>
      </c>
      <c r="U914" s="193">
        <v>57</v>
      </c>
      <c r="V914" s="191">
        <v>213</v>
      </c>
      <c r="W914" s="192">
        <v>418</v>
      </c>
      <c r="X914" s="189">
        <v>349</v>
      </c>
      <c r="Y914" s="193">
        <v>160</v>
      </c>
      <c r="Z914" s="191">
        <v>1729</v>
      </c>
      <c r="AA914" s="189">
        <v>500</v>
      </c>
      <c r="AB914" s="165">
        <f t="shared" si="17756"/>
        <v>7772</v>
      </c>
      <c r="AC914" s="166">
        <f t="shared" si="17673"/>
        <v>3161</v>
      </c>
      <c r="AE914" s="314" t="s">
        <v>0</v>
      </c>
      <c r="AF914" s="308" t="s">
        <v>1</v>
      </c>
      <c r="AG914" s="309"/>
      <c r="AH914" s="308" t="s">
        <v>2</v>
      </c>
      <c r="AI914" s="309"/>
      <c r="AJ914" s="308" t="s">
        <v>3</v>
      </c>
      <c r="AK914" s="309"/>
      <c r="AL914" s="308" t="s">
        <v>4</v>
      </c>
      <c r="AM914" s="309"/>
      <c r="AN914" s="308" t="s">
        <v>5</v>
      </c>
      <c r="AO914" s="309"/>
      <c r="AP914" s="308" t="s">
        <v>6</v>
      </c>
      <c r="AQ914" s="309"/>
      <c r="AR914" s="308" t="s">
        <v>7</v>
      </c>
      <c r="AS914" s="309"/>
      <c r="AT914" s="308" t="s">
        <v>8</v>
      </c>
      <c r="AU914" s="309"/>
      <c r="AV914" s="308" t="s">
        <v>9</v>
      </c>
      <c r="AW914" s="309"/>
      <c r="AX914" s="308" t="s">
        <v>10</v>
      </c>
      <c r="AY914" s="309"/>
      <c r="AZ914" s="308" t="s">
        <v>11</v>
      </c>
      <c r="BA914" s="309"/>
      <c r="BB914" s="308" t="s">
        <v>12</v>
      </c>
      <c r="BC914" s="309"/>
      <c r="BD914" s="310" t="s">
        <v>40</v>
      </c>
      <c r="BE914" s="311"/>
      <c r="BF914" s="312" t="s">
        <v>41</v>
      </c>
      <c r="BG914" s="313"/>
      <c r="BI914" s="147" t="s">
        <v>22</v>
      </c>
      <c r="BJ914" s="130">
        <f>B914/B932</f>
        <v>8.7249520239210968E-2</v>
      </c>
      <c r="BK914" s="131">
        <f t="shared" ref="BK914" si="17811">C914/C932</f>
        <v>1.5110305228165609E-2</v>
      </c>
      <c r="BL914" s="132">
        <f t="shared" ref="BL914" si="17812">D914/D932</f>
        <v>7.8757323886088026E-2</v>
      </c>
      <c r="BM914" s="133">
        <f t="shared" ref="BM914" si="17813">E914/E932</f>
        <v>2.1512385919165579E-2</v>
      </c>
      <c r="BN914" s="130">
        <f t="shared" ref="BN914" si="17814">F914/F932</f>
        <v>9.0275087175513372E-2</v>
      </c>
      <c r="BO914" s="131">
        <f t="shared" ref="BO914" si="17815">G914/G932</f>
        <v>1.5296367112810707E-2</v>
      </c>
      <c r="BP914" s="132">
        <f t="shared" ref="BP914" si="17816">H914/H932</f>
        <v>5.9920106524633823E-2</v>
      </c>
      <c r="BQ914" s="133">
        <f t="shared" ref="BQ914" si="17817">I914/I932</f>
        <v>2.1735236161700602E-2</v>
      </c>
      <c r="BR914" s="130">
        <f t="shared" ref="BR914" si="17818">J914/J932</f>
        <v>6.0211554109031735E-2</v>
      </c>
      <c r="BS914" s="131">
        <f t="shared" ref="BS914" si="17819">K914/K932</f>
        <v>5.467091295116773E-2</v>
      </c>
      <c r="BT914" s="132">
        <f t="shared" ref="BT914" si="17820">L914/L932</f>
        <v>4.2912873862158647E-2</v>
      </c>
      <c r="BU914" s="130">
        <f t="shared" ref="BU914" si="17821">M914/M932</f>
        <v>3.590180218532709E-2</v>
      </c>
      <c r="BV914" s="134">
        <f t="shared" ref="BV914" si="17822">N914/N932</f>
        <v>6.7304555833423943E-2</v>
      </c>
      <c r="BW914" s="135">
        <f t="shared" ref="BW914" si="17823">O914/O932</f>
        <v>4.5895579855228706E-2</v>
      </c>
      <c r="BX914" s="130">
        <f t="shared" ref="BX914" si="17824">P914/P932</f>
        <v>6.579212916246216E-2</v>
      </c>
      <c r="BY914" s="131">
        <f t="shared" ref="BY914" si="17825">Q914/Q932</f>
        <v>2.3217550274223033E-2</v>
      </c>
      <c r="BZ914" s="132">
        <f t="shared" ref="BZ914" si="17826">R914/R932</f>
        <v>8.2294552169898436E-2</v>
      </c>
      <c r="CA914" s="133">
        <f t="shared" ref="CA914" si="17827">S914/S932</f>
        <v>2.9131652661064426E-2</v>
      </c>
      <c r="CB914" s="130">
        <f t="shared" ref="CB914" si="17828">T914/T932</f>
        <v>6.0408163265306125E-2</v>
      </c>
      <c r="CC914" s="131">
        <f t="shared" ref="CC914" si="17829">U914/U932</f>
        <v>3.0911062906724511E-2</v>
      </c>
      <c r="CD914" s="132">
        <f t="shared" ref="CD914" si="17830">V914/V932</f>
        <v>2.923414768048312E-2</v>
      </c>
      <c r="CE914" s="133">
        <f t="shared" ref="CE914" si="17831">W914/W932</f>
        <v>3.7787018622310611E-2</v>
      </c>
      <c r="CF914" s="130">
        <f t="shared" ref="CF914" si="17832">X914/X932</f>
        <v>6.0960698689956329E-2</v>
      </c>
      <c r="CG914" s="131">
        <f t="shared" ref="CG914" si="17833">Y914/Y932</f>
        <v>4.1601664066562662E-2</v>
      </c>
      <c r="CH914" s="132">
        <f t="shared" ref="CH914" si="17834">Z914/Z932</f>
        <v>7.7356717820231763E-2</v>
      </c>
      <c r="CI914" s="130">
        <f t="shared" ref="CI914" si="17835">AA914/AA932</f>
        <v>2.5904051393637963E-2</v>
      </c>
      <c r="CJ914" s="136">
        <f t="shared" ref="CJ914" si="17836">AB914/AB932</f>
        <v>7.144433004853655E-2</v>
      </c>
      <c r="CK914" s="137">
        <f t="shared" ref="CK914" si="17837">AC914/AC932</f>
        <v>2.9128271286398822E-2</v>
      </c>
    </row>
    <row r="915" spans="1:89" ht="15" thickTop="1" thickBot="1">
      <c r="A915" s="138" t="s">
        <v>23</v>
      </c>
      <c r="B915" s="182">
        <v>2089</v>
      </c>
      <c r="C915" s="183">
        <v>704</v>
      </c>
      <c r="D915" s="184">
        <v>761</v>
      </c>
      <c r="E915" s="185">
        <v>288</v>
      </c>
      <c r="F915" s="182">
        <v>240</v>
      </c>
      <c r="G915" s="186">
        <v>98</v>
      </c>
      <c r="H915" s="184">
        <v>1034</v>
      </c>
      <c r="I915" s="185">
        <v>1217</v>
      </c>
      <c r="J915" s="182">
        <v>90</v>
      </c>
      <c r="K915" s="186">
        <v>294</v>
      </c>
      <c r="L915" s="184">
        <v>95</v>
      </c>
      <c r="M915" s="182">
        <v>707</v>
      </c>
      <c r="N915" s="187">
        <v>725</v>
      </c>
      <c r="O915" s="188">
        <v>1035</v>
      </c>
      <c r="P915" s="182">
        <v>416</v>
      </c>
      <c r="Q915" s="186">
        <v>323</v>
      </c>
      <c r="R915" s="184">
        <v>775</v>
      </c>
      <c r="S915" s="185">
        <v>586</v>
      </c>
      <c r="T915" s="182">
        <v>85</v>
      </c>
      <c r="U915" s="186">
        <v>149</v>
      </c>
      <c r="V915" s="184">
        <v>279</v>
      </c>
      <c r="W915" s="185">
        <v>925</v>
      </c>
      <c r="X915" s="182">
        <v>401</v>
      </c>
      <c r="Y915" s="186">
        <v>241</v>
      </c>
      <c r="Z915" s="184">
        <v>1795</v>
      </c>
      <c r="AA915" s="182">
        <v>1093</v>
      </c>
      <c r="AB915" s="165">
        <f t="shared" si="17756"/>
        <v>8785</v>
      </c>
      <c r="AC915" s="166">
        <f t="shared" si="17673"/>
        <v>7660</v>
      </c>
      <c r="AE915" s="315"/>
      <c r="AF915" s="230" t="s">
        <v>14</v>
      </c>
      <c r="AG915" s="231" t="s">
        <v>15</v>
      </c>
      <c r="AH915" s="232" t="s">
        <v>14</v>
      </c>
      <c r="AI915" s="233" t="s">
        <v>15</v>
      </c>
      <c r="AJ915" s="230" t="s">
        <v>14</v>
      </c>
      <c r="AK915" s="231" t="s">
        <v>15</v>
      </c>
      <c r="AL915" s="232" t="s">
        <v>14</v>
      </c>
      <c r="AM915" s="233" t="s">
        <v>15</v>
      </c>
      <c r="AN915" s="230" t="s">
        <v>14</v>
      </c>
      <c r="AO915" s="231" t="s">
        <v>15</v>
      </c>
      <c r="AP915" s="232" t="s">
        <v>14</v>
      </c>
      <c r="AQ915" s="230" t="s">
        <v>15</v>
      </c>
      <c r="AR915" s="234" t="s">
        <v>14</v>
      </c>
      <c r="AS915" s="235" t="s">
        <v>15</v>
      </c>
      <c r="AT915" s="230" t="s">
        <v>14</v>
      </c>
      <c r="AU915" s="231" t="s">
        <v>15</v>
      </c>
      <c r="AV915" s="232" t="s">
        <v>14</v>
      </c>
      <c r="AW915" s="233" t="s">
        <v>15</v>
      </c>
      <c r="AX915" s="230" t="s">
        <v>14</v>
      </c>
      <c r="AY915" s="231" t="s">
        <v>15</v>
      </c>
      <c r="AZ915" s="232" t="s">
        <v>14</v>
      </c>
      <c r="BA915" s="233" t="s">
        <v>15</v>
      </c>
      <c r="BB915" s="230" t="s">
        <v>14</v>
      </c>
      <c r="BC915" s="231" t="s">
        <v>15</v>
      </c>
      <c r="BD915" s="236" t="s">
        <v>14</v>
      </c>
      <c r="BE915" s="237" t="s">
        <v>15</v>
      </c>
      <c r="BF915" s="238" t="s">
        <v>14</v>
      </c>
      <c r="BG915" s="239" t="s">
        <v>15</v>
      </c>
      <c r="BI915" s="138" t="s">
        <v>23</v>
      </c>
      <c r="BJ915" s="130">
        <f>B915/B932</f>
        <v>9.3229794260722101E-2</v>
      </c>
      <c r="BK915" s="131">
        <f t="shared" ref="BK915" si="17838">C915/C932</f>
        <v>5.3188274403142943E-2</v>
      </c>
      <c r="BL915" s="132">
        <f t="shared" ref="BL915" si="17839">D915/D932</f>
        <v>0.10369260117182177</v>
      </c>
      <c r="BM915" s="133">
        <f t="shared" ref="BM915" si="17840">E915/E932</f>
        <v>6.2581486310299875E-2</v>
      </c>
      <c r="BN915" s="130">
        <f t="shared" ref="BN915" si="17841">F915/F932</f>
        <v>9.2987214258039519E-2</v>
      </c>
      <c r="BO915" s="131">
        <f t="shared" ref="BO915" si="17842">G915/G932</f>
        <v>6.2460165710643722E-2</v>
      </c>
      <c r="BP915" s="132">
        <f t="shared" ref="BP915" si="17843">H915/H932</f>
        <v>7.6490605119100455E-2</v>
      </c>
      <c r="BQ915" s="133">
        <f t="shared" ref="BQ915" si="17844">I915/I932</f>
        <v>7.266973189227921E-2</v>
      </c>
      <c r="BR915" s="130">
        <f t="shared" ref="BR915" si="17845">J915/J932</f>
        <v>7.3230268510984534E-2</v>
      </c>
      <c r="BS915" s="131">
        <f t="shared" ref="BS915" si="17846">K915/K932</f>
        <v>0.15605095541401273</v>
      </c>
      <c r="BT915" s="132">
        <f t="shared" ref="BT915" si="17847">L915/L932</f>
        <v>4.1179020372778499E-2</v>
      </c>
      <c r="BU915" s="130">
        <f t="shared" ref="BU915" si="17848">M915/M932</f>
        <v>0.10032638001986662</v>
      </c>
      <c r="BV915" s="134">
        <f t="shared" ref="BV915" si="17849">N915/N932</f>
        <v>7.8830053278242912E-2</v>
      </c>
      <c r="BW915" s="135">
        <f t="shared" ref="BW915" si="17850">O915/O932</f>
        <v>7.9701216694902197E-2</v>
      </c>
      <c r="BX915" s="130">
        <f t="shared" ref="BX915" si="17851">P915/P932</f>
        <v>8.3955600403632688E-2</v>
      </c>
      <c r="BY915" s="131">
        <f t="shared" ref="BY915" si="17852">Q915/Q932</f>
        <v>5.9049360146252283E-2</v>
      </c>
      <c r="BZ915" s="132">
        <f t="shared" ref="BZ915" si="17853">R915/R932</f>
        <v>8.9450600184672213E-2</v>
      </c>
      <c r="CA915" s="133">
        <f t="shared" ref="CA915" si="17854">S915/S932</f>
        <v>6.5658263305322123E-2</v>
      </c>
      <c r="CB915" s="130">
        <f t="shared" ref="CB915" si="17855">T915/T932</f>
        <v>6.9387755102040816E-2</v>
      </c>
      <c r="CC915" s="131">
        <f t="shared" ref="CC915" si="17856">U915/U932</f>
        <v>8.080260303687635E-2</v>
      </c>
      <c r="CD915" s="132">
        <f t="shared" ref="CD915" si="17857">V915/V932</f>
        <v>3.8292615975844081E-2</v>
      </c>
      <c r="CE915" s="133">
        <f t="shared" ref="CE915" si="17858">W915/W932</f>
        <v>8.3619598625926592E-2</v>
      </c>
      <c r="CF915" s="130">
        <f t="shared" ref="CF915" si="17859">X915/X932</f>
        <v>7.0043668122270739E-2</v>
      </c>
      <c r="CG915" s="131">
        <f t="shared" ref="CG915" si="17860">Y915/Y932</f>
        <v>6.2662506500260007E-2</v>
      </c>
      <c r="CH915" s="132">
        <f t="shared" ref="CH915" si="17861">Z915/Z932</f>
        <v>8.0309605834190861E-2</v>
      </c>
      <c r="CI915" s="130">
        <f t="shared" ref="CI915" si="17862">AA915/AA932</f>
        <v>5.6626256346492591E-2</v>
      </c>
      <c r="CJ915" s="136">
        <f t="shared" ref="CJ915" si="17863">AB915/AB932</f>
        <v>8.0756361229592594E-2</v>
      </c>
      <c r="CK915" s="137">
        <f t="shared" ref="CK915" si="17864">AC915/AC932</f>
        <v>7.0586067084408399E-2</v>
      </c>
    </row>
    <row r="916" spans="1:89" ht="14" thickTop="1">
      <c r="A916" s="147" t="s">
        <v>24</v>
      </c>
      <c r="B916" s="196">
        <v>2290</v>
      </c>
      <c r="C916" s="190">
        <v>1165</v>
      </c>
      <c r="D916" s="191">
        <v>781</v>
      </c>
      <c r="E916" s="192">
        <v>275</v>
      </c>
      <c r="F916" s="189">
        <v>239</v>
      </c>
      <c r="G916" s="193">
        <v>111</v>
      </c>
      <c r="H916" s="191">
        <v>1310</v>
      </c>
      <c r="I916" s="192">
        <v>1307</v>
      </c>
      <c r="J916" s="189">
        <v>83</v>
      </c>
      <c r="K916" s="193">
        <v>255</v>
      </c>
      <c r="L916" s="191">
        <v>99</v>
      </c>
      <c r="M916" s="189">
        <v>733</v>
      </c>
      <c r="N916" s="194">
        <v>794</v>
      </c>
      <c r="O916" s="197">
        <v>1317</v>
      </c>
      <c r="P916" s="189">
        <v>431</v>
      </c>
      <c r="Q916" s="193">
        <v>442</v>
      </c>
      <c r="R916" s="191">
        <v>909</v>
      </c>
      <c r="S916" s="192">
        <v>725</v>
      </c>
      <c r="T916" s="189">
        <v>68</v>
      </c>
      <c r="U916" s="193">
        <v>125</v>
      </c>
      <c r="V916" s="191">
        <v>364</v>
      </c>
      <c r="W916" s="198">
        <v>1328</v>
      </c>
      <c r="X916" s="189">
        <v>445</v>
      </c>
      <c r="Y916" s="193">
        <v>354</v>
      </c>
      <c r="Z916" s="191">
        <v>1783</v>
      </c>
      <c r="AA916" s="189">
        <v>1962</v>
      </c>
      <c r="AB916" s="165">
        <f t="shared" si="17756"/>
        <v>9596</v>
      </c>
      <c r="AC916" s="166">
        <f t="shared" si="17673"/>
        <v>10099</v>
      </c>
      <c r="AE916" s="241" t="str">
        <f>$AE$17</f>
        <v>17:00 - 17:59</v>
      </c>
      <c r="AF916" s="242">
        <f t="shared" ref="AF916:AU918" si="17865">SUMIF($A$9:$A$32,$AE916,B$908:B$931)</f>
        <v>1</v>
      </c>
      <c r="AG916" s="243">
        <f t="shared" si="17865"/>
        <v>743</v>
      </c>
      <c r="AH916" s="244">
        <f t="shared" si="17865"/>
        <v>0</v>
      </c>
      <c r="AI916" s="245">
        <f t="shared" si="17865"/>
        <v>300</v>
      </c>
      <c r="AJ916" s="242">
        <f t="shared" si="17865"/>
        <v>0</v>
      </c>
      <c r="AK916" s="246">
        <f t="shared" si="17865"/>
        <v>77</v>
      </c>
      <c r="AL916" s="244">
        <f t="shared" si="17865"/>
        <v>2</v>
      </c>
      <c r="AM916" s="245">
        <f t="shared" si="17865"/>
        <v>733</v>
      </c>
      <c r="AN916" s="242">
        <f t="shared" si="17865"/>
        <v>1</v>
      </c>
      <c r="AO916" s="246">
        <f t="shared" si="17865"/>
        <v>60</v>
      </c>
      <c r="AP916" s="244">
        <f t="shared" si="17865"/>
        <v>3</v>
      </c>
      <c r="AQ916" s="242">
        <f t="shared" si="17865"/>
        <v>158</v>
      </c>
      <c r="AR916" s="247">
        <f t="shared" si="17865"/>
        <v>5</v>
      </c>
      <c r="AS916" s="248">
        <f t="shared" si="17865"/>
        <v>402</v>
      </c>
      <c r="AT916" s="242">
        <f t="shared" si="17865"/>
        <v>3</v>
      </c>
      <c r="AU916" s="246">
        <f t="shared" si="17865"/>
        <v>196</v>
      </c>
      <c r="AV916" s="244">
        <f t="shared" ref="AP916:BE918" si="17866">SUMIF($A$9:$A$32,$AE916,R$908:R$931)</f>
        <v>2</v>
      </c>
      <c r="AW916" s="245">
        <f t="shared" si="17866"/>
        <v>419</v>
      </c>
      <c r="AX916" s="242">
        <f t="shared" si="17866"/>
        <v>0</v>
      </c>
      <c r="AY916" s="246">
        <f t="shared" si="17866"/>
        <v>61</v>
      </c>
      <c r="AZ916" s="244">
        <f t="shared" si="17866"/>
        <v>2</v>
      </c>
      <c r="BA916" s="245">
        <f t="shared" si="17866"/>
        <v>409</v>
      </c>
      <c r="BB916" s="242">
        <f t="shared" si="17866"/>
        <v>1</v>
      </c>
      <c r="BC916" s="246">
        <f t="shared" si="17866"/>
        <v>124</v>
      </c>
      <c r="BD916" s="23">
        <f t="shared" si="17866"/>
        <v>16</v>
      </c>
      <c r="BE916" s="249">
        <f t="shared" si="17866"/>
        <v>1229</v>
      </c>
      <c r="BF916" s="250">
        <f>AF916+AH916+AJ916+AL916+AN916+AP916+AR916+AT916+AV916+AX916+AZ916+BB916+BD916</f>
        <v>36</v>
      </c>
      <c r="BG916" s="251">
        <f>AG916+AI916+AK916+AM916+AO916+AQ916+AS916+AU916+AW916+AY916+BA916+BC916+BE916</f>
        <v>4911</v>
      </c>
      <c r="BI916" s="147" t="s">
        <v>24</v>
      </c>
      <c r="BJ916" s="130">
        <f>B916/B932</f>
        <v>0.1022002052929888</v>
      </c>
      <c r="BK916" s="131">
        <f t="shared" ref="BK916" si="17867">C916/C932</f>
        <v>8.8017527954064673E-2</v>
      </c>
      <c r="BL916" s="132">
        <f t="shared" ref="BL916" si="17868">D916/D932</f>
        <v>0.10641776808829541</v>
      </c>
      <c r="BM916" s="133">
        <f t="shared" ref="BM916" si="17869">E916/E932</f>
        <v>5.9756627553237726E-2</v>
      </c>
      <c r="BN916" s="130">
        <f t="shared" ref="BN916" si="17870">F916/F932</f>
        <v>9.2599767531964361E-2</v>
      </c>
      <c r="BO916" s="131">
        <f t="shared" ref="BO916" si="17871">G916/G932</f>
        <v>7.0745697896749518E-2</v>
      </c>
      <c r="BP916" s="132">
        <f t="shared" ref="BP916" si="17872">H916/H932</f>
        <v>9.6907826601568284E-2</v>
      </c>
      <c r="BQ916" s="133">
        <f t="shared" ref="BQ916" si="17873">I916/I932</f>
        <v>7.804382874544695E-2</v>
      </c>
      <c r="BR916" s="130">
        <f t="shared" ref="BR916" si="17874">J916/J932</f>
        <v>6.7534580960130181E-2</v>
      </c>
      <c r="BS916" s="131">
        <f t="shared" ref="BS916" si="17875">K916/K932</f>
        <v>0.13535031847133758</v>
      </c>
      <c r="BT916" s="132">
        <f t="shared" ref="BT916" si="17876">L916/L932</f>
        <v>4.2912873862158647E-2</v>
      </c>
      <c r="BU916" s="130">
        <f t="shared" ref="BU916" si="17877">M916/M932</f>
        <v>0.10401589328792393</v>
      </c>
      <c r="BV916" s="134">
        <f t="shared" ref="BV916" si="17878">N916/N932</f>
        <v>8.6332499728172224E-2</v>
      </c>
      <c r="BW916" s="135">
        <f t="shared" ref="BW916" si="17879">O916/O932</f>
        <v>0.10141691051902048</v>
      </c>
      <c r="BX916" s="130">
        <f t="shared" ref="BX916" si="17880">P916/P932</f>
        <v>8.698284561049445E-2</v>
      </c>
      <c r="BY916" s="131">
        <f t="shared" ref="BY916" si="17881">Q916/Q932</f>
        <v>8.0804387568555763E-2</v>
      </c>
      <c r="BZ916" s="132">
        <f t="shared" ref="BZ916" si="17882">R916/R932</f>
        <v>0.10491689750692521</v>
      </c>
      <c r="CA916" s="133">
        <f t="shared" ref="CA916" si="17883">S916/S932</f>
        <v>8.1232492997198882E-2</v>
      </c>
      <c r="CB916" s="130">
        <f t="shared" ref="CB916" si="17884">T916/T932</f>
        <v>5.5510204081632653E-2</v>
      </c>
      <c r="CC916" s="131">
        <f t="shared" ref="CC916" si="17885">U916/U932</f>
        <v>6.7787418655097617E-2</v>
      </c>
      <c r="CD916" s="132">
        <f t="shared" ref="CD916" si="17886">V916/V932</f>
        <v>4.9958825144111998E-2</v>
      </c>
      <c r="CE916" s="133">
        <f t="shared" ref="CE916" si="17887">W916/W932</f>
        <v>0.12005062375700597</v>
      </c>
      <c r="CF916" s="130">
        <f t="shared" ref="CF916" si="17888">X916/X932</f>
        <v>7.7729257641921401E-2</v>
      </c>
      <c r="CG916" s="131">
        <f t="shared" ref="CG916" si="17889">Y916/Y932</f>
        <v>9.2043681747269887E-2</v>
      </c>
      <c r="CH916" s="132">
        <f t="shared" ref="CH916" si="17890">Z916/Z932</f>
        <v>7.9772717104380123E-2</v>
      </c>
      <c r="CI916" s="130">
        <f t="shared" ref="CI916" si="17891">AA916/AA932</f>
        <v>0.10164749766863537</v>
      </c>
      <c r="CJ916" s="136">
        <f t="shared" ref="CJ916" si="17892">AB916/AB932</f>
        <v>8.8211501691425206E-2</v>
      </c>
      <c r="CK916" s="137">
        <f t="shared" ref="CK916" si="17893">AC916/AC932</f>
        <v>9.3061186877994834E-2</v>
      </c>
    </row>
    <row r="917" spans="1:89">
      <c r="A917" s="138" t="s">
        <v>25</v>
      </c>
      <c r="B917" s="199">
        <v>2289</v>
      </c>
      <c r="C917" s="183">
        <v>1102</v>
      </c>
      <c r="D917" s="184">
        <v>788</v>
      </c>
      <c r="E917" s="185">
        <v>322</v>
      </c>
      <c r="F917" s="182">
        <v>255</v>
      </c>
      <c r="G917" s="186">
        <v>132</v>
      </c>
      <c r="H917" s="184">
        <v>1388</v>
      </c>
      <c r="I917" s="185">
        <v>1415</v>
      </c>
      <c r="J917" s="182">
        <v>108</v>
      </c>
      <c r="K917" s="183">
        <v>212</v>
      </c>
      <c r="L917" s="184">
        <v>182</v>
      </c>
      <c r="M917" s="182">
        <v>820</v>
      </c>
      <c r="N917" s="187">
        <v>754</v>
      </c>
      <c r="O917" s="200">
        <v>1239</v>
      </c>
      <c r="P917" s="182">
        <v>410</v>
      </c>
      <c r="Q917" s="183">
        <v>397</v>
      </c>
      <c r="R917" s="184">
        <v>843</v>
      </c>
      <c r="S917" s="185">
        <v>723</v>
      </c>
      <c r="T917" s="191">
        <v>104</v>
      </c>
      <c r="U917" s="182">
        <v>144</v>
      </c>
      <c r="V917" s="184">
        <v>430</v>
      </c>
      <c r="W917" s="201">
        <v>1179</v>
      </c>
      <c r="X917" s="182">
        <v>433</v>
      </c>
      <c r="Y917" s="186">
        <v>279</v>
      </c>
      <c r="Z917" s="184">
        <v>2054</v>
      </c>
      <c r="AA917" s="182">
        <v>1883</v>
      </c>
      <c r="AB917" s="165">
        <f t="shared" si="17756"/>
        <v>10038</v>
      </c>
      <c r="AC917" s="166">
        <f t="shared" si="17673"/>
        <v>9847</v>
      </c>
      <c r="AE917" s="253" t="str">
        <f>$AE$18</f>
        <v>18:00 - 18:59</v>
      </c>
      <c r="AF917" s="242">
        <f t="shared" si="17865"/>
        <v>0</v>
      </c>
      <c r="AG917" s="254">
        <f t="shared" si="17865"/>
        <v>7</v>
      </c>
      <c r="AH917" s="255">
        <f t="shared" si="17865"/>
        <v>0</v>
      </c>
      <c r="AI917" s="256">
        <f t="shared" si="17865"/>
        <v>1</v>
      </c>
      <c r="AJ917" s="257">
        <f t="shared" si="17865"/>
        <v>0</v>
      </c>
      <c r="AK917" s="258">
        <f t="shared" si="17865"/>
        <v>1</v>
      </c>
      <c r="AL917" s="255">
        <f t="shared" si="17865"/>
        <v>1</v>
      </c>
      <c r="AM917" s="256">
        <f t="shared" si="17865"/>
        <v>1</v>
      </c>
      <c r="AN917" s="257">
        <f t="shared" si="17865"/>
        <v>0</v>
      </c>
      <c r="AO917" s="258">
        <f t="shared" si="17865"/>
        <v>0</v>
      </c>
      <c r="AP917" s="255">
        <f t="shared" si="17866"/>
        <v>1</v>
      </c>
      <c r="AQ917" s="257">
        <f t="shared" si="17866"/>
        <v>0</v>
      </c>
      <c r="AR917" s="259">
        <f t="shared" si="17866"/>
        <v>1</v>
      </c>
      <c r="AS917" s="260">
        <f t="shared" si="17866"/>
        <v>1</v>
      </c>
      <c r="AT917" s="257">
        <f t="shared" si="17866"/>
        <v>2</v>
      </c>
      <c r="AU917" s="258">
        <f t="shared" si="17866"/>
        <v>0</v>
      </c>
      <c r="AV917" s="255">
        <f t="shared" si="17866"/>
        <v>0</v>
      </c>
      <c r="AW917" s="256">
        <f t="shared" si="17866"/>
        <v>0</v>
      </c>
      <c r="AX917" s="257">
        <f t="shared" si="17866"/>
        <v>0</v>
      </c>
      <c r="AY917" s="258">
        <f t="shared" si="17866"/>
        <v>0</v>
      </c>
      <c r="AZ917" s="255">
        <f t="shared" si="17866"/>
        <v>3</v>
      </c>
      <c r="BA917" s="256">
        <f t="shared" si="17866"/>
        <v>0</v>
      </c>
      <c r="BB917" s="257">
        <f t="shared" si="17866"/>
        <v>0</v>
      </c>
      <c r="BC917" s="258">
        <f t="shared" si="17866"/>
        <v>0</v>
      </c>
      <c r="BD917" s="255">
        <f t="shared" si="17866"/>
        <v>0</v>
      </c>
      <c r="BE917" s="257">
        <f t="shared" si="17866"/>
        <v>7</v>
      </c>
      <c r="BF917" s="261">
        <f>SUM(AF917,AH917,AJ917,AL917,AN917,AP917,AR917,AT917,AV917,AX917,AZ917,BB917,BD917)</f>
        <v>8</v>
      </c>
      <c r="BG917" s="19">
        <f>SUM(AG917,AI917,AK917,AM917,AO917,AQ917,AS917,AU917,AW917,AY917,BA917,BC917,BE917)</f>
        <v>18</v>
      </c>
      <c r="BI917" s="138" t="s">
        <v>25</v>
      </c>
      <c r="BJ917" s="130">
        <f>B917/B932</f>
        <v>0.1021555763823805</v>
      </c>
      <c r="BK917" s="131">
        <f t="shared" ref="BK917" si="17894">C917/C932</f>
        <v>8.325778180719251E-2</v>
      </c>
      <c r="BL917" s="132">
        <f t="shared" ref="BL917" si="17895">D917/D932</f>
        <v>0.10737157650906118</v>
      </c>
      <c r="BM917" s="133">
        <f t="shared" ref="BM917" si="17896">E917/E932</f>
        <v>6.9969578444154718E-2</v>
      </c>
      <c r="BN917" s="130">
        <f t="shared" ref="BN917" si="17897">F917/F932</f>
        <v>9.8798915149166985E-2</v>
      </c>
      <c r="BO917" s="131">
        <f t="shared" ref="BO917" si="17898">G917/G932</f>
        <v>8.4130019120458893E-2</v>
      </c>
      <c r="BP917" s="132">
        <f t="shared" ref="BP917" si="17899">H917/H932</f>
        <v>0.10267791093357005</v>
      </c>
      <c r="BQ917" s="133">
        <f t="shared" ref="BQ917" si="17900">I917/I932</f>
        <v>8.4492744969248218E-2</v>
      </c>
      <c r="BR917" s="130">
        <f t="shared" ref="BR917" si="17901">J917/J932</f>
        <v>8.7876322213181451E-2</v>
      </c>
      <c r="BS917" s="131">
        <f t="shared" ref="BS917" si="17902">K917/K932</f>
        <v>0.11252653927813164</v>
      </c>
      <c r="BT917" s="132">
        <f t="shared" ref="BT917" si="17903">L917/L932</f>
        <v>7.8890333766796703E-2</v>
      </c>
      <c r="BU917" s="130">
        <f t="shared" ref="BU917" si="17904">M917/M932</f>
        <v>0.11636157230026963</v>
      </c>
      <c r="BV917" s="134">
        <f t="shared" ref="BV917" si="17905">N917/N932</f>
        <v>8.1983255409372624E-2</v>
      </c>
      <c r="BW917" s="135">
        <f t="shared" ref="BW917" si="17906">O917/O932</f>
        <v>9.5410442014477126E-2</v>
      </c>
      <c r="BX917" s="130">
        <f t="shared" ref="BX917" si="17907">P917/P932</f>
        <v>8.2744702320887986E-2</v>
      </c>
      <c r="BY917" s="131">
        <f t="shared" ref="BY917" si="17908">Q917/Q932</f>
        <v>7.2577696526508223E-2</v>
      </c>
      <c r="BZ917" s="132">
        <f t="shared" ref="BZ917" si="17909">R917/R932</f>
        <v>9.7299168975069253E-2</v>
      </c>
      <c r="CA917" s="133">
        <f t="shared" ref="CA917" si="17910">S917/S932</f>
        <v>8.1008403361344544E-2</v>
      </c>
      <c r="CB917" s="130">
        <f t="shared" ref="CB917" si="17911">T917/T932</f>
        <v>8.4897959183673474E-2</v>
      </c>
      <c r="CC917" s="131">
        <f t="shared" ref="CC917" si="17912">U917/U932</f>
        <v>7.8091106290672452E-2</v>
      </c>
      <c r="CD917" s="132">
        <f t="shared" ref="CD917" si="17913">V917/V932</f>
        <v>5.9017293439472963E-2</v>
      </c>
      <c r="CE917" s="133">
        <f t="shared" ref="CE917" si="17914">W917/W932</f>
        <v>0.10658108841077563</v>
      </c>
      <c r="CF917" s="130">
        <f t="shared" ref="CF917" si="17915">X917/X932</f>
        <v>7.563318777292577E-2</v>
      </c>
      <c r="CG917" s="131">
        <f t="shared" ref="CG917" si="17916">Y917/Y932</f>
        <v>7.2542901716068642E-2</v>
      </c>
      <c r="CH917" s="132">
        <f t="shared" ref="CH917" si="17917">Z917/Z932</f>
        <v>9.1897454252606148E-2</v>
      </c>
      <c r="CI917" s="130">
        <f t="shared" ref="CI917" si="17918">AA917/AA932</f>
        <v>9.7554657548440574E-2</v>
      </c>
      <c r="CJ917" s="136">
        <f t="shared" ref="CJ917" si="17919">AB917/AB932</f>
        <v>9.2274599205765556E-2</v>
      </c>
      <c r="CK917" s="137">
        <f t="shared" ref="CK917" si="17920">AC917/AC932</f>
        <v>9.0739034279395503E-2</v>
      </c>
    </row>
    <row r="918" spans="1:89" ht="14" thickBot="1">
      <c r="A918" s="147" t="s">
        <v>26</v>
      </c>
      <c r="B918" s="196">
        <v>2280</v>
      </c>
      <c r="C918" s="190">
        <v>1127</v>
      </c>
      <c r="D918" s="191">
        <v>802</v>
      </c>
      <c r="E918" s="192">
        <v>368</v>
      </c>
      <c r="F918" s="189">
        <v>283</v>
      </c>
      <c r="G918" s="193">
        <v>139</v>
      </c>
      <c r="H918" s="191">
        <v>1317</v>
      </c>
      <c r="I918" s="192">
        <v>1418</v>
      </c>
      <c r="J918" s="189">
        <v>110</v>
      </c>
      <c r="K918" s="190">
        <v>225</v>
      </c>
      <c r="L918" s="191">
        <v>156</v>
      </c>
      <c r="M918" s="189">
        <v>838</v>
      </c>
      <c r="N918" s="194">
        <v>777</v>
      </c>
      <c r="O918" s="197">
        <v>1344</v>
      </c>
      <c r="P918" s="189">
        <v>486</v>
      </c>
      <c r="Q918" s="190">
        <v>478</v>
      </c>
      <c r="R918" s="191">
        <v>830</v>
      </c>
      <c r="S918" s="192">
        <v>834</v>
      </c>
      <c r="T918" s="189">
        <v>167</v>
      </c>
      <c r="U918" s="193">
        <v>158</v>
      </c>
      <c r="V918" s="191">
        <v>519</v>
      </c>
      <c r="W918" s="198">
        <v>1240</v>
      </c>
      <c r="X918" s="189">
        <v>512</v>
      </c>
      <c r="Y918" s="193">
        <v>310</v>
      </c>
      <c r="Z918" s="191">
        <v>2038</v>
      </c>
      <c r="AA918" s="189">
        <v>1862</v>
      </c>
      <c r="AB918" s="165">
        <f t="shared" si="17756"/>
        <v>10277</v>
      </c>
      <c r="AC918" s="166">
        <f t="shared" si="17673"/>
        <v>10341</v>
      </c>
      <c r="AE918" s="241" t="str">
        <f>$AE$19</f>
        <v>19:00 - 19:59</v>
      </c>
      <c r="AF918" s="242">
        <f t="shared" si="17865"/>
        <v>1762</v>
      </c>
      <c r="AG918" s="262">
        <f t="shared" si="17865"/>
        <v>371</v>
      </c>
      <c r="AH918" s="263">
        <f t="shared" si="17865"/>
        <v>478</v>
      </c>
      <c r="AI918" s="264">
        <f t="shared" si="17865"/>
        <v>228</v>
      </c>
      <c r="AJ918" s="265">
        <f t="shared" si="17865"/>
        <v>165</v>
      </c>
      <c r="AK918" s="266">
        <f t="shared" si="17865"/>
        <v>76</v>
      </c>
      <c r="AL918" s="263">
        <f t="shared" si="17865"/>
        <v>1068</v>
      </c>
      <c r="AM918" s="264">
        <f t="shared" si="17865"/>
        <v>846</v>
      </c>
      <c r="AN918" s="265">
        <f t="shared" si="17865"/>
        <v>126</v>
      </c>
      <c r="AO918" s="266">
        <f t="shared" si="17865"/>
        <v>47</v>
      </c>
      <c r="AP918" s="263">
        <f t="shared" si="17866"/>
        <v>276</v>
      </c>
      <c r="AQ918" s="265">
        <f t="shared" si="17866"/>
        <v>237</v>
      </c>
      <c r="AR918" s="267">
        <f t="shared" si="17866"/>
        <v>747</v>
      </c>
      <c r="AS918" s="268">
        <f t="shared" si="17866"/>
        <v>580</v>
      </c>
      <c r="AT918" s="265">
        <f t="shared" si="17866"/>
        <v>398</v>
      </c>
      <c r="AU918" s="266">
        <f t="shared" si="17866"/>
        <v>299</v>
      </c>
      <c r="AV918" s="263">
        <f t="shared" si="17866"/>
        <v>620</v>
      </c>
      <c r="AW918" s="264">
        <f t="shared" si="17866"/>
        <v>459</v>
      </c>
      <c r="AX918" s="265">
        <f t="shared" si="17866"/>
        <v>117</v>
      </c>
      <c r="AY918" s="266">
        <f t="shared" si="17866"/>
        <v>59</v>
      </c>
      <c r="AZ918" s="263">
        <f t="shared" si="17866"/>
        <v>954</v>
      </c>
      <c r="BA918" s="264">
        <f t="shared" si="17866"/>
        <v>358</v>
      </c>
      <c r="BB918" s="265">
        <f t="shared" si="17866"/>
        <v>609</v>
      </c>
      <c r="BC918" s="266">
        <f t="shared" si="17866"/>
        <v>201</v>
      </c>
      <c r="BD918" s="263">
        <f t="shared" si="17866"/>
        <v>1832</v>
      </c>
      <c r="BE918" s="265">
        <f t="shared" si="17866"/>
        <v>566</v>
      </c>
      <c r="BF918" s="261">
        <f>SUM(AF918,AH918,AJ918,AL918,AN918,AP918,AR918,AT918,AV918,AX918,AZ918,BB918,BD918)</f>
        <v>9152</v>
      </c>
      <c r="BG918" s="19">
        <f>SUM(AG918,AI918,AK918,AM918,AO918,AQ918,AS918,AU918,AW918,AY918,BA918,BC918,BE918)</f>
        <v>4327</v>
      </c>
      <c r="BI918" s="147" t="s">
        <v>26</v>
      </c>
      <c r="BJ918" s="130">
        <f>B918/B932</f>
        <v>0.10175391618690588</v>
      </c>
      <c r="BK918" s="131">
        <f t="shared" ref="BK918" si="17921">C918/C932</f>
        <v>8.5146569960713209E-2</v>
      </c>
      <c r="BL918" s="132">
        <f t="shared" ref="BL918" si="17922">D918/D932</f>
        <v>0.10927919335059272</v>
      </c>
      <c r="BM918" s="133">
        <f t="shared" ref="BM918" si="17923">E918/E932</f>
        <v>7.9965232507605385E-2</v>
      </c>
      <c r="BN918" s="130">
        <f t="shared" ref="BN918" si="17924">F918/F932</f>
        <v>0.1096474234792716</v>
      </c>
      <c r="BO918" s="131">
        <f t="shared" ref="BO918" si="17925">G918/G932</f>
        <v>8.8591459528362018E-2</v>
      </c>
      <c r="BP918" s="132">
        <f t="shared" ref="BP918" si="17926">H918/H932</f>
        <v>9.7425654682645357E-2</v>
      </c>
      <c r="BQ918" s="133">
        <f t="shared" ref="BQ918" si="17927">I918/I932</f>
        <v>8.4671881531020482E-2</v>
      </c>
      <c r="BR918" s="130">
        <f t="shared" ref="BR918" si="17928">J918/J932</f>
        <v>8.950366151342555E-2</v>
      </c>
      <c r="BS918" s="131">
        <f t="shared" ref="BS918" si="17929">K918/K932</f>
        <v>0.11942675159235669</v>
      </c>
      <c r="BT918" s="132">
        <f t="shared" ref="BT918" si="17930">L918/L932</f>
        <v>6.7620286085825751E-2</v>
      </c>
      <c r="BU918" s="130">
        <f t="shared" ref="BU918" si="17931">M918/M932</f>
        <v>0.11891585071661701</v>
      </c>
      <c r="BV918" s="134">
        <f t="shared" ref="BV918" si="17932">N918/N932</f>
        <v>8.4484070892682395E-2</v>
      </c>
      <c r="BW918" s="135">
        <f t="shared" ref="BW918" si="17933">O918/O932</f>
        <v>0.1034960726936701</v>
      </c>
      <c r="BX918" s="130">
        <f t="shared" ref="BX918" si="17934">P918/P932</f>
        <v>9.8082744702320881E-2</v>
      </c>
      <c r="BY918" s="131">
        <f t="shared" ref="BY918" si="17935">Q918/Q932</f>
        <v>8.7385740402193782E-2</v>
      </c>
      <c r="BZ918" s="132">
        <f t="shared" ref="BZ918" si="17936">R918/R932</f>
        <v>9.5798707294552171E-2</v>
      </c>
      <c r="CA918" s="133">
        <f t="shared" ref="CA918" si="17937">S918/S932</f>
        <v>9.34453781512605E-2</v>
      </c>
      <c r="CB918" s="130">
        <f t="shared" ref="CB918" si="17938">T918/T932</f>
        <v>0.13632653061224489</v>
      </c>
      <c r="CC918" s="131">
        <f t="shared" ref="CC918" si="17939">U918/U932</f>
        <v>8.5683297180043388E-2</v>
      </c>
      <c r="CD918" s="132">
        <f t="shared" ref="CD918" si="17940">V918/V932</f>
        <v>7.1232500686247605E-2</v>
      </c>
      <c r="CE918" s="133">
        <f t="shared" ref="CE918" si="17941">W918/W932</f>
        <v>0.11209546194178267</v>
      </c>
      <c r="CF918" s="130">
        <f t="shared" ref="CF918" si="17942">X918/X932</f>
        <v>8.9432314410480343E-2</v>
      </c>
      <c r="CG918" s="131">
        <f t="shared" ref="CG918" si="17943">Y918/Y932</f>
        <v>8.0603224128965159E-2</v>
      </c>
      <c r="CH918" s="132">
        <f t="shared" ref="CH918" si="17944">Z918/Z932</f>
        <v>9.1181602612858487E-2</v>
      </c>
      <c r="CI918" s="130">
        <f t="shared" ref="CI918" si="17945">AA918/AA932</f>
        <v>9.6466687389907782E-2</v>
      </c>
      <c r="CJ918" s="136">
        <f t="shared" ref="CJ918" si="17946">AB918/AB932</f>
        <v>9.4471613472569493E-2</v>
      </c>
      <c r="CK918" s="137">
        <f t="shared" ref="CK918" si="17947">AC918/AC932</f>
        <v>9.5291190563951342E-2</v>
      </c>
    </row>
    <row r="919" spans="1:89" ht="15" thickTop="1" thickBot="1">
      <c r="A919" s="138" t="s">
        <v>27</v>
      </c>
      <c r="B919" s="199">
        <v>1908</v>
      </c>
      <c r="C919" s="183">
        <v>1541</v>
      </c>
      <c r="D919" s="184">
        <v>649</v>
      </c>
      <c r="E919" s="185">
        <v>413</v>
      </c>
      <c r="F919" s="182">
        <v>245</v>
      </c>
      <c r="G919" s="186">
        <v>129</v>
      </c>
      <c r="H919" s="184">
        <v>1398</v>
      </c>
      <c r="I919" s="185">
        <v>1716</v>
      </c>
      <c r="J919" s="182">
        <v>107</v>
      </c>
      <c r="K919" s="183">
        <v>169</v>
      </c>
      <c r="L919" s="184">
        <v>246</v>
      </c>
      <c r="M919" s="182">
        <v>729</v>
      </c>
      <c r="N919" s="187">
        <v>921</v>
      </c>
      <c r="O919" s="200">
        <v>1163</v>
      </c>
      <c r="P919" s="182">
        <v>591</v>
      </c>
      <c r="Q919" s="183">
        <v>503</v>
      </c>
      <c r="R919" s="184">
        <v>902</v>
      </c>
      <c r="S919" s="185">
        <v>876</v>
      </c>
      <c r="T919" s="182">
        <v>117</v>
      </c>
      <c r="U919" s="186">
        <v>151</v>
      </c>
      <c r="V919" s="184">
        <v>691</v>
      </c>
      <c r="W919" s="201">
        <v>994</v>
      </c>
      <c r="X919" s="182">
        <v>558</v>
      </c>
      <c r="Y919" s="186">
        <v>266</v>
      </c>
      <c r="Z919" s="184">
        <v>2057</v>
      </c>
      <c r="AA919" s="182">
        <v>1874</v>
      </c>
      <c r="AB919" s="165">
        <f t="shared" si="17756"/>
        <v>10390</v>
      </c>
      <c r="AC919" s="166">
        <f t="shared" si="17673"/>
        <v>10524</v>
      </c>
      <c r="AE919" s="269" t="s">
        <v>13</v>
      </c>
      <c r="AF919" s="14">
        <f t="shared" ref="AF919:BG919" si="17948">SUM(AF916:AF918)</f>
        <v>1763</v>
      </c>
      <c r="AG919" s="1">
        <f t="shared" si="17948"/>
        <v>1121</v>
      </c>
      <c r="AH919" s="14">
        <f t="shared" si="17948"/>
        <v>478</v>
      </c>
      <c r="AI919" s="1">
        <f t="shared" si="17948"/>
        <v>529</v>
      </c>
      <c r="AJ919" s="14">
        <f t="shared" si="17948"/>
        <v>165</v>
      </c>
      <c r="AK919" s="1">
        <f t="shared" si="17948"/>
        <v>154</v>
      </c>
      <c r="AL919" s="14">
        <f t="shared" si="17948"/>
        <v>1071</v>
      </c>
      <c r="AM919" s="1">
        <f t="shared" si="17948"/>
        <v>1580</v>
      </c>
      <c r="AN919" s="14">
        <f t="shared" si="17948"/>
        <v>127</v>
      </c>
      <c r="AO919" s="1">
        <f t="shared" si="17948"/>
        <v>107</v>
      </c>
      <c r="AP919" s="14">
        <f t="shared" si="17948"/>
        <v>280</v>
      </c>
      <c r="AQ919" s="1">
        <f t="shared" si="17948"/>
        <v>395</v>
      </c>
      <c r="AR919" s="14">
        <f t="shared" si="17948"/>
        <v>753</v>
      </c>
      <c r="AS919" s="1">
        <f t="shared" si="17948"/>
        <v>983</v>
      </c>
      <c r="AT919" s="14">
        <f t="shared" si="17948"/>
        <v>403</v>
      </c>
      <c r="AU919" s="1">
        <f t="shared" si="17948"/>
        <v>495</v>
      </c>
      <c r="AV919" s="14">
        <f t="shared" si="17948"/>
        <v>622</v>
      </c>
      <c r="AW919" s="1">
        <f t="shared" si="17948"/>
        <v>878</v>
      </c>
      <c r="AX919" s="14">
        <f t="shared" si="17948"/>
        <v>117</v>
      </c>
      <c r="AY919" s="1">
        <f t="shared" si="17948"/>
        <v>120</v>
      </c>
      <c r="AZ919" s="14">
        <f t="shared" si="17948"/>
        <v>959</v>
      </c>
      <c r="BA919" s="1">
        <f t="shared" si="17948"/>
        <v>767</v>
      </c>
      <c r="BB919" s="14">
        <f t="shared" si="17948"/>
        <v>610</v>
      </c>
      <c r="BC919" s="1">
        <f t="shared" si="17948"/>
        <v>325</v>
      </c>
      <c r="BD919" s="14">
        <f t="shared" si="17948"/>
        <v>1848</v>
      </c>
      <c r="BE919" s="1">
        <f t="shared" si="17948"/>
        <v>1802</v>
      </c>
      <c r="BF919" s="54">
        <f t="shared" si="17948"/>
        <v>9196</v>
      </c>
      <c r="BG919" s="50">
        <f t="shared" si="17948"/>
        <v>9256</v>
      </c>
      <c r="BI919" s="138" t="s">
        <v>27</v>
      </c>
      <c r="BJ919" s="130">
        <f>B919/B932</f>
        <v>8.5151961440621232E-2</v>
      </c>
      <c r="BK919" s="131">
        <f t="shared" ref="BK919" si="17949">C919/C932</f>
        <v>0.11642490178301601</v>
      </c>
      <c r="BL919" s="132">
        <f t="shared" ref="BL919" si="17950">D919/D932</f>
        <v>8.8431666439569429E-2</v>
      </c>
      <c r="BM919" s="133">
        <f t="shared" ref="BM919" si="17951">E919/E932</f>
        <v>8.9743589743589744E-2</v>
      </c>
      <c r="BN919" s="130">
        <f t="shared" ref="BN919" si="17952">F919/F932</f>
        <v>9.4924447888415336E-2</v>
      </c>
      <c r="BO919" s="131">
        <f t="shared" ref="BO919" si="17953">G919/G932</f>
        <v>8.2217973231357558E-2</v>
      </c>
      <c r="BP919" s="132">
        <f t="shared" ref="BP919" si="17954">H919/H932</f>
        <v>0.10341766533510874</v>
      </c>
      <c r="BQ919" s="133">
        <f t="shared" ref="BQ919" si="17955">I919/I932</f>
        <v>0.10246611333373142</v>
      </c>
      <c r="BR919" s="130">
        <f t="shared" ref="BR919" si="17956">J919/J932</f>
        <v>8.7062652563059395E-2</v>
      </c>
      <c r="BS919" s="131">
        <f t="shared" ref="BS919" si="17957">K919/K932</f>
        <v>8.9702760084925684E-2</v>
      </c>
      <c r="BT919" s="132">
        <f t="shared" ref="BT919" si="17958">L919/L932</f>
        <v>0.10663198959687907</v>
      </c>
      <c r="BU919" s="130">
        <f t="shared" ref="BU919" si="17959">M919/M932</f>
        <v>0.10344827586206896</v>
      </c>
      <c r="BV919" s="134">
        <f t="shared" ref="BV919" si="17960">N919/N932</f>
        <v>0.10014135044036099</v>
      </c>
      <c r="BW919" s="135">
        <f t="shared" ref="BW919" si="17961">O919/O932</f>
        <v>8.9557985522870781E-2</v>
      </c>
      <c r="BX919" s="130">
        <f t="shared" ref="BX919" si="17962">P919/P932</f>
        <v>0.11927346115035319</v>
      </c>
      <c r="BY919" s="131">
        <f t="shared" ref="BY919" si="17963">Q919/Q932</f>
        <v>9.1956124314442417E-2</v>
      </c>
      <c r="BZ919" s="132">
        <f t="shared" ref="BZ919" si="17964">R919/R932</f>
        <v>0.1041089566020314</v>
      </c>
      <c r="CA919" s="133">
        <f t="shared" ref="CA919" si="17965">S919/S932</f>
        <v>9.8151260504201684E-2</v>
      </c>
      <c r="CB919" s="130">
        <f t="shared" ref="CB919" si="17966">T919/T932</f>
        <v>9.5510204081632646E-2</v>
      </c>
      <c r="CC919" s="131">
        <f t="shared" ref="CC919" si="17967">U919/U932</f>
        <v>8.188720173535792E-2</v>
      </c>
      <c r="CD919" s="132">
        <f t="shared" ref="CD919" si="17968">V919/V932</f>
        <v>9.4839418062036787E-2</v>
      </c>
      <c r="CE919" s="133">
        <f t="shared" ref="CE919" si="17969">W919/W932</f>
        <v>8.9857168685590308E-2</v>
      </c>
      <c r="CF919" s="130">
        <f t="shared" ref="CF919" si="17970">X919/X932</f>
        <v>9.7467248908296944E-2</v>
      </c>
      <c r="CG919" s="131">
        <f t="shared" ref="CG919" si="17971">Y919/Y932</f>
        <v>6.9162766510660431E-2</v>
      </c>
      <c r="CH919" s="132">
        <f t="shared" ref="CH919" si="17972">Z919/Z932</f>
        <v>9.2031676435058829E-2</v>
      </c>
      <c r="CI919" s="130">
        <f t="shared" ref="CI919" si="17973">AA919/AA932</f>
        <v>9.708838462335509E-2</v>
      </c>
      <c r="CJ919" s="136">
        <f t="shared" ref="CJ919" si="17974">AB919/AB932</f>
        <v>9.5510369171937046E-2</v>
      </c>
      <c r="CK919" s="137">
        <f t="shared" ref="CK919" si="17975">AC919/AC932</f>
        <v>9.697751566531515E-2</v>
      </c>
    </row>
    <row r="920" spans="1:89" ht="14" thickTop="1">
      <c r="A920" s="147" t="s">
        <v>28</v>
      </c>
      <c r="B920" s="196">
        <v>1904</v>
      </c>
      <c r="C920" s="190">
        <v>1471</v>
      </c>
      <c r="D920" s="191">
        <v>654</v>
      </c>
      <c r="E920" s="192">
        <v>441</v>
      </c>
      <c r="F920" s="189">
        <v>245</v>
      </c>
      <c r="G920" s="193">
        <v>171</v>
      </c>
      <c r="H920" s="191">
        <v>1446</v>
      </c>
      <c r="I920" s="192">
        <v>1772</v>
      </c>
      <c r="J920" s="189">
        <v>133</v>
      </c>
      <c r="K920" s="190">
        <v>147</v>
      </c>
      <c r="L920" s="191">
        <v>318</v>
      </c>
      <c r="M920" s="189">
        <v>618</v>
      </c>
      <c r="N920" s="194">
        <v>1023</v>
      </c>
      <c r="O920" s="197">
        <v>1217</v>
      </c>
      <c r="P920" s="189">
        <v>561</v>
      </c>
      <c r="Q920" s="190">
        <v>544</v>
      </c>
      <c r="R920" s="191">
        <v>911</v>
      </c>
      <c r="S920" s="192">
        <v>965</v>
      </c>
      <c r="T920" s="189">
        <v>110</v>
      </c>
      <c r="U920" s="193">
        <v>125</v>
      </c>
      <c r="V920" s="191">
        <v>910</v>
      </c>
      <c r="W920" s="198">
        <v>871</v>
      </c>
      <c r="X920" s="189">
        <v>682</v>
      </c>
      <c r="Y920" s="193">
        <v>251</v>
      </c>
      <c r="Z920" s="191">
        <v>2275</v>
      </c>
      <c r="AA920" s="189">
        <v>2104</v>
      </c>
      <c r="AB920" s="165">
        <f t="shared" si="17756"/>
        <v>11172</v>
      </c>
      <c r="AC920" s="166">
        <f t="shared" si="17673"/>
        <v>10697</v>
      </c>
      <c r="BI920" s="147" t="s">
        <v>28</v>
      </c>
      <c r="BJ920" s="130">
        <f>B920/B932</f>
        <v>8.4973445798188066E-2</v>
      </c>
      <c r="BK920" s="131">
        <f t="shared" ref="BK920" si="17976">C920/C932</f>
        <v>0.11113629495315805</v>
      </c>
      <c r="BL920" s="132">
        <f t="shared" ref="BL920" si="17977">D920/D932</f>
        <v>8.9112958168687834E-2</v>
      </c>
      <c r="BM920" s="133">
        <f t="shared" ref="BM920" si="17978">E920/E932</f>
        <v>9.5827900912646674E-2</v>
      </c>
      <c r="BN920" s="130">
        <f t="shared" ref="BN920" si="17979">F920/F932</f>
        <v>9.4924447888415336E-2</v>
      </c>
      <c r="BO920" s="131">
        <f t="shared" ref="BO920" si="17980">G920/G932</f>
        <v>0.10898661567877629</v>
      </c>
      <c r="BP920" s="132">
        <f t="shared" ref="BP920" si="17981">H920/H932</f>
        <v>0.10696848646249445</v>
      </c>
      <c r="BQ920" s="133">
        <f t="shared" ref="BQ920" si="17982">I920/I932</f>
        <v>0.1058099958201469</v>
      </c>
      <c r="BR920" s="130">
        <f t="shared" ref="BR920" si="17983">J920/J932</f>
        <v>0.10821806346623271</v>
      </c>
      <c r="BS920" s="131">
        <f t="shared" ref="BS920" si="17984">K920/K932</f>
        <v>7.8025477707006366E-2</v>
      </c>
      <c r="BT920" s="132">
        <f t="shared" ref="BT920" si="17985">L920/L932</f>
        <v>0.13784135240572171</v>
      </c>
      <c r="BU920" s="130">
        <f t="shared" ref="BU920" si="17986">M920/M932</f>
        <v>8.7696892294593445E-2</v>
      </c>
      <c r="BV920" s="134">
        <f t="shared" ref="BV920" si="17987">N920/N932</f>
        <v>0.11123192345329999</v>
      </c>
      <c r="BW920" s="135">
        <f t="shared" ref="BW920" si="17988">O920/O932</f>
        <v>9.3716309872170028E-2</v>
      </c>
      <c r="BX920" s="130">
        <f t="shared" ref="BX920" si="17989">P920/P932</f>
        <v>0.11321897073662966</v>
      </c>
      <c r="BY920" s="131">
        <f t="shared" ref="BY920" si="17990">Q920/Q932</f>
        <v>9.9451553930530165E-2</v>
      </c>
      <c r="BZ920" s="132">
        <f t="shared" ref="BZ920" si="17991">R920/R932</f>
        <v>0.10514773776546629</v>
      </c>
      <c r="CA920" s="133">
        <f t="shared" ref="CA920" si="17992">S920/S932</f>
        <v>0.10812324929971989</v>
      </c>
      <c r="CB920" s="130">
        <f t="shared" ref="CB920" si="17993">T920/T932</f>
        <v>8.9795918367346933E-2</v>
      </c>
      <c r="CC920" s="131">
        <f t="shared" ref="CC920" si="17994">U920/U932</f>
        <v>6.7787418655097617E-2</v>
      </c>
      <c r="CD920" s="132">
        <f t="shared" ref="CD920" si="17995">V920/V932</f>
        <v>0.12489706286027999</v>
      </c>
      <c r="CE920" s="133">
        <f t="shared" ref="CE920" si="17996">W920/W932</f>
        <v>7.8738022057494125E-2</v>
      </c>
      <c r="CF920" s="130">
        <f t="shared" ref="CF920" si="17997">X920/X932</f>
        <v>0.11912663755458515</v>
      </c>
      <c r="CG920" s="131">
        <f t="shared" ref="CG920" si="17998">Y920/Y932</f>
        <v>6.5262610504420171E-2</v>
      </c>
      <c r="CH920" s="132">
        <f t="shared" ref="CH920" si="17999">Z920/Z932</f>
        <v>0.10178515502662074</v>
      </c>
      <c r="CI920" s="130">
        <f t="shared" ref="CI920" si="18000">AA920/AA932</f>
        <v>0.10900424826442856</v>
      </c>
      <c r="CJ920" s="136">
        <f t="shared" ref="CJ920" si="18001">AB920/AB932</f>
        <v>0.10269892631269305</v>
      </c>
      <c r="CK920" s="137">
        <f t="shared" ref="CK920" si="18002">AC920/AC932</f>
        <v>9.8571691854036123E-2</v>
      </c>
    </row>
    <row r="921" spans="1:89">
      <c r="A921" s="138" t="s">
        <v>29</v>
      </c>
      <c r="B921" s="199">
        <v>1531</v>
      </c>
      <c r="C921" s="183">
        <v>1614</v>
      </c>
      <c r="D921" s="184">
        <v>549</v>
      </c>
      <c r="E921" s="185">
        <v>556</v>
      </c>
      <c r="F921" s="182">
        <v>252</v>
      </c>
      <c r="G921" s="186">
        <v>183</v>
      </c>
      <c r="H921" s="184">
        <v>1335</v>
      </c>
      <c r="I921" s="185">
        <v>1838</v>
      </c>
      <c r="J921" s="182">
        <v>126</v>
      </c>
      <c r="K921" s="183">
        <v>118</v>
      </c>
      <c r="L921" s="184">
        <v>330</v>
      </c>
      <c r="M921" s="182">
        <v>526</v>
      </c>
      <c r="N921" s="187">
        <v>900</v>
      </c>
      <c r="O921" s="200">
        <v>1050</v>
      </c>
      <c r="P921" s="182">
        <v>506</v>
      </c>
      <c r="Q921" s="183">
        <v>552</v>
      </c>
      <c r="R921" s="184">
        <v>786</v>
      </c>
      <c r="S921" s="185">
        <v>969</v>
      </c>
      <c r="T921" s="182">
        <v>126</v>
      </c>
      <c r="U921" s="186">
        <v>154</v>
      </c>
      <c r="V921" s="184">
        <v>796</v>
      </c>
      <c r="W921" s="201">
        <v>928</v>
      </c>
      <c r="X921" s="182">
        <v>584</v>
      </c>
      <c r="Y921" s="186">
        <v>252</v>
      </c>
      <c r="Z921" s="184">
        <v>2252</v>
      </c>
      <c r="AA921" s="182">
        <v>1948</v>
      </c>
      <c r="AB921" s="165">
        <f t="shared" si="17756"/>
        <v>10073</v>
      </c>
      <c r="AC921" s="166">
        <f t="shared" si="17673"/>
        <v>10688</v>
      </c>
      <c r="BI921" s="138" t="s">
        <v>29</v>
      </c>
      <c r="BJ921" s="130">
        <f>B921/B932</f>
        <v>6.832686214129513E-2</v>
      </c>
      <c r="BK921" s="131">
        <f t="shared" ref="BK921" si="18003">C921/C932</f>
        <v>0.12194016319129647</v>
      </c>
      <c r="BL921" s="132">
        <f t="shared" ref="BL921" si="18004">D921/D932</f>
        <v>7.4805831857201258E-2</v>
      </c>
      <c r="BM921" s="133">
        <f t="shared" ref="BM921" si="18005">E921/E932</f>
        <v>0.12081703607127336</v>
      </c>
      <c r="BN921" s="130">
        <f t="shared" ref="BN921" si="18006">F921/F932</f>
        <v>9.7636574970941498E-2</v>
      </c>
      <c r="BO921" s="131">
        <f t="shared" ref="BO921" si="18007">G921/G932</f>
        <v>0.11663479923518165</v>
      </c>
      <c r="BP921" s="132">
        <f t="shared" ref="BP921" si="18008">H921/H932</f>
        <v>9.8757212605415007E-2</v>
      </c>
      <c r="BQ921" s="133">
        <f t="shared" ref="BQ921" si="18009">I921/I932</f>
        <v>0.10975100017913657</v>
      </c>
      <c r="BR921" s="130">
        <f t="shared" ref="BR921" si="18010">J921/J932</f>
        <v>0.10252237591537836</v>
      </c>
      <c r="BS921" s="131">
        <f t="shared" ref="BS921" si="18011">K921/K932</f>
        <v>6.2632696390658174E-2</v>
      </c>
      <c r="BT921" s="132">
        <f t="shared" ref="BT921" si="18012">L921/L932</f>
        <v>0.14304291287386217</v>
      </c>
      <c r="BU921" s="130">
        <f t="shared" ref="BU921" si="18013">M921/M932</f>
        <v>7.4641691499929053E-2</v>
      </c>
      <c r="BV921" s="134">
        <f t="shared" ref="BV921" si="18014">N921/N932</f>
        <v>9.7857997172991193E-2</v>
      </c>
      <c r="BW921" s="135">
        <f t="shared" ref="BW921" si="18015">O921/O932</f>
        <v>8.0856306791929775E-2</v>
      </c>
      <c r="BX921" s="130">
        <f t="shared" ref="BX921" si="18016">P921/P932</f>
        <v>0.10211907164480323</v>
      </c>
      <c r="BY921" s="131">
        <f t="shared" ref="BY921" si="18017">Q921/Q932</f>
        <v>0.10091407678244972</v>
      </c>
      <c r="BZ921" s="132">
        <f t="shared" ref="BZ921" si="18018">R921/R932</f>
        <v>9.0720221606648194E-2</v>
      </c>
      <c r="CA921" s="133">
        <f t="shared" ref="CA921" si="18019">S921/S932</f>
        <v>0.10857142857142857</v>
      </c>
      <c r="CB921" s="130">
        <f t="shared" ref="CB921" si="18020">T921/T932</f>
        <v>0.10285714285714286</v>
      </c>
      <c r="CC921" s="131">
        <f t="shared" ref="CC921" si="18021">U921/U932</f>
        <v>8.3514099783080262E-2</v>
      </c>
      <c r="CD921" s="132">
        <f t="shared" ref="CD921" si="18022">V921/V932</f>
        <v>0.10925061762283832</v>
      </c>
      <c r="CE921" s="133">
        <f t="shared" ref="CE921" si="18023">W921/W932</f>
        <v>8.3890797324172844E-2</v>
      </c>
      <c r="CF921" s="130">
        <f t="shared" ref="CF921" si="18024">X921/X932</f>
        <v>0.10200873362445415</v>
      </c>
      <c r="CG921" s="131">
        <f t="shared" ref="CG921" si="18025">Y921/Y932</f>
        <v>6.5522620904836196E-2</v>
      </c>
      <c r="CH921" s="132">
        <f t="shared" ref="CH921" si="18026">Z921/Z932</f>
        <v>0.10075611829448347</v>
      </c>
      <c r="CI921" s="130">
        <f t="shared" ref="CI921" si="18027">AA921/AA932</f>
        <v>0.10092218422961351</v>
      </c>
      <c r="CJ921" s="136">
        <f t="shared" ref="CJ921" si="18028">AB921/AB932</f>
        <v>9.2596337696720099E-2</v>
      </c>
      <c r="CK921" s="137">
        <f t="shared" ref="CK921" si="18029">AC921/AC932</f>
        <v>9.8488757832657578E-2</v>
      </c>
    </row>
    <row r="922" spans="1:89">
      <c r="A922" s="147" t="s">
        <v>30</v>
      </c>
      <c r="B922" s="196">
        <v>1</v>
      </c>
      <c r="C922" s="190">
        <v>743</v>
      </c>
      <c r="D922" s="191">
        <v>0</v>
      </c>
      <c r="E922" s="192">
        <v>300</v>
      </c>
      <c r="F922" s="189">
        <v>0</v>
      </c>
      <c r="G922" s="193">
        <v>77</v>
      </c>
      <c r="H922" s="191">
        <v>2</v>
      </c>
      <c r="I922" s="192">
        <v>733</v>
      </c>
      <c r="J922" s="189">
        <v>1</v>
      </c>
      <c r="K922" s="190">
        <v>60</v>
      </c>
      <c r="L922" s="191">
        <v>3</v>
      </c>
      <c r="M922" s="189">
        <v>158</v>
      </c>
      <c r="N922" s="194">
        <v>5</v>
      </c>
      <c r="O922" s="197">
        <v>402</v>
      </c>
      <c r="P922" s="189">
        <v>3</v>
      </c>
      <c r="Q922" s="190">
        <v>196</v>
      </c>
      <c r="R922" s="191">
        <v>2</v>
      </c>
      <c r="S922" s="192">
        <v>419</v>
      </c>
      <c r="T922" s="189">
        <v>0</v>
      </c>
      <c r="U922" s="193">
        <v>61</v>
      </c>
      <c r="V922" s="191">
        <v>2</v>
      </c>
      <c r="W922" s="198">
        <v>409</v>
      </c>
      <c r="X922" s="189">
        <v>1</v>
      </c>
      <c r="Y922" s="193">
        <v>124</v>
      </c>
      <c r="Z922" s="191">
        <v>16</v>
      </c>
      <c r="AA922" s="189">
        <v>1229</v>
      </c>
      <c r="AB922" s="165">
        <f t="shared" si="17756"/>
        <v>36</v>
      </c>
      <c r="AC922" s="166">
        <f t="shared" si="17673"/>
        <v>4911</v>
      </c>
      <c r="BI922" s="147" t="s">
        <v>30</v>
      </c>
      <c r="BJ922" s="130">
        <f>B922/B932</f>
        <v>4.4628910608292052E-5</v>
      </c>
      <c r="BK922" s="131">
        <f t="shared" ref="BK922" si="18030">C922/C932</f>
        <v>5.613478392263524E-2</v>
      </c>
      <c r="BL922" s="132">
        <f t="shared" ref="BL922" si="18031">D922/D932</f>
        <v>0</v>
      </c>
      <c r="BM922" s="133">
        <f t="shared" ref="BM922" si="18032">E922/E932</f>
        <v>6.51890482398957E-2</v>
      </c>
      <c r="BN922" s="130">
        <f t="shared" ref="BN922" si="18033">F922/F932</f>
        <v>0</v>
      </c>
      <c r="BO922" s="131">
        <f t="shared" ref="BO922" si="18034">G922/G932</f>
        <v>4.9075844486934354E-2</v>
      </c>
      <c r="BP922" s="132">
        <f t="shared" ref="BP922" si="18035">H922/H932</f>
        <v>1.4795088030773783E-4</v>
      </c>
      <c r="BQ922" s="133">
        <f t="shared" ref="BQ922" si="18036">I922/I932</f>
        <v>4.3769033259688304E-2</v>
      </c>
      <c r="BR922" s="130">
        <f t="shared" ref="BR922" si="18037">J922/J932</f>
        <v>8.1366965012205042E-4</v>
      </c>
      <c r="BS922" s="131">
        <f t="shared" ref="BS922" si="18038">K922/K932</f>
        <v>3.1847133757961783E-2</v>
      </c>
      <c r="BT922" s="132">
        <f t="shared" ref="BT922" si="18039">L922/L932</f>
        <v>1.3003901170351106E-3</v>
      </c>
      <c r="BU922" s="130">
        <f t="shared" ref="BU922" si="18040">M922/M932</f>
        <v>2.2420888321271464E-2</v>
      </c>
      <c r="BV922" s="134">
        <f t="shared" ref="BV922" si="18041">N922/N932</f>
        <v>5.4365553984995108E-4</v>
      </c>
      <c r="BW922" s="135">
        <f t="shared" ref="BW922" si="18042">O922/O932</f>
        <v>3.0956414600338825E-2</v>
      </c>
      <c r="BX922" s="130">
        <f t="shared" ref="BX922" si="18043">P922/P932</f>
        <v>6.0544904137235117E-4</v>
      </c>
      <c r="BY922" s="131">
        <f t="shared" ref="BY922" si="18044">Q922/Q932</f>
        <v>3.5831809872029254E-2</v>
      </c>
      <c r="BZ922" s="132">
        <f t="shared" ref="BZ922" si="18045">R922/R932</f>
        <v>2.3084025854108956E-4</v>
      </c>
      <c r="CA922" s="133">
        <f t="shared" ref="CA922" si="18046">S922/S932</f>
        <v>4.6946778711484595E-2</v>
      </c>
      <c r="CB922" s="130">
        <f t="shared" ref="CB922" si="18047">T922/T932</f>
        <v>0</v>
      </c>
      <c r="CC922" s="131">
        <f t="shared" ref="CC922" si="18048">U922/U932</f>
        <v>3.3080260303687638E-2</v>
      </c>
      <c r="CD922" s="132">
        <f t="shared" ref="CD922" si="18049">V922/V932</f>
        <v>2.7449903925336259E-4</v>
      </c>
      <c r="CE922" s="133">
        <f t="shared" ref="CE922" si="18050">W922/W932</f>
        <v>3.6973422527571867E-2</v>
      </c>
      <c r="CF922" s="130">
        <f t="shared" ref="CF922" si="18051">X922/X932</f>
        <v>1.7467248908296942E-4</v>
      </c>
      <c r="CG922" s="131">
        <f t="shared" ref="CG922" si="18052">Y922/Y932</f>
        <v>3.2241289651586062E-2</v>
      </c>
      <c r="CH922" s="132">
        <f t="shared" ref="CH922" si="18053">Z922/Z932</f>
        <v>7.1585163974766228E-4</v>
      </c>
      <c r="CI922" s="130">
        <f t="shared" ref="CI922" si="18054">AA922/AA932</f>
        <v>6.3672158325562112E-2</v>
      </c>
      <c r="CJ922" s="136">
        <f t="shared" ref="CJ922" si="18055">AB922/AB932</f>
        <v>3.3093101926753935E-4</v>
      </c>
      <c r="CK922" s="137">
        <f t="shared" ref="CK922" si="18056">AC922/AC932</f>
        <v>4.5254330998894213E-2</v>
      </c>
    </row>
    <row r="923" spans="1:89">
      <c r="A923" s="138" t="s">
        <v>31</v>
      </c>
      <c r="B923" s="199">
        <v>0</v>
      </c>
      <c r="C923" s="183">
        <v>7</v>
      </c>
      <c r="D923" s="184">
        <v>0</v>
      </c>
      <c r="E923" s="185">
        <v>1</v>
      </c>
      <c r="F923" s="182">
        <v>0</v>
      </c>
      <c r="G923" s="186">
        <v>1</v>
      </c>
      <c r="H923" s="184">
        <v>1</v>
      </c>
      <c r="I923" s="185">
        <v>1</v>
      </c>
      <c r="J923" s="182">
        <v>0</v>
      </c>
      <c r="K923" s="183">
        <v>0</v>
      </c>
      <c r="L923" s="184">
        <v>1</v>
      </c>
      <c r="M923" s="182">
        <v>0</v>
      </c>
      <c r="N923" s="187">
        <v>1</v>
      </c>
      <c r="O923" s="200">
        <v>1</v>
      </c>
      <c r="P923" s="182">
        <v>2</v>
      </c>
      <c r="Q923" s="183">
        <v>0</v>
      </c>
      <c r="R923" s="184">
        <v>0</v>
      </c>
      <c r="S923" s="185">
        <v>0</v>
      </c>
      <c r="T923" s="182">
        <v>0</v>
      </c>
      <c r="U923" s="186">
        <v>0</v>
      </c>
      <c r="V923" s="184">
        <v>3</v>
      </c>
      <c r="W923" s="201">
        <v>0</v>
      </c>
      <c r="X923" s="182">
        <v>0</v>
      </c>
      <c r="Y923" s="186">
        <v>0</v>
      </c>
      <c r="Z923" s="184">
        <v>0</v>
      </c>
      <c r="AA923" s="182">
        <v>7</v>
      </c>
      <c r="AB923" s="165">
        <f t="shared" si="17756"/>
        <v>8</v>
      </c>
      <c r="AC923" s="166">
        <f t="shared" si="17673"/>
        <v>18</v>
      </c>
      <c r="BI923" s="138" t="s">
        <v>31</v>
      </c>
      <c r="BJ923" s="130">
        <f>B923/B932</f>
        <v>0</v>
      </c>
      <c r="BK923" s="131">
        <f t="shared" ref="BK923" si="18057">C923/C932</f>
        <v>5.2886068298579631E-4</v>
      </c>
      <c r="BL923" s="132">
        <f t="shared" ref="BL923" si="18058">D923/D932</f>
        <v>0</v>
      </c>
      <c r="BM923" s="133">
        <f t="shared" ref="BM923" si="18059">E923/E932</f>
        <v>2.17296827466319E-4</v>
      </c>
      <c r="BN923" s="130">
        <f t="shared" ref="BN923" si="18060">F923/F932</f>
        <v>0</v>
      </c>
      <c r="BO923" s="131">
        <f t="shared" ref="BO923" si="18061">G923/G932</f>
        <v>6.3734862970044612E-4</v>
      </c>
      <c r="BP923" s="132">
        <f t="shared" ref="BP923" si="18062">H923/H932</f>
        <v>7.3975440153868915E-5</v>
      </c>
      <c r="BQ923" s="133">
        <f t="shared" ref="BQ923" si="18063">I923/I932</f>
        <v>5.971218725741924E-5</v>
      </c>
      <c r="BR923" s="130">
        <f t="shared" ref="BR923" si="18064">J923/J932</f>
        <v>0</v>
      </c>
      <c r="BS923" s="131">
        <f t="shared" ref="BS923" si="18065">K923/K932</f>
        <v>0</v>
      </c>
      <c r="BT923" s="132">
        <f t="shared" ref="BT923" si="18066">L923/L932</f>
        <v>4.3346337234503684E-4</v>
      </c>
      <c r="BU923" s="130">
        <f t="shared" ref="BU923" si="18067">M923/M932</f>
        <v>0</v>
      </c>
      <c r="BV923" s="134">
        <f t="shared" ref="BV923" si="18068">N923/N932</f>
        <v>1.0873110796999022E-4</v>
      </c>
      <c r="BW923" s="135">
        <f t="shared" ref="BW923" si="18069">O923/O932</f>
        <v>7.7006006468504539E-5</v>
      </c>
      <c r="BX923" s="130">
        <f t="shared" ref="BX923" si="18070">P923/P932</f>
        <v>4.0363269424823411E-4</v>
      </c>
      <c r="BY923" s="131">
        <f t="shared" ref="BY923" si="18071">Q923/Q932</f>
        <v>0</v>
      </c>
      <c r="BZ923" s="132">
        <f t="shared" ref="BZ923" si="18072">R923/R932</f>
        <v>0</v>
      </c>
      <c r="CA923" s="133">
        <f t="shared" ref="CA923" si="18073">S923/S932</f>
        <v>0</v>
      </c>
      <c r="CB923" s="130">
        <f t="shared" ref="CB923" si="18074">T923/T932</f>
        <v>0</v>
      </c>
      <c r="CC923" s="131">
        <f t="shared" ref="CC923" si="18075">U923/U932</f>
        <v>0</v>
      </c>
      <c r="CD923" s="132">
        <f t="shared" ref="CD923" si="18076">V923/V932</f>
        <v>4.1174855888004394E-4</v>
      </c>
      <c r="CE923" s="133">
        <f t="shared" ref="CE923" si="18077">W923/W932</f>
        <v>0</v>
      </c>
      <c r="CF923" s="130">
        <f t="shared" ref="CF923" si="18078">X923/X932</f>
        <v>0</v>
      </c>
      <c r="CG923" s="131">
        <f t="shared" ref="CG923" si="18079">Y923/Y932</f>
        <v>0</v>
      </c>
      <c r="CH923" s="132">
        <f t="shared" ref="CH923" si="18080">Z923/Z932</f>
        <v>0</v>
      </c>
      <c r="CI923" s="130">
        <f t="shared" ref="CI923" si="18081">AA923/AA932</f>
        <v>3.6265671951093151E-4</v>
      </c>
      <c r="CJ923" s="136">
        <f t="shared" ref="CJ923" si="18082">AB923/AB932</f>
        <v>7.3540226503897632E-5</v>
      </c>
      <c r="CK923" s="137">
        <f t="shared" ref="CK923" si="18083">AC923/AC932</f>
        <v>1.6586804275709548E-4</v>
      </c>
    </row>
    <row r="924" spans="1:89">
      <c r="A924" s="147" t="s">
        <v>32</v>
      </c>
      <c r="B924" s="196">
        <v>1762</v>
      </c>
      <c r="C924" s="190">
        <v>371</v>
      </c>
      <c r="D924" s="191">
        <v>478</v>
      </c>
      <c r="E924" s="192">
        <v>228</v>
      </c>
      <c r="F924" s="189">
        <v>165</v>
      </c>
      <c r="G924" s="193">
        <v>76</v>
      </c>
      <c r="H924" s="191">
        <v>1068</v>
      </c>
      <c r="I924" s="192">
        <v>846</v>
      </c>
      <c r="J924" s="189">
        <v>126</v>
      </c>
      <c r="K924" s="190">
        <v>47</v>
      </c>
      <c r="L924" s="191">
        <v>276</v>
      </c>
      <c r="M924" s="189">
        <v>237</v>
      </c>
      <c r="N924" s="194">
        <v>747</v>
      </c>
      <c r="O924" s="197">
        <v>580</v>
      </c>
      <c r="P924" s="189">
        <v>398</v>
      </c>
      <c r="Q924" s="190">
        <v>299</v>
      </c>
      <c r="R924" s="191">
        <v>620</v>
      </c>
      <c r="S924" s="192">
        <v>459</v>
      </c>
      <c r="T924" s="189">
        <v>117</v>
      </c>
      <c r="U924" s="193">
        <v>59</v>
      </c>
      <c r="V924" s="191">
        <v>954</v>
      </c>
      <c r="W924" s="198">
        <v>358</v>
      </c>
      <c r="X924" s="189">
        <v>609</v>
      </c>
      <c r="Y924" s="193">
        <v>201</v>
      </c>
      <c r="Z924" s="191">
        <v>1832</v>
      </c>
      <c r="AA924" s="189">
        <v>566</v>
      </c>
      <c r="AB924" s="165">
        <f t="shared" si="17756"/>
        <v>9152</v>
      </c>
      <c r="AC924" s="166">
        <f t="shared" si="17673"/>
        <v>4327</v>
      </c>
      <c r="BI924" s="147" t="s">
        <v>32</v>
      </c>
      <c r="BJ924" s="130">
        <f>B924/B932</f>
        <v>7.8636140491810599E-2</v>
      </c>
      <c r="BK924" s="131">
        <f t="shared" ref="BK924" si="18084">C924/C932</f>
        <v>2.8029616198247204E-2</v>
      </c>
      <c r="BL924" s="132">
        <f t="shared" ref="BL924" si="18085">D924/D932</f>
        <v>6.5131489303719856E-2</v>
      </c>
      <c r="BM924" s="133">
        <f t="shared" ref="BM924" si="18086">E924/E932</f>
        <v>4.9543676662320728E-2</v>
      </c>
      <c r="BN924" s="130">
        <f t="shared" ref="BN924" si="18087">F924/F932</f>
        <v>6.3928709802402173E-2</v>
      </c>
      <c r="BO924" s="131">
        <f t="shared" ref="BO924" si="18088">G924/G932</f>
        <v>4.8438495857233907E-2</v>
      </c>
      <c r="BP924" s="132">
        <f t="shared" ref="BP924" si="18089">H924/H932</f>
        <v>7.9005770084332003E-2</v>
      </c>
      <c r="BQ924" s="133">
        <f t="shared" ref="BQ924" si="18090">I924/I932</f>
        <v>5.0516510419776679E-2</v>
      </c>
      <c r="BR924" s="130">
        <f t="shared" ref="BR924" si="18091">J924/J932</f>
        <v>0.10252237591537836</v>
      </c>
      <c r="BS924" s="131">
        <f t="shared" ref="BS924" si="18092">K924/K932</f>
        <v>2.4946921443736732E-2</v>
      </c>
      <c r="BT924" s="132">
        <f t="shared" ref="BT924" si="18093">L924/L932</f>
        <v>0.11963589076723016</v>
      </c>
      <c r="BU924" s="130">
        <f t="shared" ref="BU924" si="18094">M924/M932</f>
        <v>3.3631332481907195E-2</v>
      </c>
      <c r="BV924" s="134">
        <f t="shared" ref="BV924" si="18095">N924/N932</f>
        <v>8.1222137653582688E-2</v>
      </c>
      <c r="BW924" s="135">
        <f t="shared" ref="BW924" si="18096">O924/O932</f>
        <v>4.4663483751732638E-2</v>
      </c>
      <c r="BX924" s="130">
        <f t="shared" ref="BX924" si="18097">P924/P932</f>
        <v>8.0322906155398582E-2</v>
      </c>
      <c r="BY924" s="131">
        <f t="shared" ref="BY924" si="18098">Q924/Q932</f>
        <v>5.46617915904936E-2</v>
      </c>
      <c r="BZ924" s="132">
        <f t="shared" ref="BZ924" si="18099">R924/R932</f>
        <v>7.1560480147737762E-2</v>
      </c>
      <c r="CA924" s="133">
        <f t="shared" ref="CA924" si="18100">S924/S932</f>
        <v>5.1428571428571428E-2</v>
      </c>
      <c r="CB924" s="130">
        <f t="shared" ref="CB924" si="18101">T924/T932</f>
        <v>9.5510204081632646E-2</v>
      </c>
      <c r="CC924" s="131">
        <f t="shared" ref="CC924" si="18102">U924/U932</f>
        <v>3.1995661605206074E-2</v>
      </c>
      <c r="CD924" s="132">
        <f t="shared" ref="CD924" si="18103">V924/V932</f>
        <v>0.13093604172385398</v>
      </c>
      <c r="CE924" s="133">
        <f t="shared" ref="CE924" si="18104">W924/W932</f>
        <v>3.2363044657385646E-2</v>
      </c>
      <c r="CF924" s="130">
        <f t="shared" ref="CF924" si="18105">X924/X932</f>
        <v>0.10637554585152838</v>
      </c>
      <c r="CG924" s="131">
        <f t="shared" ref="CG924" si="18106">Y924/Y932</f>
        <v>5.2262090483619343E-2</v>
      </c>
      <c r="CH924" s="132">
        <f t="shared" ref="CH924" si="18107">Z924/Z932</f>
        <v>8.1965012751107333E-2</v>
      </c>
      <c r="CI924" s="130">
        <f t="shared" ref="CI924" si="18108">AA924/AA932</f>
        <v>2.9323386177598176E-2</v>
      </c>
      <c r="CJ924" s="136">
        <f t="shared" ref="CJ924" si="18109">AB924/AB932</f>
        <v>8.4130019120458893E-2</v>
      </c>
      <c r="CK924" s="137">
        <f t="shared" ref="CK924" si="18110">AC924/AC932</f>
        <v>3.9872834500552894E-2</v>
      </c>
    </row>
    <row r="925" spans="1:89">
      <c r="A925" s="138" t="s">
        <v>33</v>
      </c>
      <c r="B925" s="199">
        <v>1792</v>
      </c>
      <c r="C925" s="183">
        <v>1335</v>
      </c>
      <c r="D925" s="184">
        <v>408</v>
      </c>
      <c r="E925" s="185">
        <v>420</v>
      </c>
      <c r="F925" s="182">
        <v>130</v>
      </c>
      <c r="G925" s="186">
        <v>157</v>
      </c>
      <c r="H925" s="184">
        <v>990</v>
      </c>
      <c r="I925" s="185">
        <v>1462</v>
      </c>
      <c r="J925" s="182">
        <v>128</v>
      </c>
      <c r="K925" s="183">
        <v>88</v>
      </c>
      <c r="L925" s="184">
        <v>232</v>
      </c>
      <c r="M925" s="182">
        <v>426</v>
      </c>
      <c r="N925" s="187">
        <v>752</v>
      </c>
      <c r="O925" s="200">
        <v>1035</v>
      </c>
      <c r="P925" s="182">
        <v>282</v>
      </c>
      <c r="Q925" s="183">
        <v>617</v>
      </c>
      <c r="R925" s="184">
        <v>488</v>
      </c>
      <c r="S925" s="185">
        <v>865</v>
      </c>
      <c r="T925" s="182">
        <v>87</v>
      </c>
      <c r="U925" s="186">
        <v>187</v>
      </c>
      <c r="V925" s="184">
        <v>952</v>
      </c>
      <c r="W925" s="201">
        <v>762</v>
      </c>
      <c r="X925" s="182">
        <v>401</v>
      </c>
      <c r="Y925" s="186">
        <v>444</v>
      </c>
      <c r="Z925" s="184">
        <v>1912</v>
      </c>
      <c r="AA925" s="182">
        <v>1524</v>
      </c>
      <c r="AB925" s="165">
        <f t="shared" si="17756"/>
        <v>8554</v>
      </c>
      <c r="AC925" s="166">
        <f t="shared" si="17673"/>
        <v>9322</v>
      </c>
      <c r="BI925" s="138" t="s">
        <v>33</v>
      </c>
      <c r="BJ925" s="130">
        <f>B925/B932</f>
        <v>7.9975007810059354E-2</v>
      </c>
      <c r="BK925" s="131">
        <f t="shared" ref="BK925" si="18111">C925/C932</f>
        <v>0.10086128739800544</v>
      </c>
      <c r="BL925" s="132">
        <f t="shared" ref="BL925" si="18112">D925/D932</f>
        <v>5.5593405096062136E-2</v>
      </c>
      <c r="BM925" s="133">
        <f t="shared" ref="BM925" si="18113">E925/E932</f>
        <v>9.126466753585398E-2</v>
      </c>
      <c r="BN925" s="130">
        <f t="shared" ref="BN925" si="18114">F925/F932</f>
        <v>5.0368074389771408E-2</v>
      </c>
      <c r="BO925" s="131">
        <f t="shared" ref="BO925" si="18115">G925/G932</f>
        <v>0.10006373486297004</v>
      </c>
      <c r="BP925" s="132">
        <f t="shared" ref="BP925" si="18116">H925/H932</f>
        <v>7.3235685752330221E-2</v>
      </c>
      <c r="BQ925" s="133">
        <f t="shared" ref="BQ925" si="18117">I925/I932</f>
        <v>8.7299217770346924E-2</v>
      </c>
      <c r="BR925" s="130">
        <f t="shared" ref="BR925" si="18118">J925/J932</f>
        <v>0.10414971521562245</v>
      </c>
      <c r="BS925" s="131">
        <f t="shared" ref="BS925" si="18119">K925/K932</f>
        <v>4.6709129511677279E-2</v>
      </c>
      <c r="BT925" s="132">
        <f t="shared" ref="BT925" si="18120">L925/L932</f>
        <v>0.10056350238404854</v>
      </c>
      <c r="BU925" s="130">
        <f t="shared" ref="BU925" si="18121">M925/M932</f>
        <v>6.0451255853554701E-2</v>
      </c>
      <c r="BV925" s="134">
        <f t="shared" ref="BV925" si="18122">N925/N932</f>
        <v>8.1765793193432634E-2</v>
      </c>
      <c r="BW925" s="135">
        <f t="shared" ref="BW925" si="18123">O925/O932</f>
        <v>7.9701216694902197E-2</v>
      </c>
      <c r="BX925" s="130">
        <f t="shared" ref="BX925" si="18124">P925/P932</f>
        <v>5.691220988900101E-2</v>
      </c>
      <c r="BY925" s="131">
        <f t="shared" ref="BY925" si="18125">Q925/Q932</f>
        <v>0.11279707495429617</v>
      </c>
      <c r="BZ925" s="132">
        <f t="shared" ref="BZ925" si="18126">R925/R932</f>
        <v>5.6325023084025858E-2</v>
      </c>
      <c r="CA925" s="133">
        <f t="shared" ref="CA925" si="18127">S925/S932</f>
        <v>9.6918767507002804E-2</v>
      </c>
      <c r="CB925" s="130">
        <f t="shared" ref="CB925" si="18128">T925/T932</f>
        <v>7.1020408163265311E-2</v>
      </c>
      <c r="CC925" s="131">
        <f t="shared" ref="CC925" si="18129">U925/U932</f>
        <v>0.10140997830802603</v>
      </c>
      <c r="CD925" s="132">
        <f t="shared" ref="CD925" si="18130">V925/V932</f>
        <v>0.13066154268460059</v>
      </c>
      <c r="CE925" s="133">
        <f t="shared" ref="CE925" si="18131">W925/W932</f>
        <v>6.8884469354547104E-2</v>
      </c>
      <c r="CF925" s="130">
        <f t="shared" ref="CF925" si="18132">X925/X932</f>
        <v>7.0043668122270739E-2</v>
      </c>
      <c r="CG925" s="131">
        <f t="shared" ref="CG925" si="18133">Y925/Y932</f>
        <v>0.11544461778471139</v>
      </c>
      <c r="CH925" s="132">
        <f t="shared" ref="CH925" si="18134">Z925/Z932</f>
        <v>8.5544270949845638E-2</v>
      </c>
      <c r="CI925" s="130">
        <f t="shared" ref="CI925" si="18135">AA925/AA932</f>
        <v>7.8955548647808516E-2</v>
      </c>
      <c r="CJ925" s="136">
        <f t="shared" ref="CJ925" si="18136">AB925/AB932</f>
        <v>7.8632887189292539E-2</v>
      </c>
      <c r="CK925" s="137">
        <f t="shared" ref="CK925" si="18137">AC925/AC932</f>
        <v>8.590121636564689E-2</v>
      </c>
    </row>
    <row r="926" spans="1:89">
      <c r="A926" s="147" t="s">
        <v>34</v>
      </c>
      <c r="B926" s="196">
        <v>199</v>
      </c>
      <c r="C926" s="190">
        <v>859</v>
      </c>
      <c r="D926" s="191">
        <v>91</v>
      </c>
      <c r="E926" s="192">
        <v>402</v>
      </c>
      <c r="F926" s="189">
        <v>41</v>
      </c>
      <c r="G926" s="193">
        <v>110</v>
      </c>
      <c r="H926" s="191">
        <v>326</v>
      </c>
      <c r="I926" s="192">
        <v>1104</v>
      </c>
      <c r="J926" s="189">
        <v>67</v>
      </c>
      <c r="K926" s="190">
        <v>30</v>
      </c>
      <c r="L926" s="191">
        <v>149</v>
      </c>
      <c r="M926" s="189">
        <v>297</v>
      </c>
      <c r="N926" s="194">
        <v>419</v>
      </c>
      <c r="O926" s="197">
        <v>733</v>
      </c>
      <c r="P926" s="189">
        <v>193</v>
      </c>
      <c r="Q926" s="190">
        <v>420</v>
      </c>
      <c r="R926" s="191">
        <v>375</v>
      </c>
      <c r="S926" s="192">
        <v>543</v>
      </c>
      <c r="T926" s="189">
        <v>59</v>
      </c>
      <c r="U926" s="193">
        <v>180</v>
      </c>
      <c r="V926" s="191">
        <v>836</v>
      </c>
      <c r="W926" s="198">
        <v>625</v>
      </c>
      <c r="X926" s="189">
        <v>316</v>
      </c>
      <c r="Y926" s="193">
        <v>360</v>
      </c>
      <c r="Z926" s="191">
        <v>1276</v>
      </c>
      <c r="AA926" s="189">
        <v>1118</v>
      </c>
      <c r="AB926" s="165">
        <f t="shared" si="17756"/>
        <v>4347</v>
      </c>
      <c r="AC926" s="166">
        <f t="shared" si="17673"/>
        <v>6781</v>
      </c>
      <c r="BI926" s="147" t="s">
        <v>34</v>
      </c>
      <c r="BJ926" s="130">
        <f>B926/B932</f>
        <v>8.8811532110501176E-3</v>
      </c>
      <c r="BK926" s="131">
        <f t="shared" ref="BK926" si="18138">C926/C932</f>
        <v>6.4898760954971296E-2</v>
      </c>
      <c r="BL926" s="132">
        <f t="shared" ref="BL926" si="18139">D926/D932</f>
        <v>1.2399509469955034E-2</v>
      </c>
      <c r="BM926" s="133">
        <f t="shared" ref="BM926" si="18140">E926/E932</f>
        <v>8.7353324641460228E-2</v>
      </c>
      <c r="BN926" s="130">
        <f t="shared" ref="BN926" si="18141">F926/F932</f>
        <v>1.588531576908175E-2</v>
      </c>
      <c r="BO926" s="131">
        <f t="shared" ref="BO926" si="18142">G926/G932</f>
        <v>7.0108349267049078E-2</v>
      </c>
      <c r="BP926" s="132">
        <f t="shared" ref="BP926" si="18143">H926/H932</f>
        <v>2.4115993490161268E-2</v>
      </c>
      <c r="BQ926" s="133">
        <f t="shared" ref="BQ926" si="18144">I926/I932</f>
        <v>6.5922254732190835E-2</v>
      </c>
      <c r="BR926" s="130">
        <f t="shared" ref="BR926" si="18145">J926/J932</f>
        <v>5.4515866558177382E-2</v>
      </c>
      <c r="BS926" s="131">
        <f t="shared" ref="BS926" si="18146">K926/K932</f>
        <v>1.5923566878980892E-2</v>
      </c>
      <c r="BT926" s="132">
        <f t="shared" ref="BT926" si="18147">L926/L932</f>
        <v>6.4586042479410494E-2</v>
      </c>
      <c r="BU926" s="130">
        <f t="shared" ref="BU926" si="18148">M926/M932</f>
        <v>4.2145593869731802E-2</v>
      </c>
      <c r="BV926" s="134">
        <f t="shared" ref="BV926" si="18149">N926/N932</f>
        <v>4.5558334239425902E-2</v>
      </c>
      <c r="BW926" s="135">
        <f t="shared" ref="BW926" si="18150">O926/O932</f>
        <v>5.6445402741413832E-2</v>
      </c>
      <c r="BX926" s="130">
        <f t="shared" ref="BX926" si="18151">P926/P932</f>
        <v>3.8950554994954589E-2</v>
      </c>
      <c r="BY926" s="131">
        <f t="shared" ref="BY926" si="18152">Q926/Q932</f>
        <v>7.6782449725776969E-2</v>
      </c>
      <c r="BZ926" s="132">
        <f t="shared" ref="BZ926" si="18153">R926/R932</f>
        <v>4.3282548476454297E-2</v>
      </c>
      <c r="CA926" s="133">
        <f t="shared" ref="CA926" si="18154">S926/S932</f>
        <v>6.0840336134453783E-2</v>
      </c>
      <c r="CB926" s="130">
        <f t="shared" ref="CB926" si="18155">T926/T932</f>
        <v>4.8163265306122451E-2</v>
      </c>
      <c r="CC926" s="131">
        <f t="shared" ref="CC926" si="18156">U926/U932</f>
        <v>9.7613882863340565E-2</v>
      </c>
      <c r="CD926" s="132">
        <f t="shared" ref="CD926" si="18157">V926/V932</f>
        <v>0.11474059840790557</v>
      </c>
      <c r="CE926" s="133">
        <f t="shared" ref="CE926" si="18158">W926/W932</f>
        <v>5.6499728801301753E-2</v>
      </c>
      <c r="CF926" s="130">
        <f t="shared" ref="CF926" si="18159">X926/X932</f>
        <v>5.5196506550218342E-2</v>
      </c>
      <c r="CG926" s="131">
        <f t="shared" ref="CG926" si="18160">Y926/Y932</f>
        <v>9.3603744149765994E-2</v>
      </c>
      <c r="CH926" s="132">
        <f t="shared" ref="CH926" si="18161">Z926/Z932</f>
        <v>5.7089168269876069E-2</v>
      </c>
      <c r="CI926" s="130">
        <f t="shared" ref="CI926" si="18162">AA926/AA932</f>
        <v>5.7921458916174492E-2</v>
      </c>
      <c r="CJ926" s="136">
        <f t="shared" ref="CJ926" si="18163">AB926/AB932</f>
        <v>3.9959920576555376E-2</v>
      </c>
      <c r="CK926" s="137">
        <f t="shared" ref="CK926" si="18164">AC926/AC932</f>
        <v>6.2486177663103576E-2</v>
      </c>
    </row>
    <row r="927" spans="1:89">
      <c r="A927" s="138" t="s">
        <v>35</v>
      </c>
      <c r="B927" s="199">
        <v>0</v>
      </c>
      <c r="C927" s="183">
        <v>574</v>
      </c>
      <c r="D927" s="184">
        <v>0</v>
      </c>
      <c r="E927" s="185">
        <v>232</v>
      </c>
      <c r="F927" s="182">
        <v>2</v>
      </c>
      <c r="G927" s="186">
        <v>82</v>
      </c>
      <c r="H927" s="184">
        <v>25</v>
      </c>
      <c r="I927" s="185">
        <v>677</v>
      </c>
      <c r="J927" s="182">
        <v>26</v>
      </c>
      <c r="K927" s="183">
        <v>30</v>
      </c>
      <c r="L927" s="184">
        <v>42</v>
      </c>
      <c r="M927" s="182">
        <v>52</v>
      </c>
      <c r="N927" s="187">
        <v>167</v>
      </c>
      <c r="O927" s="200">
        <v>170</v>
      </c>
      <c r="P927" s="182">
        <v>69</v>
      </c>
      <c r="Q927" s="183">
        <v>82</v>
      </c>
      <c r="R927" s="184">
        <v>71</v>
      </c>
      <c r="S927" s="185">
        <v>60</v>
      </c>
      <c r="T927" s="182">
        <v>16</v>
      </c>
      <c r="U927" s="186">
        <v>16</v>
      </c>
      <c r="V927" s="184">
        <v>171</v>
      </c>
      <c r="W927" s="201">
        <v>42</v>
      </c>
      <c r="X927" s="182">
        <v>77</v>
      </c>
      <c r="Y927" s="186">
        <v>31</v>
      </c>
      <c r="Z927" s="184">
        <v>44</v>
      </c>
      <c r="AA927" s="182">
        <v>123</v>
      </c>
      <c r="AB927" s="165">
        <f t="shared" si="17756"/>
        <v>710</v>
      </c>
      <c r="AC927" s="166">
        <f t="shared" si="17673"/>
        <v>2171</v>
      </c>
      <c r="BI927" s="138" t="s">
        <v>35</v>
      </c>
      <c r="BJ927" s="130">
        <f>B927/B932</f>
        <v>0</v>
      </c>
      <c r="BK927" s="131">
        <f t="shared" ref="BK927" si="18165">C927/C932</f>
        <v>4.3366576004835296E-2</v>
      </c>
      <c r="BL927" s="132">
        <f t="shared" ref="BL927" si="18166">D927/D932</f>
        <v>0</v>
      </c>
      <c r="BM927" s="133">
        <f t="shared" ref="BM927" si="18167">E927/E932</f>
        <v>5.0412863972186008E-2</v>
      </c>
      <c r="BN927" s="130">
        <f t="shared" ref="BN927" si="18168">F927/F932</f>
        <v>7.7489345215032935E-4</v>
      </c>
      <c r="BO927" s="131">
        <f t="shared" ref="BO927" si="18169">G927/G932</f>
        <v>5.2262587635436585E-2</v>
      </c>
      <c r="BP927" s="132">
        <f t="shared" ref="BP927" si="18170">H927/H932</f>
        <v>1.8493860038467228E-3</v>
      </c>
      <c r="BQ927" s="133">
        <f t="shared" ref="BQ927" si="18171">I927/I932</f>
        <v>4.0425150773272828E-2</v>
      </c>
      <c r="BR927" s="130">
        <f t="shared" ref="BR927" si="18172">J927/J932</f>
        <v>2.115541090317331E-2</v>
      </c>
      <c r="BS927" s="131">
        <f t="shared" ref="BS927" si="18173">K927/K932</f>
        <v>1.5923566878980892E-2</v>
      </c>
      <c r="BT927" s="132">
        <f t="shared" ref="BT927" si="18174">L927/L932</f>
        <v>1.8205461638491547E-2</v>
      </c>
      <c r="BU927" s="130">
        <f t="shared" ref="BU927" si="18175">M927/M932</f>
        <v>7.3790265361146591E-3</v>
      </c>
      <c r="BV927" s="134">
        <f t="shared" ref="BV927" si="18176">N927/N932</f>
        <v>1.8158095030988367E-2</v>
      </c>
      <c r="BW927" s="135">
        <f t="shared" ref="BW927" si="18177">O927/O932</f>
        <v>1.3091021099645772E-2</v>
      </c>
      <c r="BX927" s="130">
        <f t="shared" ref="BX927" si="18178">P927/P932</f>
        <v>1.3925327951564077E-2</v>
      </c>
      <c r="BY927" s="131">
        <f t="shared" ref="BY927" si="18179">Q927/Q932</f>
        <v>1.4990859232175503E-2</v>
      </c>
      <c r="BZ927" s="132">
        <f t="shared" ref="BZ927" si="18180">R927/R932</f>
        <v>8.1948291782086794E-3</v>
      </c>
      <c r="CA927" s="133">
        <f t="shared" ref="CA927" si="18181">S927/S932</f>
        <v>6.7226890756302525E-3</v>
      </c>
      <c r="CB927" s="130">
        <f t="shared" ref="CB927" si="18182">T927/T932</f>
        <v>1.3061224489795919E-2</v>
      </c>
      <c r="CC927" s="131">
        <f t="shared" ref="CC927" si="18183">U927/U932</f>
        <v>8.6767895878524948E-3</v>
      </c>
      <c r="CD927" s="132">
        <f t="shared" ref="CD927" si="18184">V927/V932</f>
        <v>2.3469667856162505E-2</v>
      </c>
      <c r="CE927" s="133">
        <f t="shared" ref="CE927" si="18185">W927/W932</f>
        <v>3.7967817754474779E-3</v>
      </c>
      <c r="CF927" s="130">
        <f t="shared" ref="CF927" si="18186">X927/X932</f>
        <v>1.3449781659388647E-2</v>
      </c>
      <c r="CG927" s="131">
        <f t="shared" ref="CG927" si="18187">Y927/Y932</f>
        <v>8.0603224128965156E-3</v>
      </c>
      <c r="CH927" s="132">
        <f t="shared" ref="CH927" si="18188">Z927/Z932</f>
        <v>1.9685920093060714E-3</v>
      </c>
      <c r="CI927" s="130">
        <f t="shared" ref="CI927" si="18189">AA927/AA932</f>
        <v>6.3723966428349396E-3</v>
      </c>
      <c r="CJ927" s="136">
        <f t="shared" ref="CJ927" si="18190">AB927/AB932</f>
        <v>6.5266951022209148E-3</v>
      </c>
      <c r="CK927" s="137">
        <f t="shared" ref="CK927" si="18191">AC927/AC932</f>
        <v>2.0005528934758571E-2</v>
      </c>
    </row>
    <row r="928" spans="1:89">
      <c r="A928" s="147" t="s">
        <v>36</v>
      </c>
      <c r="B928" s="196">
        <v>0</v>
      </c>
      <c r="C928" s="190">
        <v>82</v>
      </c>
      <c r="D928" s="191">
        <v>0</v>
      </c>
      <c r="E928" s="192">
        <v>36</v>
      </c>
      <c r="F928" s="189">
        <v>0</v>
      </c>
      <c r="G928" s="193">
        <v>0</v>
      </c>
      <c r="H928" s="191">
        <v>0</v>
      </c>
      <c r="I928" s="192">
        <v>0</v>
      </c>
      <c r="J928" s="189">
        <v>0</v>
      </c>
      <c r="K928" s="193">
        <v>0</v>
      </c>
      <c r="L928" s="191">
        <v>0</v>
      </c>
      <c r="M928" s="189">
        <v>0</v>
      </c>
      <c r="N928" s="194">
        <v>0</v>
      </c>
      <c r="O928" s="197">
        <v>0</v>
      </c>
      <c r="P928" s="189">
        <v>0</v>
      </c>
      <c r="Q928" s="193">
        <v>0</v>
      </c>
      <c r="R928" s="191">
        <v>0</v>
      </c>
      <c r="S928" s="192">
        <v>0</v>
      </c>
      <c r="T928" s="189">
        <v>0</v>
      </c>
      <c r="U928" s="193">
        <v>0</v>
      </c>
      <c r="V928" s="191">
        <v>0</v>
      </c>
      <c r="W928" s="192">
        <v>0</v>
      </c>
      <c r="X928" s="189">
        <v>0</v>
      </c>
      <c r="Y928" s="193">
        <v>0</v>
      </c>
      <c r="Z928" s="191">
        <v>0</v>
      </c>
      <c r="AA928" s="189">
        <v>0</v>
      </c>
      <c r="AB928" s="165">
        <f t="shared" si="17756"/>
        <v>0</v>
      </c>
      <c r="AC928" s="166">
        <f t="shared" si="17673"/>
        <v>118</v>
      </c>
      <c r="BI928" s="147" t="s">
        <v>36</v>
      </c>
      <c r="BJ928" s="130">
        <f>B928/B932</f>
        <v>0</v>
      </c>
      <c r="BK928" s="131">
        <f t="shared" ref="BK928" si="18192">C928/C932</f>
        <v>6.1952251435478996E-3</v>
      </c>
      <c r="BL928" s="132">
        <f t="shared" ref="BL928" si="18193">D928/D932</f>
        <v>0</v>
      </c>
      <c r="BM928" s="133">
        <f t="shared" ref="BM928" si="18194">E928/E932</f>
        <v>7.8226857887874843E-3</v>
      </c>
      <c r="BN928" s="130">
        <f t="shared" ref="BN928" si="18195">F928/F932</f>
        <v>0</v>
      </c>
      <c r="BO928" s="131">
        <f t="shared" ref="BO928" si="18196">G928/G932</f>
        <v>0</v>
      </c>
      <c r="BP928" s="132">
        <f t="shared" ref="BP928" si="18197">H928/H932</f>
        <v>0</v>
      </c>
      <c r="BQ928" s="133">
        <f t="shared" ref="BQ928" si="18198">I928/I932</f>
        <v>0</v>
      </c>
      <c r="BR928" s="130">
        <f t="shared" ref="BR928" si="18199">J928/J932</f>
        <v>0</v>
      </c>
      <c r="BS928" s="131">
        <f t="shared" ref="BS928" si="18200">K928/K932</f>
        <v>0</v>
      </c>
      <c r="BT928" s="132">
        <f t="shared" ref="BT928" si="18201">L928/L932</f>
        <v>0</v>
      </c>
      <c r="BU928" s="130">
        <f t="shared" ref="BU928" si="18202">M928/M932</f>
        <v>0</v>
      </c>
      <c r="BV928" s="134">
        <f t="shared" ref="BV928" si="18203">N928/N932</f>
        <v>0</v>
      </c>
      <c r="BW928" s="135">
        <f t="shared" ref="BW928" si="18204">O928/O932</f>
        <v>0</v>
      </c>
      <c r="BX928" s="130">
        <f t="shared" ref="BX928" si="18205">P928/P932</f>
        <v>0</v>
      </c>
      <c r="BY928" s="131">
        <f t="shared" ref="BY928" si="18206">Q928/Q932</f>
        <v>0</v>
      </c>
      <c r="BZ928" s="132">
        <f t="shared" ref="BZ928" si="18207">R928/R932</f>
        <v>0</v>
      </c>
      <c r="CA928" s="133">
        <f t="shared" ref="CA928" si="18208">S928/S932</f>
        <v>0</v>
      </c>
      <c r="CB928" s="130">
        <f t="shared" ref="CB928" si="18209">T928/T932</f>
        <v>0</v>
      </c>
      <c r="CC928" s="131">
        <f t="shared" ref="CC928" si="18210">U928/U932</f>
        <v>0</v>
      </c>
      <c r="CD928" s="132">
        <f t="shared" ref="CD928" si="18211">V928/V932</f>
        <v>0</v>
      </c>
      <c r="CE928" s="133">
        <f t="shared" ref="CE928" si="18212">W928/W932</f>
        <v>0</v>
      </c>
      <c r="CF928" s="130">
        <f t="shared" ref="CF928" si="18213">X928/X932</f>
        <v>0</v>
      </c>
      <c r="CG928" s="131">
        <f t="shared" ref="CG928" si="18214">Y928/Y932</f>
        <v>0</v>
      </c>
      <c r="CH928" s="132">
        <f t="shared" ref="CH928" si="18215">Z928/Z932</f>
        <v>0</v>
      </c>
      <c r="CI928" s="130">
        <f t="shared" ref="CI928" si="18216">AA928/AA932</f>
        <v>0</v>
      </c>
      <c r="CJ928" s="136">
        <f t="shared" ref="CJ928" si="18217">AB928/AB932</f>
        <v>0</v>
      </c>
      <c r="CK928" s="137">
        <f t="shared" ref="CK928" si="18218">AC928/AC932</f>
        <v>1.0873571691854037E-3</v>
      </c>
    </row>
    <row r="929" spans="1:89">
      <c r="A929" s="138" t="s">
        <v>37</v>
      </c>
      <c r="B929" s="60"/>
      <c r="C929" s="61"/>
      <c r="D929" s="140"/>
      <c r="E929" s="141"/>
      <c r="F929" s="139"/>
      <c r="G929" s="142"/>
      <c r="H929" s="140"/>
      <c r="I929" s="141"/>
      <c r="J929" s="139"/>
      <c r="K929" s="142"/>
      <c r="L929" s="140"/>
      <c r="M929" s="139"/>
      <c r="N929" s="143"/>
      <c r="O929" s="144"/>
      <c r="P929" s="139"/>
      <c r="Q929" s="142"/>
      <c r="R929" s="140"/>
      <c r="S929" s="141"/>
      <c r="T929" s="139"/>
      <c r="U929" s="142"/>
      <c r="V929" s="140"/>
      <c r="W929" s="141"/>
      <c r="X929" s="139"/>
      <c r="Y929" s="142"/>
      <c r="Z929" s="145"/>
      <c r="AA929" s="146"/>
      <c r="AB929" s="165"/>
      <c r="AC929" s="166">
        <f t="shared" si="17673"/>
        <v>0</v>
      </c>
      <c r="BI929" s="138" t="s">
        <v>37</v>
      </c>
      <c r="BJ929" s="130">
        <f>B929/B932</f>
        <v>0</v>
      </c>
      <c r="BK929" s="131">
        <f t="shared" ref="BK929" si="18219">C929/C932</f>
        <v>0</v>
      </c>
      <c r="BL929" s="132">
        <f t="shared" ref="BL929" si="18220">D929/D932</f>
        <v>0</v>
      </c>
      <c r="BM929" s="133">
        <f t="shared" ref="BM929" si="18221">E929/E932</f>
        <v>0</v>
      </c>
      <c r="BN929" s="130">
        <f t="shared" ref="BN929" si="18222">F929/F932</f>
        <v>0</v>
      </c>
      <c r="BO929" s="131">
        <f t="shared" ref="BO929" si="18223">G929/G932</f>
        <v>0</v>
      </c>
      <c r="BP929" s="132">
        <f t="shared" ref="BP929" si="18224">H929/H932</f>
        <v>0</v>
      </c>
      <c r="BQ929" s="133">
        <f t="shared" ref="BQ929" si="18225">I929/I932</f>
        <v>0</v>
      </c>
      <c r="BR929" s="130">
        <f t="shared" ref="BR929" si="18226">J929/J932</f>
        <v>0</v>
      </c>
      <c r="BS929" s="131">
        <f t="shared" ref="BS929" si="18227">K929/K932</f>
        <v>0</v>
      </c>
      <c r="BT929" s="132">
        <f t="shared" ref="BT929" si="18228">L929/L932</f>
        <v>0</v>
      </c>
      <c r="BU929" s="130">
        <f t="shared" ref="BU929" si="18229">M929/M932</f>
        <v>0</v>
      </c>
      <c r="BV929" s="134">
        <f t="shared" ref="BV929" si="18230">N929/N932</f>
        <v>0</v>
      </c>
      <c r="BW929" s="135">
        <f t="shared" ref="BW929" si="18231">O929/O932</f>
        <v>0</v>
      </c>
      <c r="BX929" s="130">
        <f t="shared" ref="BX929" si="18232">P929/P932</f>
        <v>0</v>
      </c>
      <c r="BY929" s="131">
        <f t="shared" ref="BY929" si="18233">Q929/Q932</f>
        <v>0</v>
      </c>
      <c r="BZ929" s="132">
        <f t="shared" ref="BZ929" si="18234">R929/R932</f>
        <v>0</v>
      </c>
      <c r="CA929" s="133">
        <f t="shared" ref="CA929" si="18235">S929/S932</f>
        <v>0</v>
      </c>
      <c r="CB929" s="130">
        <f t="shared" ref="CB929" si="18236">T929/T932</f>
        <v>0</v>
      </c>
      <c r="CC929" s="131">
        <f t="shared" ref="CC929" si="18237">U929/U932</f>
        <v>0</v>
      </c>
      <c r="CD929" s="132">
        <f t="shared" ref="CD929" si="18238">V929/V932</f>
        <v>0</v>
      </c>
      <c r="CE929" s="133">
        <f t="shared" ref="CE929" si="18239">W929/W932</f>
        <v>0</v>
      </c>
      <c r="CF929" s="130">
        <f t="shared" ref="CF929" si="18240">X929/X932</f>
        <v>0</v>
      </c>
      <c r="CG929" s="131">
        <f t="shared" ref="CG929" si="18241">Y929/Y932</f>
        <v>0</v>
      </c>
      <c r="CH929" s="132">
        <f t="shared" ref="CH929" si="18242">Z929/Z932</f>
        <v>0</v>
      </c>
      <c r="CI929" s="130">
        <f t="shared" ref="CI929" si="18243">AA929/AA932</f>
        <v>0</v>
      </c>
      <c r="CJ929" s="136">
        <f t="shared" ref="CJ929" si="18244">AB929/AB932</f>
        <v>0</v>
      </c>
      <c r="CK929" s="137">
        <f t="shared" ref="CK929" si="18245">AC929/AC932</f>
        <v>0</v>
      </c>
    </row>
    <row r="930" spans="1:89">
      <c r="A930" s="147" t="s">
        <v>38</v>
      </c>
      <c r="B930" s="58"/>
      <c r="C930" s="59"/>
      <c r="D930" s="153"/>
      <c r="E930" s="150"/>
      <c r="F930" s="151"/>
      <c r="G930" s="152"/>
      <c r="H930" s="153"/>
      <c r="I930" s="150"/>
      <c r="J930" s="151"/>
      <c r="K930" s="152"/>
      <c r="L930" s="153"/>
      <c r="M930" s="151"/>
      <c r="N930" s="155"/>
      <c r="O930" s="154"/>
      <c r="P930" s="151"/>
      <c r="Q930" s="152"/>
      <c r="R930" s="153"/>
      <c r="S930" s="150"/>
      <c r="T930" s="151"/>
      <c r="U930" s="152"/>
      <c r="V930" s="153"/>
      <c r="W930" s="150"/>
      <c r="X930" s="151"/>
      <c r="Y930" s="152"/>
      <c r="Z930" s="149"/>
      <c r="AA930" s="148"/>
      <c r="AB930" s="165"/>
      <c r="AC930" s="166">
        <f t="shared" si="17673"/>
        <v>0</v>
      </c>
      <c r="BI930" s="147" t="s">
        <v>38</v>
      </c>
      <c r="BJ930" s="130">
        <f>B930/B932</f>
        <v>0</v>
      </c>
      <c r="BK930" s="131">
        <f t="shared" ref="BK930" si="18246">C930/C932</f>
        <v>0</v>
      </c>
      <c r="BL930" s="132">
        <f t="shared" ref="BL930" si="18247">D930/D932</f>
        <v>0</v>
      </c>
      <c r="BM930" s="133">
        <f t="shared" ref="BM930" si="18248">E930/E932</f>
        <v>0</v>
      </c>
      <c r="BN930" s="130">
        <f t="shared" ref="BN930" si="18249">F930/F932</f>
        <v>0</v>
      </c>
      <c r="BO930" s="131">
        <f t="shared" ref="BO930" si="18250">G930/G932</f>
        <v>0</v>
      </c>
      <c r="BP930" s="132">
        <f t="shared" ref="BP930" si="18251">H930/H932</f>
        <v>0</v>
      </c>
      <c r="BQ930" s="133">
        <f t="shared" ref="BQ930" si="18252">I930/I932</f>
        <v>0</v>
      </c>
      <c r="BR930" s="130">
        <f t="shared" ref="BR930" si="18253">J930/J932</f>
        <v>0</v>
      </c>
      <c r="BS930" s="131">
        <f t="shared" ref="BS930" si="18254">K930/K932</f>
        <v>0</v>
      </c>
      <c r="BT930" s="132">
        <f t="shared" ref="BT930" si="18255">L930/L932</f>
        <v>0</v>
      </c>
      <c r="BU930" s="130">
        <f t="shared" ref="BU930" si="18256">M930/M932</f>
        <v>0</v>
      </c>
      <c r="BV930" s="134">
        <f t="shared" ref="BV930" si="18257">N930/N932</f>
        <v>0</v>
      </c>
      <c r="BW930" s="135">
        <f t="shared" ref="BW930" si="18258">O930/O932</f>
        <v>0</v>
      </c>
      <c r="BX930" s="130">
        <f t="shared" ref="BX930" si="18259">P930/P932</f>
        <v>0</v>
      </c>
      <c r="BY930" s="131">
        <f t="shared" ref="BY930" si="18260">Q930/Q932</f>
        <v>0</v>
      </c>
      <c r="BZ930" s="132">
        <f t="shared" ref="BZ930" si="18261">R930/R932</f>
        <v>0</v>
      </c>
      <c r="CA930" s="133">
        <f t="shared" ref="CA930" si="18262">S930/S932</f>
        <v>0</v>
      </c>
      <c r="CB930" s="130">
        <f t="shared" ref="CB930" si="18263">T930/T932</f>
        <v>0</v>
      </c>
      <c r="CC930" s="131">
        <f t="shared" ref="CC930" si="18264">U930/U932</f>
        <v>0</v>
      </c>
      <c r="CD930" s="132">
        <f t="shared" ref="CD930" si="18265">V930/V932</f>
        <v>0</v>
      </c>
      <c r="CE930" s="133">
        <f t="shared" ref="CE930" si="18266">W930/W932</f>
        <v>0</v>
      </c>
      <c r="CF930" s="130">
        <f t="shared" ref="CF930" si="18267">X930/X932</f>
        <v>0</v>
      </c>
      <c r="CG930" s="131">
        <f t="shared" ref="CG930" si="18268">Y930/Y932</f>
        <v>0</v>
      </c>
      <c r="CH930" s="132">
        <f t="shared" ref="CH930" si="18269">Z930/Z932</f>
        <v>0</v>
      </c>
      <c r="CI930" s="130">
        <f t="shared" ref="CI930" si="18270">AA930/AA932</f>
        <v>0</v>
      </c>
      <c r="CJ930" s="136">
        <f t="shared" ref="CJ930" si="18271">AB930/AB932</f>
        <v>0</v>
      </c>
      <c r="CK930" s="137">
        <f t="shared" ref="CK930" si="18272">AC930/AC932</f>
        <v>0</v>
      </c>
    </row>
    <row r="931" spans="1:89" ht="14" thickBot="1">
      <c r="A931" s="138" t="s">
        <v>39</v>
      </c>
      <c r="B931" s="60"/>
      <c r="C931" s="61">
        <v>1</v>
      </c>
      <c r="D931" s="140"/>
      <c r="E931" s="141"/>
      <c r="F931" s="139"/>
      <c r="G931" s="142"/>
      <c r="H931" s="140"/>
      <c r="I931" s="141"/>
      <c r="J931" s="139"/>
      <c r="K931" s="142"/>
      <c r="L931" s="140"/>
      <c r="M931" s="139"/>
      <c r="N931" s="143"/>
      <c r="O931" s="144"/>
      <c r="P931" s="139"/>
      <c r="Q931" s="142"/>
      <c r="R931" s="140"/>
      <c r="S931" s="141"/>
      <c r="T931" s="139"/>
      <c r="U931" s="142"/>
      <c r="V931" s="140"/>
      <c r="W931" s="141"/>
      <c r="X931" s="139"/>
      <c r="Y931" s="142"/>
      <c r="Z931" s="145"/>
      <c r="AA931" s="146"/>
      <c r="AB931" s="165"/>
      <c r="AC931" s="166">
        <f t="shared" si="17673"/>
        <v>1</v>
      </c>
      <c r="BI931" s="138" t="s">
        <v>39</v>
      </c>
      <c r="BJ931" s="130">
        <f>B931/B932</f>
        <v>0</v>
      </c>
      <c r="BK931" s="131">
        <f t="shared" ref="BK931" si="18273">C931/C932</f>
        <v>7.5551526140828044E-5</v>
      </c>
      <c r="BL931" s="132">
        <f t="shared" ref="BL931" si="18274">D931/D932</f>
        <v>0</v>
      </c>
      <c r="BM931" s="133">
        <f t="shared" ref="BM931" si="18275">E931/E932</f>
        <v>0</v>
      </c>
      <c r="BN931" s="130">
        <f t="shared" ref="BN931" si="18276">F931/F932</f>
        <v>0</v>
      </c>
      <c r="BO931" s="131">
        <f t="shared" ref="BO931" si="18277">G931/G932</f>
        <v>0</v>
      </c>
      <c r="BP931" s="132">
        <f t="shared" ref="BP931" si="18278">H931/H932</f>
        <v>0</v>
      </c>
      <c r="BQ931" s="133">
        <f t="shared" ref="BQ931" si="18279">I931/I932</f>
        <v>0</v>
      </c>
      <c r="BR931" s="130">
        <f t="shared" ref="BR931" si="18280">J931/J932</f>
        <v>0</v>
      </c>
      <c r="BS931" s="131">
        <f t="shared" ref="BS931" si="18281">K931/K932</f>
        <v>0</v>
      </c>
      <c r="BT931" s="132">
        <f t="shared" ref="BT931" si="18282">L931/L932</f>
        <v>0</v>
      </c>
      <c r="BU931" s="130">
        <f t="shared" ref="BU931" si="18283">M931/M932</f>
        <v>0</v>
      </c>
      <c r="BV931" s="134">
        <f t="shared" ref="BV931" si="18284">N931/N932</f>
        <v>0</v>
      </c>
      <c r="BW931" s="135">
        <f t="shared" ref="BW931" si="18285">O931/O932</f>
        <v>0</v>
      </c>
      <c r="BX931" s="130">
        <f t="shared" ref="BX931" si="18286">P931/P932</f>
        <v>0</v>
      </c>
      <c r="BY931" s="131">
        <f t="shared" ref="BY931" si="18287">Q931/Q932</f>
        <v>0</v>
      </c>
      <c r="BZ931" s="132">
        <f t="shared" ref="BZ931" si="18288">R931/R932</f>
        <v>0</v>
      </c>
      <c r="CA931" s="133">
        <f t="shared" ref="CA931" si="18289">S931/S932</f>
        <v>0</v>
      </c>
      <c r="CB931" s="130">
        <f t="shared" ref="CB931" si="18290">T931/T932</f>
        <v>0</v>
      </c>
      <c r="CC931" s="131">
        <f t="shared" ref="CC931" si="18291">U931/U932</f>
        <v>0</v>
      </c>
      <c r="CD931" s="132">
        <f t="shared" ref="CD931" si="18292">V931/V932</f>
        <v>0</v>
      </c>
      <c r="CE931" s="133">
        <f t="shared" ref="CE931" si="18293">W931/W932</f>
        <v>0</v>
      </c>
      <c r="CF931" s="130">
        <f t="shared" ref="CF931" si="18294">X931/X932</f>
        <v>0</v>
      </c>
      <c r="CG931" s="131">
        <f t="shared" ref="CG931" si="18295">Y931/Y932</f>
        <v>0</v>
      </c>
      <c r="CH931" s="132">
        <f t="shared" ref="CH931" si="18296">Z931/Z932</f>
        <v>0</v>
      </c>
      <c r="CI931" s="130">
        <f t="shared" ref="CI931" si="18297">AA931/AA932</f>
        <v>0</v>
      </c>
      <c r="CJ931" s="136">
        <f t="shared" ref="CJ931" si="18298">AB931/AB932</f>
        <v>0</v>
      </c>
      <c r="CK931" s="137">
        <f t="shared" ref="CK931" si="18299">AC931/AC932</f>
        <v>9.2148912642830811E-6</v>
      </c>
    </row>
    <row r="932" spans="1:89" ht="15" thickTop="1" thickBot="1">
      <c r="A932" s="226" t="s">
        <v>13</v>
      </c>
      <c r="B932" s="20">
        <f t="shared" ref="B932:AA932" si="18300">SUM(B909:B931)</f>
        <v>22407</v>
      </c>
      <c r="C932" s="21">
        <f t="shared" si="18300"/>
        <v>13236</v>
      </c>
      <c r="D932" s="20">
        <f t="shared" si="18300"/>
        <v>7339</v>
      </c>
      <c r="E932" s="21">
        <f t="shared" si="18300"/>
        <v>4602</v>
      </c>
      <c r="F932" s="20">
        <f t="shared" si="18300"/>
        <v>2581</v>
      </c>
      <c r="G932" s="21">
        <f t="shared" si="18300"/>
        <v>1569</v>
      </c>
      <c r="H932" s="20">
        <f t="shared" si="18300"/>
        <v>13518</v>
      </c>
      <c r="I932" s="21">
        <f t="shared" si="18300"/>
        <v>16747</v>
      </c>
      <c r="J932" s="20">
        <f t="shared" si="18300"/>
        <v>1229</v>
      </c>
      <c r="K932" s="21">
        <f t="shared" si="18300"/>
        <v>1884</v>
      </c>
      <c r="L932" s="20">
        <f t="shared" si="18300"/>
        <v>2307</v>
      </c>
      <c r="M932" s="21">
        <f t="shared" si="18300"/>
        <v>7047</v>
      </c>
      <c r="N932" s="20">
        <f t="shared" si="18300"/>
        <v>9197</v>
      </c>
      <c r="O932" s="21">
        <f t="shared" si="18300"/>
        <v>12986</v>
      </c>
      <c r="P932" s="20">
        <f t="shared" si="18300"/>
        <v>4955</v>
      </c>
      <c r="Q932" s="21">
        <f t="shared" si="18300"/>
        <v>5470</v>
      </c>
      <c r="R932" s="20">
        <f t="shared" si="18300"/>
        <v>8664</v>
      </c>
      <c r="S932" s="21">
        <f t="shared" si="18300"/>
        <v>8925</v>
      </c>
      <c r="T932" s="20">
        <f t="shared" si="18300"/>
        <v>1225</v>
      </c>
      <c r="U932" s="21">
        <f t="shared" si="18300"/>
        <v>1844</v>
      </c>
      <c r="V932" s="20">
        <f t="shared" si="18300"/>
        <v>7286</v>
      </c>
      <c r="W932" s="21">
        <f t="shared" si="18300"/>
        <v>11062</v>
      </c>
      <c r="X932" s="20">
        <f t="shared" si="18300"/>
        <v>5725</v>
      </c>
      <c r="Y932" s="21">
        <f t="shared" si="18300"/>
        <v>3846</v>
      </c>
      <c r="Z932" s="20">
        <f t="shared" si="18300"/>
        <v>22351</v>
      </c>
      <c r="AA932" s="21">
        <f t="shared" si="18300"/>
        <v>19302</v>
      </c>
      <c r="AB932" s="167">
        <f t="shared" ref="AB932:AC932" si="18301">SUM(AB908:AB931)</f>
        <v>108784</v>
      </c>
      <c r="AC932" s="168">
        <f t="shared" si="18301"/>
        <v>108520</v>
      </c>
      <c r="BI932" s="227" t="s">
        <v>13</v>
      </c>
      <c r="BJ932" s="156">
        <f>SUM(BJ908:BJ931)</f>
        <v>1</v>
      </c>
      <c r="BK932" s="157">
        <f t="shared" ref="BK932:CK932" si="18302">SUM(BK908:BK931)</f>
        <v>0.99999999999999989</v>
      </c>
      <c r="BL932" s="156">
        <f t="shared" si="18302"/>
        <v>0.99999999999999989</v>
      </c>
      <c r="BM932" s="157">
        <f t="shared" si="18302"/>
        <v>1</v>
      </c>
      <c r="BN932" s="156">
        <f t="shared" si="18302"/>
        <v>1</v>
      </c>
      <c r="BO932" s="157">
        <f t="shared" si="18302"/>
        <v>1</v>
      </c>
      <c r="BP932" s="156">
        <f t="shared" si="18302"/>
        <v>0.99999999999999989</v>
      </c>
      <c r="BQ932" s="157">
        <f t="shared" si="18302"/>
        <v>0.99999999999999978</v>
      </c>
      <c r="BR932" s="156">
        <f t="shared" si="18302"/>
        <v>1.0000000000000002</v>
      </c>
      <c r="BS932" s="157">
        <f t="shared" si="18302"/>
        <v>1.0000000000000002</v>
      </c>
      <c r="BT932" s="156">
        <f t="shared" si="18302"/>
        <v>1</v>
      </c>
      <c r="BU932" s="157">
        <f t="shared" si="18302"/>
        <v>1</v>
      </c>
      <c r="BV932" s="156">
        <f t="shared" si="18302"/>
        <v>0.99999999999999989</v>
      </c>
      <c r="BW932" s="157">
        <f t="shared" si="18302"/>
        <v>1</v>
      </c>
      <c r="BX932" s="156">
        <f t="shared" si="18302"/>
        <v>1</v>
      </c>
      <c r="BY932" s="157">
        <f t="shared" si="18302"/>
        <v>0.99999999999999989</v>
      </c>
      <c r="BZ932" s="156">
        <f t="shared" si="18302"/>
        <v>0.99999999999999989</v>
      </c>
      <c r="CA932" s="157">
        <f t="shared" si="18302"/>
        <v>0.99999999999999989</v>
      </c>
      <c r="CB932" s="156">
        <f t="shared" si="18302"/>
        <v>1</v>
      </c>
      <c r="CC932" s="157">
        <f t="shared" si="18302"/>
        <v>0.99999999999999989</v>
      </c>
      <c r="CD932" s="156">
        <f t="shared" si="18302"/>
        <v>1</v>
      </c>
      <c r="CE932" s="157">
        <f t="shared" si="18302"/>
        <v>1</v>
      </c>
      <c r="CF932" s="156">
        <f t="shared" si="18302"/>
        <v>1</v>
      </c>
      <c r="CG932" s="157">
        <f t="shared" si="18302"/>
        <v>0.99999999999999989</v>
      </c>
      <c r="CH932" s="156">
        <f t="shared" si="18302"/>
        <v>1</v>
      </c>
      <c r="CI932" s="157">
        <f t="shared" si="18302"/>
        <v>1</v>
      </c>
      <c r="CJ932" s="156">
        <f t="shared" si="18302"/>
        <v>1</v>
      </c>
      <c r="CK932" s="157">
        <f t="shared" si="18302"/>
        <v>1</v>
      </c>
    </row>
    <row r="933" spans="1:89" ht="14" thickTop="1">
      <c r="A933" s="180"/>
    </row>
    <row r="935" spans="1:89">
      <c r="A935" s="325">
        <f>+A904+1</f>
        <v>43830</v>
      </c>
      <c r="B935" s="325"/>
      <c r="C935" s="325"/>
      <c r="D935" s="325"/>
      <c r="AE935"/>
      <c r="BI935" s="320">
        <f>+BI873+2</f>
        <v>43830</v>
      </c>
      <c r="BJ935" s="320"/>
      <c r="BK935" s="320"/>
      <c r="BL935" s="320"/>
    </row>
    <row r="936" spans="1:89" ht="14" thickBot="1">
      <c r="AE936" t="s">
        <v>87</v>
      </c>
    </row>
    <row r="937" spans="1:89" ht="15" thickTop="1" thickBot="1">
      <c r="A937" s="321" t="s">
        <v>0</v>
      </c>
      <c r="B937" s="316" t="s">
        <v>1</v>
      </c>
      <c r="C937" s="317"/>
      <c r="D937" s="316" t="s">
        <v>2</v>
      </c>
      <c r="E937" s="317"/>
      <c r="F937" s="316" t="s">
        <v>3</v>
      </c>
      <c r="G937" s="317"/>
      <c r="H937" s="316" t="s">
        <v>4</v>
      </c>
      <c r="I937" s="317"/>
      <c r="J937" s="316" t="s">
        <v>5</v>
      </c>
      <c r="K937" s="317"/>
      <c r="L937" s="316" t="s">
        <v>6</v>
      </c>
      <c r="M937" s="317"/>
      <c r="N937" s="316" t="s">
        <v>7</v>
      </c>
      <c r="O937" s="317"/>
      <c r="P937" s="316" t="s">
        <v>8</v>
      </c>
      <c r="Q937" s="317"/>
      <c r="R937" s="316" t="s">
        <v>9</v>
      </c>
      <c r="S937" s="317"/>
      <c r="T937" s="316" t="s">
        <v>10</v>
      </c>
      <c r="U937" s="317"/>
      <c r="V937" s="316" t="s">
        <v>11</v>
      </c>
      <c r="W937" s="317"/>
      <c r="X937" s="316" t="s">
        <v>12</v>
      </c>
      <c r="Y937" s="317"/>
      <c r="Z937" s="318" t="s">
        <v>40</v>
      </c>
      <c r="AA937" s="319"/>
      <c r="AB937" s="323" t="s">
        <v>41</v>
      </c>
      <c r="AC937" s="324"/>
      <c r="AE937" s="314" t="s">
        <v>0</v>
      </c>
      <c r="AF937" s="308" t="s">
        <v>1</v>
      </c>
      <c r="AG937" s="309"/>
      <c r="AH937" s="308" t="s">
        <v>2</v>
      </c>
      <c r="AI937" s="309"/>
      <c r="AJ937" s="308" t="s">
        <v>3</v>
      </c>
      <c r="AK937" s="309"/>
      <c r="AL937" s="308" t="s">
        <v>4</v>
      </c>
      <c r="AM937" s="309"/>
      <c r="AN937" s="308" t="s">
        <v>5</v>
      </c>
      <c r="AO937" s="309"/>
      <c r="AP937" s="308" t="s">
        <v>6</v>
      </c>
      <c r="AQ937" s="309"/>
      <c r="AR937" s="308" t="s">
        <v>7</v>
      </c>
      <c r="AS937" s="309"/>
      <c r="AT937" s="308" t="s">
        <v>8</v>
      </c>
      <c r="AU937" s="309"/>
      <c r="AV937" s="308" t="s">
        <v>9</v>
      </c>
      <c r="AW937" s="309"/>
      <c r="AX937" s="308" t="s">
        <v>10</v>
      </c>
      <c r="AY937" s="309"/>
      <c r="AZ937" s="308" t="s">
        <v>11</v>
      </c>
      <c r="BA937" s="309"/>
      <c r="BB937" s="308" t="s">
        <v>12</v>
      </c>
      <c r="BC937" s="309"/>
      <c r="BD937" s="310" t="s">
        <v>40</v>
      </c>
      <c r="BE937" s="311"/>
      <c r="BF937" s="312" t="s">
        <v>41</v>
      </c>
      <c r="BG937" s="313"/>
      <c r="BI937" s="321" t="s">
        <v>0</v>
      </c>
      <c r="BJ937" s="316" t="s">
        <v>1</v>
      </c>
      <c r="BK937" s="317"/>
      <c r="BL937" s="316" t="s">
        <v>2</v>
      </c>
      <c r="BM937" s="317"/>
      <c r="BN937" s="316" t="s">
        <v>3</v>
      </c>
      <c r="BO937" s="317"/>
      <c r="BP937" s="316" t="s">
        <v>4</v>
      </c>
      <c r="BQ937" s="317"/>
      <c r="BR937" s="316" t="s">
        <v>5</v>
      </c>
      <c r="BS937" s="317"/>
      <c r="BT937" s="316" t="s">
        <v>6</v>
      </c>
      <c r="BU937" s="317"/>
      <c r="BV937" s="316" t="s">
        <v>7</v>
      </c>
      <c r="BW937" s="317"/>
      <c r="BX937" s="316" t="s">
        <v>8</v>
      </c>
      <c r="BY937" s="317"/>
      <c r="BZ937" s="316" t="s">
        <v>9</v>
      </c>
      <c r="CA937" s="317"/>
      <c r="CB937" s="316" t="s">
        <v>10</v>
      </c>
      <c r="CC937" s="317"/>
      <c r="CD937" s="316" t="s">
        <v>11</v>
      </c>
      <c r="CE937" s="317"/>
      <c r="CF937" s="316" t="s">
        <v>12</v>
      </c>
      <c r="CG937" s="317"/>
      <c r="CH937" s="318" t="s">
        <v>40</v>
      </c>
      <c r="CI937" s="319"/>
      <c r="CJ937" s="316" t="s">
        <v>41</v>
      </c>
      <c r="CK937" s="317"/>
    </row>
    <row r="938" spans="1:89" ht="15" thickTop="1" thickBot="1">
      <c r="A938" s="322"/>
      <c r="B938" s="117" t="s">
        <v>14</v>
      </c>
      <c r="C938" s="118" t="s">
        <v>15</v>
      </c>
      <c r="D938" s="119" t="s">
        <v>14</v>
      </c>
      <c r="E938" s="120" t="s">
        <v>15</v>
      </c>
      <c r="F938" s="117" t="s">
        <v>14</v>
      </c>
      <c r="G938" s="118" t="s">
        <v>15</v>
      </c>
      <c r="H938" s="119" t="s">
        <v>14</v>
      </c>
      <c r="I938" s="120" t="s">
        <v>15</v>
      </c>
      <c r="J938" s="117" t="s">
        <v>14</v>
      </c>
      <c r="K938" s="118" t="s">
        <v>15</v>
      </c>
      <c r="L938" s="119" t="s">
        <v>14</v>
      </c>
      <c r="M938" s="117" t="s">
        <v>15</v>
      </c>
      <c r="N938" s="121" t="s">
        <v>14</v>
      </c>
      <c r="O938" s="122" t="s">
        <v>15</v>
      </c>
      <c r="P938" s="117" t="s">
        <v>14</v>
      </c>
      <c r="Q938" s="118" t="s">
        <v>15</v>
      </c>
      <c r="R938" s="119" t="s">
        <v>14</v>
      </c>
      <c r="S938" s="120" t="s">
        <v>15</v>
      </c>
      <c r="T938" s="117" t="s">
        <v>14</v>
      </c>
      <c r="U938" s="118" t="s">
        <v>15</v>
      </c>
      <c r="V938" s="119" t="s">
        <v>14</v>
      </c>
      <c r="W938" s="120" t="s">
        <v>15</v>
      </c>
      <c r="X938" s="117" t="s">
        <v>14</v>
      </c>
      <c r="Y938" s="118" t="s">
        <v>15</v>
      </c>
      <c r="Z938" s="28" t="s">
        <v>14</v>
      </c>
      <c r="AA938" s="123" t="s">
        <v>15</v>
      </c>
      <c r="AB938" s="169" t="s">
        <v>14</v>
      </c>
      <c r="AC938" s="170" t="s">
        <v>15</v>
      </c>
      <c r="AE938" s="315"/>
      <c r="AF938" s="230" t="s">
        <v>14</v>
      </c>
      <c r="AG938" s="231" t="s">
        <v>15</v>
      </c>
      <c r="AH938" s="232" t="s">
        <v>14</v>
      </c>
      <c r="AI938" s="233" t="s">
        <v>15</v>
      </c>
      <c r="AJ938" s="230" t="s">
        <v>14</v>
      </c>
      <c r="AK938" s="231" t="s">
        <v>15</v>
      </c>
      <c r="AL938" s="232" t="s">
        <v>14</v>
      </c>
      <c r="AM938" s="233" t="s">
        <v>15</v>
      </c>
      <c r="AN938" s="230" t="s">
        <v>14</v>
      </c>
      <c r="AO938" s="231" t="s">
        <v>15</v>
      </c>
      <c r="AP938" s="232" t="s">
        <v>14</v>
      </c>
      <c r="AQ938" s="230" t="s">
        <v>15</v>
      </c>
      <c r="AR938" s="234" t="s">
        <v>14</v>
      </c>
      <c r="AS938" s="235" t="s">
        <v>15</v>
      </c>
      <c r="AT938" s="230" t="s">
        <v>14</v>
      </c>
      <c r="AU938" s="231" t="s">
        <v>15</v>
      </c>
      <c r="AV938" s="232" t="s">
        <v>14</v>
      </c>
      <c r="AW938" s="233" t="s">
        <v>15</v>
      </c>
      <c r="AX938" s="230" t="s">
        <v>14</v>
      </c>
      <c r="AY938" s="231" t="s">
        <v>15</v>
      </c>
      <c r="AZ938" s="232" t="s">
        <v>14</v>
      </c>
      <c r="BA938" s="233" t="s">
        <v>15</v>
      </c>
      <c r="BB938" s="230" t="s">
        <v>14</v>
      </c>
      <c r="BC938" s="231" t="s">
        <v>15</v>
      </c>
      <c r="BD938" s="236" t="s">
        <v>14</v>
      </c>
      <c r="BE938" s="237" t="s">
        <v>15</v>
      </c>
      <c r="BF938" s="238" t="s">
        <v>14</v>
      </c>
      <c r="BG938" s="239" t="s">
        <v>15</v>
      </c>
      <c r="BI938" s="322"/>
      <c r="BJ938" s="117" t="s">
        <v>14</v>
      </c>
      <c r="BK938" s="118" t="s">
        <v>15</v>
      </c>
      <c r="BL938" s="119" t="s">
        <v>14</v>
      </c>
      <c r="BM938" s="120" t="s">
        <v>15</v>
      </c>
      <c r="BN938" s="117" t="s">
        <v>14</v>
      </c>
      <c r="BO938" s="118" t="s">
        <v>15</v>
      </c>
      <c r="BP938" s="119" t="s">
        <v>14</v>
      </c>
      <c r="BQ938" s="120" t="s">
        <v>15</v>
      </c>
      <c r="BR938" s="117" t="s">
        <v>14</v>
      </c>
      <c r="BS938" s="118" t="s">
        <v>15</v>
      </c>
      <c r="BT938" s="119" t="s">
        <v>14</v>
      </c>
      <c r="BU938" s="117" t="s">
        <v>15</v>
      </c>
      <c r="BV938" s="121" t="s">
        <v>14</v>
      </c>
      <c r="BW938" s="122" t="s">
        <v>15</v>
      </c>
      <c r="BX938" s="117" t="s">
        <v>14</v>
      </c>
      <c r="BY938" s="118" t="s">
        <v>15</v>
      </c>
      <c r="BZ938" s="119" t="s">
        <v>14</v>
      </c>
      <c r="CA938" s="120" t="s">
        <v>15</v>
      </c>
      <c r="CB938" s="117" t="s">
        <v>14</v>
      </c>
      <c r="CC938" s="118" t="s">
        <v>15</v>
      </c>
      <c r="CD938" s="119" t="s">
        <v>14</v>
      </c>
      <c r="CE938" s="120" t="s">
        <v>15</v>
      </c>
      <c r="CF938" s="117" t="s">
        <v>14</v>
      </c>
      <c r="CG938" s="118" t="s">
        <v>15</v>
      </c>
      <c r="CH938" s="28" t="s">
        <v>14</v>
      </c>
      <c r="CI938" s="123" t="s">
        <v>15</v>
      </c>
      <c r="CJ938" s="121" t="s">
        <v>14</v>
      </c>
      <c r="CK938" s="122" t="s">
        <v>15</v>
      </c>
    </row>
    <row r="939" spans="1:89" ht="14" thickTop="1">
      <c r="A939" s="126" t="s">
        <v>16</v>
      </c>
      <c r="B939" s="127"/>
      <c r="C939" s="179"/>
      <c r="D939" s="128"/>
      <c r="E939" s="173"/>
      <c r="F939" s="127"/>
      <c r="G939" s="129"/>
      <c r="H939" s="128"/>
      <c r="I939" s="173"/>
      <c r="J939" s="127"/>
      <c r="K939" s="129"/>
      <c r="L939" s="128"/>
      <c r="M939" s="127"/>
      <c r="N939" s="172"/>
      <c r="O939" s="174"/>
      <c r="P939" s="127"/>
      <c r="Q939" s="129"/>
      <c r="R939" s="128"/>
      <c r="S939" s="173"/>
      <c r="T939" s="127"/>
      <c r="U939" s="129"/>
      <c r="V939" s="128"/>
      <c r="W939" s="173"/>
      <c r="X939" s="127"/>
      <c r="Y939" s="129"/>
      <c r="Z939" s="177"/>
      <c r="AA939" s="178"/>
      <c r="AB939" s="163">
        <f>B939+D939+F939+H939+J939+L939+N939+P939+R939+T939+V939+X939+Z939</f>
        <v>0</v>
      </c>
      <c r="AC939" s="164">
        <f>C939+E939+G939+I939+K939+M939+O939+Q939+S939+U939+W939+Y939+AA939</f>
        <v>0</v>
      </c>
      <c r="AE939" s="241" t="str">
        <f>$AE$9</f>
        <v>07:00 - 07:59</v>
      </c>
      <c r="AF939" s="242">
        <f>SUMIF($A$9:$A$32,$AE939,B$939:B$962)</f>
        <v>1303</v>
      </c>
      <c r="AG939" s="243">
        <f t="shared" ref="AG939:AV941" si="18303">SUMIF($A$9:$A$32,$AE939,C$939:C$962)</f>
        <v>494</v>
      </c>
      <c r="AH939" s="244">
        <f t="shared" si="18303"/>
        <v>478</v>
      </c>
      <c r="AI939" s="245">
        <f t="shared" si="18303"/>
        <v>198</v>
      </c>
      <c r="AJ939" s="242">
        <f t="shared" si="18303"/>
        <v>112</v>
      </c>
      <c r="AK939" s="246">
        <f t="shared" si="18303"/>
        <v>73</v>
      </c>
      <c r="AL939" s="244">
        <f t="shared" si="18303"/>
        <v>635</v>
      </c>
      <c r="AM939" s="245">
        <f t="shared" si="18303"/>
        <v>1034</v>
      </c>
      <c r="AN939" s="242">
        <f t="shared" si="18303"/>
        <v>50</v>
      </c>
      <c r="AO939" s="246">
        <f t="shared" si="18303"/>
        <v>66</v>
      </c>
      <c r="AP939" s="244">
        <f t="shared" si="18303"/>
        <v>78</v>
      </c>
      <c r="AQ939" s="242">
        <f t="shared" si="18303"/>
        <v>382</v>
      </c>
      <c r="AR939" s="247">
        <f t="shared" si="18303"/>
        <v>513</v>
      </c>
      <c r="AS939" s="248">
        <f t="shared" si="18303"/>
        <v>764</v>
      </c>
      <c r="AT939" s="242">
        <f t="shared" si="18303"/>
        <v>250</v>
      </c>
      <c r="AU939" s="246">
        <f t="shared" si="18303"/>
        <v>326</v>
      </c>
      <c r="AV939" s="244">
        <f t="shared" si="18303"/>
        <v>422</v>
      </c>
      <c r="AW939" s="245">
        <f t="shared" ref="AW939:BE941" si="18304">SUMIF($A$9:$A$32,$AE939,S$939:S$962)</f>
        <v>475</v>
      </c>
      <c r="AX939" s="242">
        <f t="shared" si="18304"/>
        <v>123</v>
      </c>
      <c r="AY939" s="246">
        <f t="shared" si="18304"/>
        <v>132</v>
      </c>
      <c r="AZ939" s="244">
        <f t="shared" si="18304"/>
        <v>500</v>
      </c>
      <c r="BA939" s="245">
        <f t="shared" si="18304"/>
        <v>541</v>
      </c>
      <c r="BB939" s="242">
        <f t="shared" si="18304"/>
        <v>504</v>
      </c>
      <c r="BC939" s="246">
        <f t="shared" si="18304"/>
        <v>235</v>
      </c>
      <c r="BD939" s="23">
        <f t="shared" si="18304"/>
        <v>1125</v>
      </c>
      <c r="BE939" s="249">
        <f t="shared" si="18304"/>
        <v>1230</v>
      </c>
      <c r="BF939" s="250">
        <f t="shared" ref="BF939:BG941" si="18305">SUMIF($A$9:$A$32,$AE939,AB$908:AB$931)</f>
        <v>14</v>
      </c>
      <c r="BG939" s="251">
        <f t="shared" si="18305"/>
        <v>2481</v>
      </c>
      <c r="BI939" s="126" t="s">
        <v>16</v>
      </c>
      <c r="BJ939" s="130">
        <f>B939/B963</f>
        <v>0</v>
      </c>
      <c r="BK939" s="131">
        <f t="shared" ref="BK939" si="18306">C939/C963</f>
        <v>0</v>
      </c>
      <c r="BL939" s="132">
        <f t="shared" ref="BL939" si="18307">D939/D963</f>
        <v>0</v>
      </c>
      <c r="BM939" s="133">
        <f t="shared" ref="BM939" si="18308">E939/E963</f>
        <v>0</v>
      </c>
      <c r="BN939" s="130">
        <f t="shared" ref="BN939" si="18309">F939/F963</f>
        <v>0</v>
      </c>
      <c r="BO939" s="131">
        <f t="shared" ref="BO939" si="18310">G939/G963</f>
        <v>0</v>
      </c>
      <c r="BP939" s="132">
        <f t="shared" ref="BP939" si="18311">H939/H963</f>
        <v>0</v>
      </c>
      <c r="BQ939" s="133">
        <f t="shared" ref="BQ939" si="18312">I939/I963</f>
        <v>0</v>
      </c>
      <c r="BR939" s="130">
        <f t="shared" ref="BR939" si="18313">J939/J963</f>
        <v>0</v>
      </c>
      <c r="BS939" s="131">
        <f t="shared" ref="BS939" si="18314">K939/K963</f>
        <v>0</v>
      </c>
      <c r="BT939" s="132">
        <f t="shared" ref="BT939" si="18315">L939/L963</f>
        <v>0</v>
      </c>
      <c r="BU939" s="130">
        <f t="shared" ref="BU939" si="18316">M939/M963</f>
        <v>0</v>
      </c>
      <c r="BV939" s="134">
        <f t="shared" ref="BV939" si="18317">N939/N963</f>
        <v>0</v>
      </c>
      <c r="BW939" s="135">
        <f t="shared" ref="BW939" si="18318">O939/O963</f>
        <v>0</v>
      </c>
      <c r="BX939" s="130">
        <f t="shared" ref="BX939" si="18319">P939/P963</f>
        <v>0</v>
      </c>
      <c r="BY939" s="131">
        <f t="shared" ref="BY939" si="18320">Q939/Q963</f>
        <v>0</v>
      </c>
      <c r="BZ939" s="132">
        <f t="shared" ref="BZ939" si="18321">R939/R963</f>
        <v>0</v>
      </c>
      <c r="CA939" s="133">
        <f t="shared" ref="CA939" si="18322">S939/S963</f>
        <v>0</v>
      </c>
      <c r="CB939" s="130">
        <f t="shared" ref="CB939" si="18323">T939/T963</f>
        <v>0</v>
      </c>
      <c r="CC939" s="131">
        <f t="shared" ref="CC939" si="18324">U939/U963</f>
        <v>0</v>
      </c>
      <c r="CD939" s="132">
        <f t="shared" ref="CD939" si="18325">V939/V963</f>
        <v>0</v>
      </c>
      <c r="CE939" s="133">
        <f t="shared" ref="CE939" si="18326">W939/W963</f>
        <v>0</v>
      </c>
      <c r="CF939" s="130">
        <f t="shared" ref="CF939" si="18327">X939/X963</f>
        <v>0</v>
      </c>
      <c r="CG939" s="131">
        <f t="shared" ref="CG939" si="18328">Y939/Y963</f>
        <v>0</v>
      </c>
      <c r="CH939" s="132">
        <f t="shared" ref="CH939" si="18329">Z939/Z963</f>
        <v>0</v>
      </c>
      <c r="CI939" s="130">
        <f t="shared" ref="CI939" si="18330">AA939/AA963</f>
        <v>0</v>
      </c>
      <c r="CJ939" s="136">
        <f t="shared" ref="CJ939" si="18331">AB939/AB963</f>
        <v>0</v>
      </c>
      <c r="CK939" s="137">
        <f t="shared" ref="CK939" si="18332">AC939/AC963</f>
        <v>0</v>
      </c>
    </row>
    <row r="940" spans="1:89">
      <c r="A940" s="138" t="s">
        <v>17</v>
      </c>
      <c r="B940" s="182">
        <v>162</v>
      </c>
      <c r="C940" s="183">
        <v>0</v>
      </c>
      <c r="D940" s="184">
        <v>70</v>
      </c>
      <c r="E940" s="185">
        <v>1</v>
      </c>
      <c r="F940" s="182">
        <v>12</v>
      </c>
      <c r="G940" s="186">
        <v>0</v>
      </c>
      <c r="H940" s="184">
        <v>80</v>
      </c>
      <c r="I940" s="185">
        <v>2</v>
      </c>
      <c r="J940" s="182">
        <v>3</v>
      </c>
      <c r="K940" s="186">
        <v>0</v>
      </c>
      <c r="L940" s="184">
        <v>2</v>
      </c>
      <c r="M940" s="182">
        <v>0</v>
      </c>
      <c r="N940" s="187">
        <v>0</v>
      </c>
      <c r="O940" s="188">
        <v>0</v>
      </c>
      <c r="P940" s="182">
        <v>1</v>
      </c>
      <c r="Q940" s="186">
        <v>0</v>
      </c>
      <c r="R940" s="184">
        <v>0</v>
      </c>
      <c r="S940" s="185">
        <v>0</v>
      </c>
      <c r="T940" s="182">
        <v>0</v>
      </c>
      <c r="U940" s="186">
        <v>0</v>
      </c>
      <c r="V940" s="184">
        <v>0</v>
      </c>
      <c r="W940" s="185">
        <v>0</v>
      </c>
      <c r="X940" s="182">
        <v>0</v>
      </c>
      <c r="Y940" s="186">
        <v>0</v>
      </c>
      <c r="Z940" s="184">
        <v>0</v>
      </c>
      <c r="AA940" s="182">
        <v>0</v>
      </c>
      <c r="AB940" s="165">
        <f t="shared" ref="AB940:AB941" si="18333">B940+D940+F940+H940+J940+L940+N940+P940+R940+T940+V940+X940+Z940</f>
        <v>330</v>
      </c>
      <c r="AC940" s="166">
        <f t="shared" ref="AC940:AC959" si="18334">C940+E940+G940+I940+K940+M940+O940+Q940+S940+U940+W940+Y940+AA940</f>
        <v>3</v>
      </c>
      <c r="AE940" s="253" t="str">
        <f>$AE$10</f>
        <v>08:00 - 08:59</v>
      </c>
      <c r="AF940" s="242">
        <f>SUMIF($A$9:$A$32,$AE940,B$939:B$962)</f>
        <v>1547</v>
      </c>
      <c r="AG940" s="254">
        <f t="shared" si="18303"/>
        <v>646</v>
      </c>
      <c r="AH940" s="255">
        <f t="shared" si="18303"/>
        <v>507</v>
      </c>
      <c r="AI940" s="256">
        <f t="shared" si="18303"/>
        <v>289</v>
      </c>
      <c r="AJ940" s="257">
        <f t="shared" si="18303"/>
        <v>167</v>
      </c>
      <c r="AK940" s="258">
        <f t="shared" si="18303"/>
        <v>74</v>
      </c>
      <c r="AL940" s="255">
        <f t="shared" si="18303"/>
        <v>697</v>
      </c>
      <c r="AM940" s="256">
        <f t="shared" si="18303"/>
        <v>823</v>
      </c>
      <c r="AN940" s="257">
        <f t="shared" si="18303"/>
        <v>67</v>
      </c>
      <c r="AO940" s="258">
        <f t="shared" si="18303"/>
        <v>88</v>
      </c>
      <c r="AP940" s="255">
        <f t="shared" si="18303"/>
        <v>85</v>
      </c>
      <c r="AQ940" s="257">
        <f t="shared" si="18303"/>
        <v>580</v>
      </c>
      <c r="AR940" s="259">
        <f t="shared" si="18303"/>
        <v>532</v>
      </c>
      <c r="AS940" s="260">
        <f t="shared" si="18303"/>
        <v>956</v>
      </c>
      <c r="AT940" s="257">
        <f t="shared" si="18303"/>
        <v>254</v>
      </c>
      <c r="AU940" s="258">
        <f t="shared" si="18303"/>
        <v>304</v>
      </c>
      <c r="AV940" s="255">
        <f t="shared" si="18303"/>
        <v>483</v>
      </c>
      <c r="AW940" s="256">
        <f t="shared" si="18304"/>
        <v>534</v>
      </c>
      <c r="AX940" s="257">
        <f t="shared" si="18304"/>
        <v>108</v>
      </c>
      <c r="AY940" s="258">
        <f t="shared" si="18304"/>
        <v>108</v>
      </c>
      <c r="AZ940" s="255">
        <f t="shared" si="18304"/>
        <v>486</v>
      </c>
      <c r="BA940" s="256">
        <f t="shared" si="18304"/>
        <v>699</v>
      </c>
      <c r="BB940" s="257">
        <f t="shared" si="18304"/>
        <v>401</v>
      </c>
      <c r="BC940" s="258">
        <f t="shared" si="18304"/>
        <v>237</v>
      </c>
      <c r="BD940" s="255">
        <f t="shared" si="18304"/>
        <v>1274</v>
      </c>
      <c r="BE940" s="257">
        <f t="shared" si="18304"/>
        <v>1278</v>
      </c>
      <c r="BF940" s="261">
        <f t="shared" si="18305"/>
        <v>19</v>
      </c>
      <c r="BG940" s="19">
        <f t="shared" si="18305"/>
        <v>15</v>
      </c>
      <c r="BI940" s="138" t="s">
        <v>17</v>
      </c>
      <c r="BJ940" s="130">
        <f>B940/B963</f>
        <v>9.6165261783212625E-3</v>
      </c>
      <c r="BK940" s="131">
        <f t="shared" ref="BK940" si="18335">C940/C963</f>
        <v>0</v>
      </c>
      <c r="BL940" s="132">
        <f t="shared" ref="BL940" si="18336">D940/D963</f>
        <v>1.1376564277588168E-2</v>
      </c>
      <c r="BM940" s="133">
        <f t="shared" ref="BM940" si="18337">E940/E963</f>
        <v>2.205071664829107E-4</v>
      </c>
      <c r="BN940" s="130">
        <f t="shared" ref="BN940" si="18338">F940/F963</f>
        <v>6.0120240480961923E-3</v>
      </c>
      <c r="BO940" s="131">
        <f t="shared" ref="BO940" si="18339">G940/G963</f>
        <v>0</v>
      </c>
      <c r="BP940" s="132">
        <f t="shared" ref="BP940" si="18340">H940/H963</f>
        <v>6.6789113374519952E-3</v>
      </c>
      <c r="BQ940" s="133">
        <f t="shared" ref="BQ940" si="18341">I940/I963</f>
        <v>1.2240651202643981E-4</v>
      </c>
      <c r="BR940" s="130">
        <f t="shared" ref="BR940" si="18342">J940/J963</f>
        <v>2.3547880690737832E-3</v>
      </c>
      <c r="BS940" s="131">
        <f t="shared" ref="BS940" si="18343">K940/K963</f>
        <v>0</v>
      </c>
      <c r="BT940" s="132">
        <f t="shared" ref="BT940" si="18344">L940/L963</f>
        <v>9.7323600973236014E-4</v>
      </c>
      <c r="BU940" s="130">
        <f t="shared" ref="BU940" si="18345">M940/M963</f>
        <v>0</v>
      </c>
      <c r="BV940" s="134">
        <f t="shared" ref="BV940" si="18346">N940/N963</f>
        <v>0</v>
      </c>
      <c r="BW940" s="135">
        <f t="shared" ref="BW940" si="18347">O940/O963</f>
        <v>0</v>
      </c>
      <c r="BX940" s="130">
        <f t="shared" ref="BX940" si="18348">P940/P963</f>
        <v>1.998001998001998E-4</v>
      </c>
      <c r="BY940" s="131">
        <f t="shared" ref="BY940" si="18349">Q940/Q963</f>
        <v>0</v>
      </c>
      <c r="BZ940" s="132">
        <f t="shared" ref="BZ940" si="18350">R940/R963</f>
        <v>0</v>
      </c>
      <c r="CA940" s="133">
        <f t="shared" ref="CA940" si="18351">S940/S963</f>
        <v>0</v>
      </c>
      <c r="CB940" s="130">
        <f t="shared" ref="CB940" si="18352">T940/T963</f>
        <v>0</v>
      </c>
      <c r="CC940" s="131">
        <f t="shared" ref="CC940" si="18353">U940/U963</f>
        <v>0</v>
      </c>
      <c r="CD940" s="132">
        <f t="shared" ref="CD940" si="18354">V940/V963</f>
        <v>0</v>
      </c>
      <c r="CE940" s="133">
        <f t="shared" ref="CE940" si="18355">W940/W963</f>
        <v>0</v>
      </c>
      <c r="CF940" s="130">
        <f t="shared" ref="CF940" si="18356">X940/X963</f>
        <v>0</v>
      </c>
      <c r="CG940" s="131">
        <f t="shared" ref="CG940" si="18357">Y940/Y963</f>
        <v>0</v>
      </c>
      <c r="CH940" s="132">
        <f t="shared" ref="CH940" si="18358">Z940/Z963</f>
        <v>0</v>
      </c>
      <c r="CI940" s="130">
        <f t="shared" ref="CI940" si="18359">AA940/AA963</f>
        <v>0</v>
      </c>
      <c r="CJ940" s="136">
        <f t="shared" ref="CJ940" si="18360">AB940/AB963</f>
        <v>3.3656641067221493E-3</v>
      </c>
      <c r="CK940" s="137">
        <f t="shared" ref="CK940" si="18361">AC940/AC963</f>
        <v>3.0650401520259918E-5</v>
      </c>
    </row>
    <row r="941" spans="1:89" ht="14" thickBot="1">
      <c r="A941" s="147" t="s">
        <v>18</v>
      </c>
      <c r="B941" s="189">
        <v>806</v>
      </c>
      <c r="C941" s="190">
        <v>0</v>
      </c>
      <c r="D941" s="191">
        <v>273</v>
      </c>
      <c r="E941" s="192">
        <v>2</v>
      </c>
      <c r="F941" s="189">
        <v>66</v>
      </c>
      <c r="G941" s="193">
        <v>1</v>
      </c>
      <c r="H941" s="191">
        <v>447</v>
      </c>
      <c r="I941" s="192">
        <v>68</v>
      </c>
      <c r="J941" s="189">
        <v>19</v>
      </c>
      <c r="K941" s="193">
        <v>12</v>
      </c>
      <c r="L941" s="191">
        <v>17</v>
      </c>
      <c r="M941" s="189">
        <v>139</v>
      </c>
      <c r="N941" s="194">
        <v>159</v>
      </c>
      <c r="O941" s="195">
        <v>212</v>
      </c>
      <c r="P941" s="189">
        <v>79</v>
      </c>
      <c r="Q941" s="193">
        <v>128</v>
      </c>
      <c r="R941" s="191">
        <v>129</v>
      </c>
      <c r="S941" s="192">
        <v>99</v>
      </c>
      <c r="T941" s="189">
        <v>16</v>
      </c>
      <c r="U941" s="193">
        <v>66</v>
      </c>
      <c r="V941" s="191">
        <v>59</v>
      </c>
      <c r="W941" s="192">
        <v>172</v>
      </c>
      <c r="X941" s="189">
        <v>128</v>
      </c>
      <c r="Y941" s="193">
        <v>128</v>
      </c>
      <c r="Z941" s="191">
        <v>255</v>
      </c>
      <c r="AA941" s="189">
        <v>231</v>
      </c>
      <c r="AB941" s="165">
        <f t="shared" si="18333"/>
        <v>2453</v>
      </c>
      <c r="AC941" s="166">
        <f t="shared" si="18334"/>
        <v>1258</v>
      </c>
      <c r="AE941" s="241" t="str">
        <f>$AE$11</f>
        <v>09:00 - 09:59</v>
      </c>
      <c r="AF941" s="242">
        <f>SUMIF($A$9:$A$32,$AE941,B$939:B$962)</f>
        <v>1755</v>
      </c>
      <c r="AG941" s="262">
        <f t="shared" si="18303"/>
        <v>657</v>
      </c>
      <c r="AH941" s="263">
        <f t="shared" si="18303"/>
        <v>621</v>
      </c>
      <c r="AI941" s="264">
        <f t="shared" si="18303"/>
        <v>248</v>
      </c>
      <c r="AJ941" s="265">
        <f t="shared" si="18303"/>
        <v>165</v>
      </c>
      <c r="AK941" s="266">
        <f t="shared" si="18303"/>
        <v>111</v>
      </c>
      <c r="AL941" s="263">
        <f t="shared" si="18303"/>
        <v>843</v>
      </c>
      <c r="AM941" s="264">
        <f t="shared" si="18303"/>
        <v>1121</v>
      </c>
      <c r="AN941" s="265">
        <f t="shared" si="18303"/>
        <v>81</v>
      </c>
      <c r="AO941" s="266">
        <f t="shared" si="18303"/>
        <v>184</v>
      </c>
      <c r="AP941" s="263">
        <f t="shared" si="18303"/>
        <v>85</v>
      </c>
      <c r="AQ941" s="265">
        <f t="shared" si="18303"/>
        <v>557</v>
      </c>
      <c r="AR941" s="267">
        <f t="shared" si="18303"/>
        <v>636</v>
      </c>
      <c r="AS941" s="268">
        <f t="shared" si="18303"/>
        <v>1145</v>
      </c>
      <c r="AT941" s="265">
        <f t="shared" si="18303"/>
        <v>321</v>
      </c>
      <c r="AU941" s="266">
        <f t="shared" si="18303"/>
        <v>336</v>
      </c>
      <c r="AV941" s="263">
        <f t="shared" si="18303"/>
        <v>676</v>
      </c>
      <c r="AW941" s="264">
        <f t="shared" si="18304"/>
        <v>518</v>
      </c>
      <c r="AX941" s="265">
        <f t="shared" si="18304"/>
        <v>104</v>
      </c>
      <c r="AY941" s="266">
        <f t="shared" si="18304"/>
        <v>101</v>
      </c>
      <c r="AZ941" s="263">
        <f t="shared" si="18304"/>
        <v>347</v>
      </c>
      <c r="BA941" s="264">
        <f t="shared" si="18304"/>
        <v>796</v>
      </c>
      <c r="BB941" s="265">
        <f t="shared" si="18304"/>
        <v>403</v>
      </c>
      <c r="BC941" s="266">
        <f t="shared" si="18304"/>
        <v>221</v>
      </c>
      <c r="BD941" s="263">
        <f t="shared" si="18304"/>
        <v>1592</v>
      </c>
      <c r="BE941" s="265">
        <f t="shared" si="18304"/>
        <v>1315</v>
      </c>
      <c r="BF941" s="261">
        <f t="shared" si="18305"/>
        <v>7772</v>
      </c>
      <c r="BG941" s="19">
        <f t="shared" si="18305"/>
        <v>3161</v>
      </c>
      <c r="BI941" s="147" t="s">
        <v>18</v>
      </c>
      <c r="BJ941" s="130">
        <f>B941/B963</f>
        <v>4.784518580078357E-2</v>
      </c>
      <c r="BK941" s="131">
        <f t="shared" ref="BK941" si="18362">C941/C963</f>
        <v>0</v>
      </c>
      <c r="BL941" s="132">
        <f t="shared" ref="BL941" si="18363">D941/D963</f>
        <v>4.4368600682593858E-2</v>
      </c>
      <c r="BM941" s="133">
        <f t="shared" ref="BM941" si="18364">E941/E963</f>
        <v>4.4101433296582141E-4</v>
      </c>
      <c r="BN941" s="130">
        <f t="shared" ref="BN941" si="18365">F941/F963</f>
        <v>3.3066132264529056E-2</v>
      </c>
      <c r="BO941" s="131">
        <f t="shared" ref="BO941" si="18366">G941/G963</f>
        <v>6.2617407639323729E-4</v>
      </c>
      <c r="BP941" s="132">
        <f t="shared" ref="BP941" si="18367">H941/H963</f>
        <v>3.7318417098013021E-2</v>
      </c>
      <c r="BQ941" s="133">
        <f t="shared" ref="BQ941" si="18368">I941/I963</f>
        <v>4.1618214088989533E-3</v>
      </c>
      <c r="BR941" s="130">
        <f t="shared" ref="BR941" si="18369">J941/J963</f>
        <v>1.4913657770800628E-2</v>
      </c>
      <c r="BS941" s="131">
        <f t="shared" ref="BS941" si="18370">K941/K963</f>
        <v>8.124576844955992E-3</v>
      </c>
      <c r="BT941" s="132">
        <f t="shared" ref="BT941" si="18371">L941/L963</f>
        <v>8.2725060827250601E-3</v>
      </c>
      <c r="BU941" s="130">
        <f t="shared" ref="BU941" si="18372">M941/M963</f>
        <v>2.9937540383372818E-2</v>
      </c>
      <c r="BV941" s="134">
        <f t="shared" ref="BV941" si="18373">N941/N963</f>
        <v>1.7430388072791056E-2</v>
      </c>
      <c r="BW941" s="135">
        <f t="shared" ref="BW941" si="18374">O941/O963</f>
        <v>1.9390835086435562E-2</v>
      </c>
      <c r="BX941" s="130">
        <f t="shared" ref="BX941" si="18375">P941/P963</f>
        <v>1.5784215784215783E-2</v>
      </c>
      <c r="BY941" s="131">
        <f t="shared" ref="BY941" si="18376">Q941/Q963</f>
        <v>2.7199320016999574E-2</v>
      </c>
      <c r="BZ941" s="132">
        <f t="shared" ref="BZ941" si="18377">R941/R963</f>
        <v>1.6024844720496895E-2</v>
      </c>
      <c r="CA941" s="133">
        <f t="shared" ref="CA941" si="18378">S941/S963</f>
        <v>1.2385837607906918E-2</v>
      </c>
      <c r="CB941" s="130">
        <f t="shared" ref="CB941" si="18379">T941/T963</f>
        <v>1.0716677829872739E-2</v>
      </c>
      <c r="CC941" s="131">
        <f t="shared" ref="CC941" si="18380">U941/U963</f>
        <v>4.6348314606741575E-2</v>
      </c>
      <c r="CD941" s="132">
        <f t="shared" ref="CD941" si="18381">V941/V963</f>
        <v>7.0430941864629342E-3</v>
      </c>
      <c r="CE941" s="133">
        <f t="shared" ref="CE941" si="18382">W941/W963</f>
        <v>2.1371769383697812E-2</v>
      </c>
      <c r="CF941" s="130">
        <f t="shared" ref="CF941" si="18383">X941/X963</f>
        <v>2.1393949523650344E-2</v>
      </c>
      <c r="CG941" s="131">
        <f t="shared" ref="CG941" si="18384">Y941/Y963</f>
        <v>4.2049934296977662E-2</v>
      </c>
      <c r="CH941" s="132">
        <f t="shared" ref="CH941" si="18385">Z941/Z963</f>
        <v>1.2933001977988539E-2</v>
      </c>
      <c r="CI941" s="130">
        <f t="shared" ref="CI941" si="18386">AA941/AA963</f>
        <v>1.1272141706924315E-2</v>
      </c>
      <c r="CJ941" s="136">
        <f t="shared" ref="CJ941" si="18387">AB941/AB963</f>
        <v>2.5018103193301309E-2</v>
      </c>
      <c r="CK941" s="137">
        <f t="shared" ref="CK941" si="18388">AC941/AC963</f>
        <v>1.2852735037495658E-2</v>
      </c>
    </row>
    <row r="942" spans="1:89" ht="15" thickTop="1" thickBot="1">
      <c r="A942" s="138" t="s">
        <v>19</v>
      </c>
      <c r="B942" s="182">
        <v>988</v>
      </c>
      <c r="C942" s="183">
        <v>121</v>
      </c>
      <c r="D942" s="184">
        <v>316</v>
      </c>
      <c r="E942" s="185">
        <v>102</v>
      </c>
      <c r="F942" s="182">
        <v>94</v>
      </c>
      <c r="G942" s="186">
        <v>30</v>
      </c>
      <c r="H942" s="184">
        <v>509</v>
      </c>
      <c r="I942" s="185">
        <v>331</v>
      </c>
      <c r="J942" s="182">
        <v>30</v>
      </c>
      <c r="K942" s="186">
        <v>40</v>
      </c>
      <c r="L942" s="184">
        <v>91</v>
      </c>
      <c r="M942" s="182">
        <v>254</v>
      </c>
      <c r="N942" s="187">
        <v>377</v>
      </c>
      <c r="O942" s="188">
        <v>442</v>
      </c>
      <c r="P942" s="182">
        <v>227</v>
      </c>
      <c r="Q942" s="186">
        <v>178</v>
      </c>
      <c r="R942" s="184">
        <v>319</v>
      </c>
      <c r="S942" s="185">
        <v>264</v>
      </c>
      <c r="T942" s="182">
        <v>107</v>
      </c>
      <c r="U942" s="186">
        <v>104</v>
      </c>
      <c r="V942" s="184">
        <v>342</v>
      </c>
      <c r="W942" s="185">
        <v>318</v>
      </c>
      <c r="X942" s="182">
        <v>383</v>
      </c>
      <c r="Y942" s="186">
        <v>194</v>
      </c>
      <c r="Z942" s="184">
        <v>813</v>
      </c>
      <c r="AA942" s="182">
        <v>530</v>
      </c>
      <c r="AB942" s="165">
        <f>B942+D942+F942+H942+J942+L942+N942+P942+R942+T942+V942+X942+Z942</f>
        <v>4596</v>
      </c>
      <c r="AC942" s="166">
        <f t="shared" si="18334"/>
        <v>2908</v>
      </c>
      <c r="AE942" s="269" t="s">
        <v>13</v>
      </c>
      <c r="AF942" s="14">
        <f t="shared" ref="AF942:BG942" si="18389">SUM(AF939:AF941)</f>
        <v>4605</v>
      </c>
      <c r="AG942" s="1">
        <f t="shared" si="18389"/>
        <v>1797</v>
      </c>
      <c r="AH942" s="14">
        <f t="shared" si="18389"/>
        <v>1606</v>
      </c>
      <c r="AI942" s="1">
        <f t="shared" si="18389"/>
        <v>735</v>
      </c>
      <c r="AJ942" s="14">
        <f t="shared" si="18389"/>
        <v>444</v>
      </c>
      <c r="AK942" s="1">
        <f t="shared" si="18389"/>
        <v>258</v>
      </c>
      <c r="AL942" s="14">
        <f t="shared" si="18389"/>
        <v>2175</v>
      </c>
      <c r="AM942" s="1">
        <f t="shared" si="18389"/>
        <v>2978</v>
      </c>
      <c r="AN942" s="14">
        <f t="shared" si="18389"/>
        <v>198</v>
      </c>
      <c r="AO942" s="1">
        <f t="shared" si="18389"/>
        <v>338</v>
      </c>
      <c r="AP942" s="14">
        <f t="shared" si="18389"/>
        <v>248</v>
      </c>
      <c r="AQ942" s="1">
        <f t="shared" si="18389"/>
        <v>1519</v>
      </c>
      <c r="AR942" s="14">
        <f t="shared" si="18389"/>
        <v>1681</v>
      </c>
      <c r="AS942" s="1">
        <f t="shared" si="18389"/>
        <v>2865</v>
      </c>
      <c r="AT942" s="14">
        <f t="shared" si="18389"/>
        <v>825</v>
      </c>
      <c r="AU942" s="1">
        <f t="shared" si="18389"/>
        <v>966</v>
      </c>
      <c r="AV942" s="14">
        <f t="shared" si="18389"/>
        <v>1581</v>
      </c>
      <c r="AW942" s="1">
        <f t="shared" si="18389"/>
        <v>1527</v>
      </c>
      <c r="AX942" s="14">
        <f t="shared" si="18389"/>
        <v>335</v>
      </c>
      <c r="AY942" s="1">
        <f t="shared" si="18389"/>
        <v>341</v>
      </c>
      <c r="AZ942" s="14">
        <f t="shared" si="18389"/>
        <v>1333</v>
      </c>
      <c r="BA942" s="1">
        <f t="shared" si="18389"/>
        <v>2036</v>
      </c>
      <c r="BB942" s="14">
        <f t="shared" si="18389"/>
        <v>1308</v>
      </c>
      <c r="BC942" s="1">
        <f t="shared" si="18389"/>
        <v>693</v>
      </c>
      <c r="BD942" s="14">
        <f t="shared" si="18389"/>
        <v>3991</v>
      </c>
      <c r="BE942" s="1">
        <f t="shared" si="18389"/>
        <v>3823</v>
      </c>
      <c r="BF942" s="54">
        <f t="shared" si="18389"/>
        <v>7805</v>
      </c>
      <c r="BG942" s="50">
        <f t="shared" si="18389"/>
        <v>5657</v>
      </c>
      <c r="BI942" s="138" t="s">
        <v>19</v>
      </c>
      <c r="BJ942" s="130">
        <f>B942/B963</f>
        <v>5.864893743321857E-2</v>
      </c>
      <c r="BK942" s="131">
        <f t="shared" ref="BK942" si="18390">C942/C963</f>
        <v>9.5682429226632924E-3</v>
      </c>
      <c r="BL942" s="132">
        <f t="shared" ref="BL942" si="18391">D942/D963</f>
        <v>5.1357061595969443E-2</v>
      </c>
      <c r="BM942" s="133">
        <f t="shared" ref="BM942" si="18392">E942/E963</f>
        <v>2.249173098125689E-2</v>
      </c>
      <c r="BN942" s="130">
        <f t="shared" ref="BN942" si="18393">F942/F963</f>
        <v>4.7094188376753505E-2</v>
      </c>
      <c r="BO942" s="131">
        <f t="shared" ref="BO942" si="18394">G942/G963</f>
        <v>1.8785222291797118E-2</v>
      </c>
      <c r="BP942" s="132">
        <f t="shared" ref="BP942" si="18395">H942/H963</f>
        <v>4.2494573384538319E-2</v>
      </c>
      <c r="BQ942" s="133">
        <f t="shared" ref="BQ942" si="18396">I942/I963</f>
        <v>2.0258277740375787E-2</v>
      </c>
      <c r="BR942" s="130">
        <f t="shared" ref="BR942" si="18397">J942/J963</f>
        <v>2.3547880690737835E-2</v>
      </c>
      <c r="BS942" s="131">
        <f t="shared" ref="BS942" si="18398">K942/K963</f>
        <v>2.7081922816519974E-2</v>
      </c>
      <c r="BT942" s="132">
        <f t="shared" ref="BT942" si="18399">L942/L963</f>
        <v>4.4282238442822384E-2</v>
      </c>
      <c r="BU942" s="130">
        <f t="shared" ref="BU942" si="18400">M942/M963</f>
        <v>5.4706009045875512E-2</v>
      </c>
      <c r="BV942" s="134">
        <f t="shared" ref="BV942" si="18401">N942/N963</f>
        <v>4.1328655996491999E-2</v>
      </c>
      <c r="BW942" s="135">
        <f t="shared" ref="BW942" si="18402">O942/O963</f>
        <v>4.042806183115339E-2</v>
      </c>
      <c r="BX942" s="130">
        <f t="shared" ref="BX942" si="18403">P942/P963</f>
        <v>4.5354645354645354E-2</v>
      </c>
      <c r="BY942" s="131">
        <f t="shared" ref="BY942" si="18404">Q942/Q963</f>
        <v>3.7824054398640033E-2</v>
      </c>
      <c r="BZ942" s="132">
        <f t="shared" ref="BZ942" si="18405">R942/R963</f>
        <v>3.9627329192546586E-2</v>
      </c>
      <c r="CA942" s="133">
        <f t="shared" ref="CA942" si="18406">S942/S963</f>
        <v>3.3028900287751781E-2</v>
      </c>
      <c r="CB942" s="130">
        <f t="shared" ref="CB942" si="18407">T942/T963</f>
        <v>7.1667782987273942E-2</v>
      </c>
      <c r="CC942" s="131">
        <f t="shared" ref="CC942" si="18408">U942/U963</f>
        <v>7.3033707865168537E-2</v>
      </c>
      <c r="CD942" s="132">
        <f t="shared" ref="CD942" si="18409">V942/V963</f>
        <v>4.0826071385937683E-2</v>
      </c>
      <c r="CE942" s="133">
        <f t="shared" ref="CE942" si="18410">W942/W963</f>
        <v>3.9512922465208745E-2</v>
      </c>
      <c r="CF942" s="130">
        <f t="shared" ref="CF942" si="18411">X942/X963</f>
        <v>6.4014708340297516E-2</v>
      </c>
      <c r="CG942" s="131">
        <f t="shared" ref="CG942" si="18412">Y942/Y963</f>
        <v>6.3731931668856767E-2</v>
      </c>
      <c r="CH942" s="132">
        <f t="shared" ref="CH942" si="18413">Z942/Z963</f>
        <v>4.1233453365116399E-2</v>
      </c>
      <c r="CI942" s="130">
        <f t="shared" ref="CI942" si="18414">AA942/AA963</f>
        <v>2.5862489630605574E-2</v>
      </c>
      <c r="CJ942" s="136">
        <f t="shared" ref="CJ942" si="18415">AB942/AB963</f>
        <v>4.687452192271211E-2</v>
      </c>
      <c r="CK942" s="137">
        <f t="shared" ref="CK942" si="18416">AC942/AC963</f>
        <v>2.9710455873638613E-2</v>
      </c>
    </row>
    <row r="943" spans="1:89" ht="14" thickTop="1">
      <c r="A943" s="147" t="s">
        <v>20</v>
      </c>
      <c r="B943" s="189">
        <v>1303</v>
      </c>
      <c r="C943" s="190">
        <v>494</v>
      </c>
      <c r="D943" s="191">
        <v>478</v>
      </c>
      <c r="E943" s="192">
        <v>198</v>
      </c>
      <c r="F943" s="189">
        <v>112</v>
      </c>
      <c r="G943" s="193">
        <v>73</v>
      </c>
      <c r="H943" s="191">
        <v>635</v>
      </c>
      <c r="I943" s="192">
        <v>1034</v>
      </c>
      <c r="J943" s="189">
        <v>50</v>
      </c>
      <c r="K943" s="193">
        <v>66</v>
      </c>
      <c r="L943" s="191">
        <v>78</v>
      </c>
      <c r="M943" s="189">
        <v>382</v>
      </c>
      <c r="N943" s="194">
        <v>513</v>
      </c>
      <c r="O943" s="195">
        <v>764</v>
      </c>
      <c r="P943" s="189">
        <v>250</v>
      </c>
      <c r="Q943" s="193">
        <v>326</v>
      </c>
      <c r="R943" s="191">
        <v>422</v>
      </c>
      <c r="S943" s="192">
        <v>475</v>
      </c>
      <c r="T943" s="189">
        <v>123</v>
      </c>
      <c r="U943" s="193">
        <v>132</v>
      </c>
      <c r="V943" s="191">
        <v>500</v>
      </c>
      <c r="W943" s="192">
        <v>541</v>
      </c>
      <c r="X943" s="189">
        <v>504</v>
      </c>
      <c r="Y943" s="193">
        <v>235</v>
      </c>
      <c r="Z943" s="191">
        <v>1125</v>
      </c>
      <c r="AA943" s="189">
        <v>1230</v>
      </c>
      <c r="AB943" s="165">
        <f t="shared" ref="AB943:AB959" si="18417">B943+D943+F943+H943+J943+L943+N943+P943+R943+T943+V943+X943+Z943</f>
        <v>6093</v>
      </c>
      <c r="AC943" s="166">
        <f t="shared" si="18334"/>
        <v>5950</v>
      </c>
      <c r="BI943" s="147" t="s">
        <v>20</v>
      </c>
      <c r="BJ943" s="130">
        <f>B943/B963</f>
        <v>7.7347738335509911E-2</v>
      </c>
      <c r="BK943" s="131">
        <f t="shared" ref="BK943" si="18418">C943/C963</f>
        <v>3.906373556855923E-2</v>
      </c>
      <c r="BL943" s="132">
        <f t="shared" ref="BL943" si="18419">D943/D963</f>
        <v>7.7685681781244922E-2</v>
      </c>
      <c r="BM943" s="133">
        <f t="shared" ref="BM943" si="18420">E943/E963</f>
        <v>4.3660418963616318E-2</v>
      </c>
      <c r="BN943" s="130">
        <f t="shared" ref="BN943" si="18421">F943/F963</f>
        <v>5.6112224448897796E-2</v>
      </c>
      <c r="BO943" s="131">
        <f t="shared" ref="BO943" si="18422">G943/G963</f>
        <v>4.5710707576706325E-2</v>
      </c>
      <c r="BP943" s="132">
        <f t="shared" ref="BP943" si="18423">H943/H963</f>
        <v>5.301385874102521E-2</v>
      </c>
      <c r="BQ943" s="133">
        <f t="shared" ref="BQ943" si="18424">I943/I963</f>
        <v>6.3284166717669385E-2</v>
      </c>
      <c r="BR943" s="130">
        <f t="shared" ref="BR943" si="18425">J943/J963</f>
        <v>3.924646781789639E-2</v>
      </c>
      <c r="BS943" s="131">
        <f t="shared" ref="BS943" si="18426">K943/K963</f>
        <v>4.4685172647257958E-2</v>
      </c>
      <c r="BT943" s="132">
        <f t="shared" ref="BT943" si="18427">L943/L963</f>
        <v>3.7956204379562042E-2</v>
      </c>
      <c r="BU943" s="130">
        <f t="shared" ref="BU943" si="18428">M943/M963</f>
        <v>8.2274391557182858E-2</v>
      </c>
      <c r="BV943" s="134">
        <f t="shared" ref="BV943" si="18429">N943/N963</f>
        <v>5.6237667178250385E-2</v>
      </c>
      <c r="BW943" s="135">
        <f t="shared" ref="BW943" si="18430">O943/O963</f>
        <v>6.988017927375835E-2</v>
      </c>
      <c r="BX943" s="130">
        <f t="shared" ref="BX943" si="18431">P943/P963</f>
        <v>4.9950049950049952E-2</v>
      </c>
      <c r="BY943" s="131">
        <f t="shared" ref="BY943" si="18432">Q943/Q963</f>
        <v>6.9273268168295793E-2</v>
      </c>
      <c r="BZ943" s="132">
        <f t="shared" ref="BZ943" si="18433">R943/R963</f>
        <v>5.2422360248447208E-2</v>
      </c>
      <c r="CA943" s="133">
        <f t="shared" ref="CA943" si="18434">S943/S963</f>
        <v>5.9426998623795822E-2</v>
      </c>
      <c r="CB943" s="130">
        <f t="shared" ref="CB943" si="18435">T943/T963</f>
        <v>8.238446081714669E-2</v>
      </c>
      <c r="CC943" s="131">
        <f t="shared" ref="CC943" si="18436">U943/U963</f>
        <v>9.269662921348315E-2</v>
      </c>
      <c r="CD943" s="132">
        <f t="shared" ref="CD943" si="18437">V943/V963</f>
        <v>5.9687238868329953E-2</v>
      </c>
      <c r="CE943" s="133">
        <f t="shared" ref="CE943" si="18438">W943/W963</f>
        <v>6.7221669980119289E-2</v>
      </c>
      <c r="CF943" s="130">
        <f t="shared" ref="CF943" si="18439">X943/X963</f>
        <v>8.4238676249373229E-2</v>
      </c>
      <c r="CG943" s="131">
        <f t="shared" ref="CG943" si="18440">Y943/Y963</f>
        <v>7.7201051248357425E-2</v>
      </c>
      <c r="CH943" s="132">
        <f t="shared" ref="CH943" si="18441">Z943/Z963</f>
        <v>5.7057361667596493E-2</v>
      </c>
      <c r="CI943" s="130">
        <f t="shared" ref="CI943" si="18442">AA943/AA963</f>
        <v>6.0020494803103501E-2</v>
      </c>
      <c r="CJ943" s="136">
        <f t="shared" ref="CJ943" si="18443">AB943/AB963</f>
        <v>6.2142398188660769E-2</v>
      </c>
      <c r="CK943" s="137">
        <f t="shared" ref="CK943" si="18444">AC943/AC963</f>
        <v>6.0789963015182163E-2</v>
      </c>
    </row>
    <row r="944" spans="1:89" ht="14" thickBot="1">
      <c r="A944" s="138" t="s">
        <v>21</v>
      </c>
      <c r="B944" s="182">
        <v>1547</v>
      </c>
      <c r="C944" s="183">
        <v>646</v>
      </c>
      <c r="D944" s="184">
        <v>507</v>
      </c>
      <c r="E944" s="185">
        <v>289</v>
      </c>
      <c r="F944" s="182">
        <v>167</v>
      </c>
      <c r="G944" s="186">
        <v>74</v>
      </c>
      <c r="H944" s="184">
        <v>697</v>
      </c>
      <c r="I944" s="185">
        <v>823</v>
      </c>
      <c r="J944" s="182">
        <v>67</v>
      </c>
      <c r="K944" s="186">
        <v>88</v>
      </c>
      <c r="L944" s="184">
        <v>85</v>
      </c>
      <c r="M944" s="182">
        <v>580</v>
      </c>
      <c r="N944" s="187">
        <v>532</v>
      </c>
      <c r="O944" s="188">
        <v>956</v>
      </c>
      <c r="P944" s="182">
        <v>254</v>
      </c>
      <c r="Q944" s="186">
        <v>304</v>
      </c>
      <c r="R944" s="184">
        <v>483</v>
      </c>
      <c r="S944" s="185">
        <v>534</v>
      </c>
      <c r="T944" s="182">
        <v>108</v>
      </c>
      <c r="U944" s="186">
        <v>108</v>
      </c>
      <c r="V944" s="184">
        <v>486</v>
      </c>
      <c r="W944" s="185">
        <v>699</v>
      </c>
      <c r="X944" s="182">
        <v>401</v>
      </c>
      <c r="Y944" s="186">
        <v>237</v>
      </c>
      <c r="Z944" s="184">
        <v>1274</v>
      </c>
      <c r="AA944" s="182">
        <v>1278</v>
      </c>
      <c r="AB944" s="165">
        <f t="shared" si="18417"/>
        <v>6608</v>
      </c>
      <c r="AC944" s="166">
        <f t="shared" si="18334"/>
        <v>6616</v>
      </c>
      <c r="AE944" t="s">
        <v>88</v>
      </c>
      <c r="BI944" s="138" t="s">
        <v>21</v>
      </c>
      <c r="BJ944" s="130">
        <f>B944/B963</f>
        <v>9.1831888875697501E-2</v>
      </c>
      <c r="BK944" s="131">
        <f t="shared" ref="BK944" si="18445">C944/C963</f>
        <v>5.1083346512731297E-2</v>
      </c>
      <c r="BL944" s="132">
        <f t="shared" ref="BL944" si="18446">D944/D963</f>
        <v>8.2398829839102877E-2</v>
      </c>
      <c r="BM944" s="133">
        <f t="shared" ref="BM944" si="18447">E944/E963</f>
        <v>6.3726571113561184E-2</v>
      </c>
      <c r="BN944" s="130">
        <f t="shared" ref="BN944" si="18448">F944/F963</f>
        <v>8.3667334669338678E-2</v>
      </c>
      <c r="BO944" s="131">
        <f t="shared" ref="BO944" si="18449">G944/G963</f>
        <v>4.6336881653099564E-2</v>
      </c>
      <c r="BP944" s="132">
        <f t="shared" ref="BP944" si="18450">H944/H963</f>
        <v>5.8190015027550508E-2</v>
      </c>
      <c r="BQ944" s="133">
        <f t="shared" ref="BQ944" si="18451">I944/I963</f>
        <v>5.0370279698879979E-2</v>
      </c>
      <c r="BR944" s="130">
        <f t="shared" ref="BR944" si="18452">J944/J963</f>
        <v>5.2590266875981159E-2</v>
      </c>
      <c r="BS944" s="131">
        <f t="shared" ref="BS944" si="18453">K944/K963</f>
        <v>5.9580230196343939E-2</v>
      </c>
      <c r="BT944" s="132">
        <f t="shared" ref="BT944" si="18454">L944/L963</f>
        <v>4.1362530413625302E-2</v>
      </c>
      <c r="BU944" s="130">
        <f t="shared" ref="BU944" si="18455">M944/M963</f>
        <v>0.1249192332543614</v>
      </c>
      <c r="BV944" s="134">
        <f t="shared" ref="BV944" si="18456">N944/N963</f>
        <v>5.8320543740407807E-2</v>
      </c>
      <c r="BW944" s="135">
        <f t="shared" ref="BW944" si="18457">O944/O963</f>
        <v>8.7441690295435831E-2</v>
      </c>
      <c r="BX944" s="130">
        <f t="shared" ref="BX944" si="18458">P944/P963</f>
        <v>5.0749250749250747E-2</v>
      </c>
      <c r="BY944" s="131">
        <f t="shared" ref="BY944" si="18459">Q944/Q963</f>
        <v>6.459838504037399E-2</v>
      </c>
      <c r="BZ944" s="132">
        <f t="shared" ref="BZ944" si="18460">R944/R963</f>
        <v>0.06</v>
      </c>
      <c r="CA944" s="133">
        <f t="shared" ref="CA944" si="18461">S944/S963</f>
        <v>6.6808457400225202E-2</v>
      </c>
      <c r="CB944" s="130">
        <f t="shared" ref="CB944" si="18462">T944/T963</f>
        <v>7.2337575351640995E-2</v>
      </c>
      <c r="CC944" s="131">
        <f t="shared" ref="CC944" si="18463">U944/U963</f>
        <v>7.5842696629213488E-2</v>
      </c>
      <c r="CD944" s="132">
        <f t="shared" ref="CD944" si="18464">V944/V963</f>
        <v>5.801599618001671E-2</v>
      </c>
      <c r="CE944" s="133">
        <f t="shared" ref="CE944" si="18465">W944/W963</f>
        <v>8.685387673956263E-2</v>
      </c>
      <c r="CF944" s="130">
        <f t="shared" ref="CF944" si="18466">X944/X963</f>
        <v>6.7023232492060839E-2</v>
      </c>
      <c r="CG944" s="131">
        <f t="shared" ref="CG944" si="18467">Y944/Y963</f>
        <v>7.7858081471747706E-2</v>
      </c>
      <c r="CH944" s="132">
        <f t="shared" ref="CH944" si="18468">Z944/Z963</f>
        <v>6.4614292235127047E-2</v>
      </c>
      <c r="CI944" s="130">
        <f t="shared" ref="CI944" si="18469">AA944/AA963</f>
        <v>6.2362758014931928E-2</v>
      </c>
      <c r="CJ944" s="136">
        <f t="shared" ref="CJ944" si="18470">AB944/AB963</f>
        <v>6.7394873991575635E-2</v>
      </c>
      <c r="CK944" s="137">
        <f t="shared" ref="CK944" si="18471">AC944/AC963</f>
        <v>6.7594352152679865E-2</v>
      </c>
    </row>
    <row r="945" spans="1:89" ht="15" thickTop="1" thickBot="1">
      <c r="A945" s="147" t="s">
        <v>22</v>
      </c>
      <c r="B945" s="189">
        <v>1755</v>
      </c>
      <c r="C945" s="190">
        <v>657</v>
      </c>
      <c r="D945" s="191">
        <v>621</v>
      </c>
      <c r="E945" s="192">
        <v>248</v>
      </c>
      <c r="F945" s="189">
        <v>165</v>
      </c>
      <c r="G945" s="193">
        <v>111</v>
      </c>
      <c r="H945" s="191">
        <v>843</v>
      </c>
      <c r="I945" s="192">
        <v>1121</v>
      </c>
      <c r="J945" s="189">
        <v>81</v>
      </c>
      <c r="K945" s="193">
        <v>184</v>
      </c>
      <c r="L945" s="191">
        <v>85</v>
      </c>
      <c r="M945" s="189">
        <v>557</v>
      </c>
      <c r="N945" s="194">
        <v>636</v>
      </c>
      <c r="O945" s="195">
        <v>1145</v>
      </c>
      <c r="P945" s="189">
        <v>321</v>
      </c>
      <c r="Q945" s="193">
        <v>336</v>
      </c>
      <c r="R945" s="191">
        <v>676</v>
      </c>
      <c r="S945" s="192">
        <v>518</v>
      </c>
      <c r="T945" s="189">
        <v>104</v>
      </c>
      <c r="U945" s="193">
        <v>101</v>
      </c>
      <c r="V945" s="191">
        <v>347</v>
      </c>
      <c r="W945" s="192">
        <v>796</v>
      </c>
      <c r="X945" s="189">
        <v>403</v>
      </c>
      <c r="Y945" s="193">
        <v>221</v>
      </c>
      <c r="Z945" s="191">
        <v>1592</v>
      </c>
      <c r="AA945" s="189">
        <v>1315</v>
      </c>
      <c r="AB945" s="165">
        <f t="shared" si="18417"/>
        <v>7629</v>
      </c>
      <c r="AC945" s="166">
        <f t="shared" si="18334"/>
        <v>7310</v>
      </c>
      <c r="AE945" s="314" t="s">
        <v>0</v>
      </c>
      <c r="AF945" s="308" t="s">
        <v>1</v>
      </c>
      <c r="AG945" s="309"/>
      <c r="AH945" s="308" t="s">
        <v>2</v>
      </c>
      <c r="AI945" s="309"/>
      <c r="AJ945" s="308" t="s">
        <v>3</v>
      </c>
      <c r="AK945" s="309"/>
      <c r="AL945" s="308" t="s">
        <v>4</v>
      </c>
      <c r="AM945" s="309"/>
      <c r="AN945" s="308" t="s">
        <v>5</v>
      </c>
      <c r="AO945" s="309"/>
      <c r="AP945" s="308" t="s">
        <v>6</v>
      </c>
      <c r="AQ945" s="309"/>
      <c r="AR945" s="308" t="s">
        <v>7</v>
      </c>
      <c r="AS945" s="309"/>
      <c r="AT945" s="308" t="s">
        <v>8</v>
      </c>
      <c r="AU945" s="309"/>
      <c r="AV945" s="308" t="s">
        <v>9</v>
      </c>
      <c r="AW945" s="309"/>
      <c r="AX945" s="308" t="s">
        <v>10</v>
      </c>
      <c r="AY945" s="309"/>
      <c r="AZ945" s="308" t="s">
        <v>11</v>
      </c>
      <c r="BA945" s="309"/>
      <c r="BB945" s="308" t="s">
        <v>12</v>
      </c>
      <c r="BC945" s="309"/>
      <c r="BD945" s="310" t="s">
        <v>40</v>
      </c>
      <c r="BE945" s="311"/>
      <c r="BF945" s="312" t="s">
        <v>41</v>
      </c>
      <c r="BG945" s="313"/>
      <c r="BI945" s="147" t="s">
        <v>22</v>
      </c>
      <c r="BJ945" s="130">
        <f>B945/B963</f>
        <v>0.10417903359848035</v>
      </c>
      <c r="BK945" s="131">
        <f t="shared" ref="BK945" si="18472">C945/C963</f>
        <v>5.1953186778427959E-2</v>
      </c>
      <c r="BL945" s="132">
        <f t="shared" ref="BL945" si="18473">D945/D963</f>
        <v>0.10092637737688932</v>
      </c>
      <c r="BM945" s="133">
        <f t="shared" ref="BM945" si="18474">E945/E963</f>
        <v>5.4685777287761854E-2</v>
      </c>
      <c r="BN945" s="130">
        <f t="shared" ref="BN945" si="18475">F945/F963</f>
        <v>8.2665330661322645E-2</v>
      </c>
      <c r="BO945" s="131">
        <f t="shared" ref="BO945" si="18476">G945/G963</f>
        <v>6.9505322479649342E-2</v>
      </c>
      <c r="BP945" s="132">
        <f t="shared" ref="BP945" si="18477">H945/H963</f>
        <v>7.0379028218400405E-2</v>
      </c>
      <c r="BQ945" s="133">
        <f t="shared" ref="BQ945" si="18478">I945/I963</f>
        <v>6.8608849990819509E-2</v>
      </c>
      <c r="BR945" s="130">
        <f t="shared" ref="BR945" si="18479">J945/J963</f>
        <v>6.3579277864992151E-2</v>
      </c>
      <c r="BS945" s="131">
        <f t="shared" ref="BS945" si="18480">K945/K963</f>
        <v>0.12457684495599188</v>
      </c>
      <c r="BT945" s="132">
        <f t="shared" ref="BT945" si="18481">L945/L963</f>
        <v>4.1362530413625302E-2</v>
      </c>
      <c r="BU945" s="130">
        <f t="shared" ref="BU945" si="18482">M945/M963</f>
        <v>0.11996553952186087</v>
      </c>
      <c r="BV945" s="134">
        <f t="shared" ref="BV945" si="18483">N945/N963</f>
        <v>6.9721552291164224E-2</v>
      </c>
      <c r="BW945" s="135">
        <f t="shared" ref="BW945" si="18484">O945/O963</f>
        <v>0.10472880270739962</v>
      </c>
      <c r="BX945" s="130">
        <f t="shared" ref="BX945" si="18485">P945/P963</f>
        <v>6.413586413586414E-2</v>
      </c>
      <c r="BY945" s="131">
        <f t="shared" ref="BY945" si="18486">Q945/Q963</f>
        <v>7.1398215044623889E-2</v>
      </c>
      <c r="BZ945" s="132">
        <f t="shared" ref="BZ945" si="18487">R945/R963</f>
        <v>8.3975155279503111E-2</v>
      </c>
      <c r="CA945" s="133">
        <f t="shared" ref="CA945" si="18488">S945/S963</f>
        <v>6.4806705867634179E-2</v>
      </c>
      <c r="CB945" s="130">
        <f t="shared" ref="CB945" si="18489">T945/T963</f>
        <v>6.9658405894172812E-2</v>
      </c>
      <c r="CC945" s="131">
        <f t="shared" ref="CC945" si="18490">U945/U963</f>
        <v>7.0926966292134838E-2</v>
      </c>
      <c r="CD945" s="132">
        <f t="shared" ref="CD945" si="18491">V945/V963</f>
        <v>4.1422943774620989E-2</v>
      </c>
      <c r="CE945" s="133">
        <f t="shared" ref="CE945" si="18492">W945/W963</f>
        <v>9.8906560636182903E-2</v>
      </c>
      <c r="CF945" s="130">
        <f t="shared" ref="CF945" si="18493">X945/X963</f>
        <v>6.7357512953367879E-2</v>
      </c>
      <c r="CG945" s="131">
        <f t="shared" ref="CG945" si="18494">Y945/Y963</f>
        <v>7.2601839684625497E-2</v>
      </c>
      <c r="CH945" s="132">
        <f t="shared" ref="CH945" si="18495">Z945/Z963</f>
        <v>8.0742506466500982E-2</v>
      </c>
      <c r="CI945" s="130">
        <f t="shared" ref="CI945" si="18496">AA945/AA963</f>
        <v>6.4168252574049678E-2</v>
      </c>
      <c r="CJ945" s="136">
        <f t="shared" ref="CJ945" si="18497">AB945/AB963</f>
        <v>7.7808034758131139E-2</v>
      </c>
      <c r="CK945" s="137">
        <f t="shared" ref="CK945" si="18498">AC945/AC963</f>
        <v>7.4684811704366666E-2</v>
      </c>
    </row>
    <row r="946" spans="1:89" ht="15" thickTop="1" thickBot="1">
      <c r="A946" s="138" t="s">
        <v>23</v>
      </c>
      <c r="B946" s="182">
        <v>1331</v>
      </c>
      <c r="C946" s="183">
        <v>1002</v>
      </c>
      <c r="D946" s="184">
        <v>555</v>
      </c>
      <c r="E946" s="185">
        <v>183</v>
      </c>
      <c r="F946" s="182">
        <v>182</v>
      </c>
      <c r="G946" s="186">
        <v>67</v>
      </c>
      <c r="H946" s="184">
        <v>869</v>
      </c>
      <c r="I946" s="185">
        <v>966</v>
      </c>
      <c r="J946" s="182">
        <v>81</v>
      </c>
      <c r="K946" s="186">
        <v>267</v>
      </c>
      <c r="L946" s="184">
        <v>96</v>
      </c>
      <c r="M946" s="182">
        <v>486</v>
      </c>
      <c r="N946" s="187">
        <v>656</v>
      </c>
      <c r="O946" s="188">
        <v>1018</v>
      </c>
      <c r="P946" s="182">
        <v>365</v>
      </c>
      <c r="Q946" s="186">
        <v>325</v>
      </c>
      <c r="R946" s="184">
        <v>587</v>
      </c>
      <c r="S946" s="185">
        <v>548</v>
      </c>
      <c r="T946" s="182">
        <v>85</v>
      </c>
      <c r="U946" s="186">
        <v>74</v>
      </c>
      <c r="V946" s="184">
        <v>334</v>
      </c>
      <c r="W946" s="185">
        <v>876</v>
      </c>
      <c r="X946" s="182">
        <v>338</v>
      </c>
      <c r="Y946" s="186">
        <v>220</v>
      </c>
      <c r="Z946" s="184">
        <v>1452</v>
      </c>
      <c r="AA946" s="182">
        <v>1128</v>
      </c>
      <c r="AB946" s="165">
        <f t="shared" si="18417"/>
        <v>6931</v>
      </c>
      <c r="AC946" s="166">
        <f t="shared" si="18334"/>
        <v>7160</v>
      </c>
      <c r="AE946" s="315"/>
      <c r="AF946" s="230" t="s">
        <v>14</v>
      </c>
      <c r="AG946" s="231" t="s">
        <v>15</v>
      </c>
      <c r="AH946" s="232" t="s">
        <v>14</v>
      </c>
      <c r="AI946" s="233" t="s">
        <v>15</v>
      </c>
      <c r="AJ946" s="230" t="s">
        <v>14</v>
      </c>
      <c r="AK946" s="231" t="s">
        <v>15</v>
      </c>
      <c r="AL946" s="232" t="s">
        <v>14</v>
      </c>
      <c r="AM946" s="233" t="s">
        <v>15</v>
      </c>
      <c r="AN946" s="230" t="s">
        <v>14</v>
      </c>
      <c r="AO946" s="231" t="s">
        <v>15</v>
      </c>
      <c r="AP946" s="232" t="s">
        <v>14</v>
      </c>
      <c r="AQ946" s="230" t="s">
        <v>15</v>
      </c>
      <c r="AR946" s="234" t="s">
        <v>14</v>
      </c>
      <c r="AS946" s="235" t="s">
        <v>15</v>
      </c>
      <c r="AT946" s="230" t="s">
        <v>14</v>
      </c>
      <c r="AU946" s="231" t="s">
        <v>15</v>
      </c>
      <c r="AV946" s="232" t="s">
        <v>14</v>
      </c>
      <c r="AW946" s="233" t="s">
        <v>15</v>
      </c>
      <c r="AX946" s="230" t="s">
        <v>14</v>
      </c>
      <c r="AY946" s="231" t="s">
        <v>15</v>
      </c>
      <c r="AZ946" s="232" t="s">
        <v>14</v>
      </c>
      <c r="BA946" s="233" t="s">
        <v>15</v>
      </c>
      <c r="BB946" s="230" t="s">
        <v>14</v>
      </c>
      <c r="BC946" s="231" t="s">
        <v>15</v>
      </c>
      <c r="BD946" s="236" t="s">
        <v>14</v>
      </c>
      <c r="BE946" s="237" t="s">
        <v>15</v>
      </c>
      <c r="BF946" s="238" t="s">
        <v>14</v>
      </c>
      <c r="BG946" s="239" t="s">
        <v>15</v>
      </c>
      <c r="BI946" s="138" t="s">
        <v>23</v>
      </c>
      <c r="BJ946" s="130">
        <f>B946/B963</f>
        <v>7.9009853971269139E-2</v>
      </c>
      <c r="BK946" s="131">
        <f t="shared" ref="BK946" si="18499">C946/C963</f>
        <v>7.9234540566186937E-2</v>
      </c>
      <c r="BL946" s="132">
        <f t="shared" ref="BL946" si="18500">D946/D963</f>
        <v>9.0199902486591904E-2</v>
      </c>
      <c r="BM946" s="133">
        <f t="shared" ref="BM946" si="18501">E946/E963</f>
        <v>4.0352811466372658E-2</v>
      </c>
      <c r="BN946" s="130">
        <f t="shared" ref="BN946" si="18502">F946/F963</f>
        <v>9.1182364729458912E-2</v>
      </c>
      <c r="BO946" s="131">
        <f t="shared" ref="BO946" si="18503">G946/G963</f>
        <v>4.1953663118346904E-2</v>
      </c>
      <c r="BP946" s="132">
        <f t="shared" ref="BP946" si="18504">H946/H963</f>
        <v>7.2549674403072292E-2</v>
      </c>
      <c r="BQ946" s="133">
        <f t="shared" ref="BQ946" si="18505">I946/I963</f>
        <v>5.9122345308770426E-2</v>
      </c>
      <c r="BR946" s="130">
        <f t="shared" ref="BR946" si="18506">J946/J963</f>
        <v>6.3579277864992151E-2</v>
      </c>
      <c r="BS946" s="131">
        <f t="shared" ref="BS946" si="18507">K946/K963</f>
        <v>0.18077183480027081</v>
      </c>
      <c r="BT946" s="132">
        <f t="shared" ref="BT946" si="18508">L946/L963</f>
        <v>4.6715328467153282E-2</v>
      </c>
      <c r="BU946" s="130">
        <f t="shared" ref="BU946" si="18509">M946/M963</f>
        <v>0.10467370234762008</v>
      </c>
      <c r="BV946" s="134">
        <f t="shared" ref="BV946" si="18510">N946/N963</f>
        <v>7.1914053935540456E-2</v>
      </c>
      <c r="BW946" s="135">
        <f t="shared" ref="BW946" si="18511">O946/O963</f>
        <v>9.3112594896185855E-2</v>
      </c>
      <c r="BX946" s="130">
        <f t="shared" ref="BX946" si="18512">P946/P963</f>
        <v>7.2927072927072928E-2</v>
      </c>
      <c r="BY946" s="131">
        <f t="shared" ref="BY946" si="18513">Q946/Q963</f>
        <v>6.9060773480662987E-2</v>
      </c>
      <c r="BZ946" s="132">
        <f t="shared" ref="BZ946" si="18514">R946/R963</f>
        <v>7.2919254658385099E-2</v>
      </c>
      <c r="CA946" s="133">
        <f t="shared" ref="CA946" si="18515">S946/S963</f>
        <v>6.855998999124234E-2</v>
      </c>
      <c r="CB946" s="130">
        <f t="shared" ref="CB946" si="18516">T946/T963</f>
        <v>5.6932350971198926E-2</v>
      </c>
      <c r="CC946" s="131">
        <f t="shared" ref="CC946" si="18517">U946/U963</f>
        <v>5.1966292134831463E-2</v>
      </c>
      <c r="CD946" s="132">
        <f t="shared" ref="CD946" si="18518">V946/V963</f>
        <v>3.9871075564044407E-2</v>
      </c>
      <c r="CE946" s="133">
        <f t="shared" ref="CE946" si="18519">W946/W963</f>
        <v>0.10884691848906561</v>
      </c>
      <c r="CF946" s="130">
        <f t="shared" ref="CF946" si="18520">X946/X963</f>
        <v>5.6493397960889188E-2</v>
      </c>
      <c r="CG946" s="131">
        <f t="shared" ref="CG946" si="18521">Y946/Y963</f>
        <v>7.2273324572930356E-2</v>
      </c>
      <c r="CH946" s="132">
        <f t="shared" ref="CH946" si="18522">Z946/Z963</f>
        <v>7.3642034792311198E-2</v>
      </c>
      <c r="CI946" s="130">
        <f t="shared" ref="CI946" si="18523">AA946/AA963</f>
        <v>5.5043185477968083E-2</v>
      </c>
      <c r="CJ946" s="136">
        <f t="shared" ref="CJ946" si="18524">AB946/AB963</f>
        <v>7.0689145223306715E-2</v>
      </c>
      <c r="CK946" s="137">
        <f t="shared" ref="CK946" si="18525">AC946/AC963</f>
        <v>7.3152291628353669E-2</v>
      </c>
    </row>
    <row r="947" spans="1:89" ht="14" thickTop="1">
      <c r="A947" s="147" t="s">
        <v>24</v>
      </c>
      <c r="B947" s="196">
        <v>1140</v>
      </c>
      <c r="C947" s="190">
        <v>850</v>
      </c>
      <c r="D947" s="191">
        <v>473</v>
      </c>
      <c r="E947" s="192">
        <v>254</v>
      </c>
      <c r="F947" s="189">
        <v>138</v>
      </c>
      <c r="G947" s="193">
        <v>88</v>
      </c>
      <c r="H947" s="191">
        <v>867</v>
      </c>
      <c r="I947" s="192">
        <v>1021</v>
      </c>
      <c r="J947" s="189">
        <v>64</v>
      </c>
      <c r="K947" s="193">
        <v>166</v>
      </c>
      <c r="L947" s="191">
        <v>76</v>
      </c>
      <c r="M947" s="189">
        <v>385</v>
      </c>
      <c r="N947" s="194">
        <v>570</v>
      </c>
      <c r="O947" s="197">
        <v>702</v>
      </c>
      <c r="P947" s="189">
        <v>354</v>
      </c>
      <c r="Q947" s="193">
        <v>243</v>
      </c>
      <c r="R947" s="191">
        <v>574</v>
      </c>
      <c r="S947" s="192">
        <v>535</v>
      </c>
      <c r="T947" s="189">
        <v>86</v>
      </c>
      <c r="U947" s="193">
        <v>107</v>
      </c>
      <c r="V947" s="191">
        <v>333</v>
      </c>
      <c r="W947" s="198">
        <v>659</v>
      </c>
      <c r="X947" s="189">
        <v>348</v>
      </c>
      <c r="Y947" s="193">
        <v>195</v>
      </c>
      <c r="Z947" s="191">
        <v>1391</v>
      </c>
      <c r="AA947" s="189">
        <v>1380</v>
      </c>
      <c r="AB947" s="165">
        <f t="shared" si="18417"/>
        <v>6414</v>
      </c>
      <c r="AC947" s="166">
        <f t="shared" si="18334"/>
        <v>6585</v>
      </c>
      <c r="AE947" s="241" t="str">
        <f>$AE$17</f>
        <v>17:00 - 17:59</v>
      </c>
      <c r="AF947" s="242">
        <f t="shared" ref="AF947:AU949" si="18526">SUMIF($A$9:$A$32,$AE947,B$939:B$962)</f>
        <v>1029</v>
      </c>
      <c r="AG947" s="243">
        <f t="shared" si="18526"/>
        <v>979</v>
      </c>
      <c r="AH947" s="244">
        <f t="shared" si="18526"/>
        <v>367</v>
      </c>
      <c r="AI947" s="245">
        <f t="shared" si="18526"/>
        <v>368</v>
      </c>
      <c r="AJ947" s="242">
        <f t="shared" si="18526"/>
        <v>124</v>
      </c>
      <c r="AK947" s="246">
        <f t="shared" si="18526"/>
        <v>151</v>
      </c>
      <c r="AL947" s="244">
        <f t="shared" si="18526"/>
        <v>908</v>
      </c>
      <c r="AM947" s="245">
        <f t="shared" si="18526"/>
        <v>1115</v>
      </c>
      <c r="AN947" s="242">
        <f t="shared" si="18526"/>
        <v>111</v>
      </c>
      <c r="AO947" s="246">
        <f t="shared" si="18526"/>
        <v>77</v>
      </c>
      <c r="AP947" s="244">
        <f t="shared" si="18526"/>
        <v>244</v>
      </c>
      <c r="AQ947" s="242">
        <f t="shared" si="18526"/>
        <v>216</v>
      </c>
      <c r="AR947" s="247">
        <f t="shared" si="18526"/>
        <v>710</v>
      </c>
      <c r="AS947" s="248">
        <f t="shared" si="18526"/>
        <v>592</v>
      </c>
      <c r="AT947" s="242">
        <f t="shared" si="18526"/>
        <v>413</v>
      </c>
      <c r="AU947" s="246">
        <f t="shared" si="18526"/>
        <v>316</v>
      </c>
      <c r="AV947" s="244">
        <f t="shared" ref="AP947:BE949" si="18527">SUMIF($A$9:$A$32,$AE947,R$939:R$962)</f>
        <v>624</v>
      </c>
      <c r="AW947" s="245">
        <f t="shared" si="18527"/>
        <v>689</v>
      </c>
      <c r="AX947" s="242">
        <f t="shared" si="18527"/>
        <v>100</v>
      </c>
      <c r="AY947" s="246">
        <f t="shared" si="18527"/>
        <v>84</v>
      </c>
      <c r="AZ947" s="244">
        <f t="shared" si="18527"/>
        <v>836</v>
      </c>
      <c r="BA947" s="245">
        <f t="shared" si="18527"/>
        <v>497</v>
      </c>
      <c r="BB947" s="242">
        <f t="shared" si="18527"/>
        <v>382</v>
      </c>
      <c r="BC947" s="246">
        <f t="shared" si="18527"/>
        <v>211</v>
      </c>
      <c r="BD947" s="23">
        <f t="shared" si="18527"/>
        <v>1387</v>
      </c>
      <c r="BE947" s="249">
        <f t="shared" si="18527"/>
        <v>1443</v>
      </c>
      <c r="BF947" s="250">
        <f>AF947+AH947+AJ947+AL947+AN947+AP947+AR947+AT947+AV947+AX947+AZ947+BB947+BD947</f>
        <v>7235</v>
      </c>
      <c r="BG947" s="251">
        <f>AG947+AI947+AK947+AM947+AO947+AQ947+AS947+AU947+AW947+AY947+BA947+BC947+BE947</f>
        <v>6738</v>
      </c>
      <c r="BI947" s="147" t="s">
        <v>24</v>
      </c>
      <c r="BJ947" s="130">
        <f>B947/B963</f>
        <v>6.7671850884482965E-2</v>
      </c>
      <c r="BK947" s="131">
        <f t="shared" ref="BK947" si="18528">C947/C963</f>
        <v>6.7214929622014863E-2</v>
      </c>
      <c r="BL947" s="132">
        <f t="shared" ref="BL947" si="18529">D947/D963</f>
        <v>7.6873070047131481E-2</v>
      </c>
      <c r="BM947" s="133">
        <f t="shared" ref="BM947" si="18530">E947/E963</f>
        <v>5.6008820286659315E-2</v>
      </c>
      <c r="BN947" s="130">
        <f t="shared" ref="BN947" si="18531">F947/F963</f>
        <v>6.9138276553106212E-2</v>
      </c>
      <c r="BO947" s="131">
        <f t="shared" ref="BO947" si="18532">G947/G963</f>
        <v>5.5103318722604884E-2</v>
      </c>
      <c r="BP947" s="132">
        <f t="shared" ref="BP947" si="18533">H947/H963</f>
        <v>7.2382701619636003E-2</v>
      </c>
      <c r="BQ947" s="133">
        <f t="shared" ref="BQ947" si="18534">I947/I963</f>
        <v>6.2488524389497521E-2</v>
      </c>
      <c r="BR947" s="130">
        <f t="shared" ref="BR947" si="18535">J947/J963</f>
        <v>5.0235478806907381E-2</v>
      </c>
      <c r="BS947" s="131">
        <f t="shared" ref="BS947" si="18536">K947/K963</f>
        <v>0.11238997968855789</v>
      </c>
      <c r="BT947" s="132">
        <f t="shared" ref="BT947" si="18537">L947/L963</f>
        <v>3.6982968369829686E-2</v>
      </c>
      <c r="BU947" s="130">
        <f t="shared" ref="BU947" si="18538">M947/M963</f>
        <v>8.2920525522291622E-2</v>
      </c>
      <c r="BV947" s="134">
        <f t="shared" ref="BV947" si="18539">N947/N963</f>
        <v>6.2486296864722651E-2</v>
      </c>
      <c r="BW947" s="135">
        <f t="shared" ref="BW947" si="18540">O947/O963</f>
        <v>6.4209274673008326E-2</v>
      </c>
      <c r="BX947" s="130">
        <f t="shared" ref="BX947" si="18541">P947/P963</f>
        <v>7.0729270729270724E-2</v>
      </c>
      <c r="BY947" s="131">
        <f t="shared" ref="BY947" si="18542">Q947/Q963</f>
        <v>5.163620909477263E-2</v>
      </c>
      <c r="BZ947" s="132">
        <f t="shared" ref="BZ947" si="18543">R947/R963</f>
        <v>7.1304347826086953E-2</v>
      </c>
      <c r="CA947" s="133">
        <f t="shared" ref="CA947" si="18544">S947/S963</f>
        <v>6.6933566871012137E-2</v>
      </c>
      <c r="CB947" s="130">
        <f t="shared" ref="CB947" si="18545">T947/T963</f>
        <v>5.7602143335565972E-2</v>
      </c>
      <c r="CC947" s="131">
        <f t="shared" ref="CC947" si="18546">U947/U963</f>
        <v>7.514044943820225E-2</v>
      </c>
      <c r="CD947" s="132">
        <f t="shared" ref="CD947" si="18547">V947/V963</f>
        <v>3.9751701086307746E-2</v>
      </c>
      <c r="CE947" s="133">
        <f t="shared" ref="CE947" si="18548">W947/W963</f>
        <v>8.188369781312127E-2</v>
      </c>
      <c r="CF947" s="130">
        <f t="shared" ref="CF947" si="18549">X947/X963</f>
        <v>5.816480026742437E-2</v>
      </c>
      <c r="CG947" s="131">
        <f t="shared" ref="CG947" si="18550">Y947/Y963</f>
        <v>6.4060446780551908E-2</v>
      </c>
      <c r="CH947" s="132">
        <f t="shared" ref="CH947" si="18551">Z947/Z963</f>
        <v>7.0548257848557089E-2</v>
      </c>
      <c r="CI947" s="130">
        <f t="shared" ref="CI947" si="18552">AA947/AA963</f>
        <v>6.7340067340067339E-2</v>
      </c>
      <c r="CJ947" s="136">
        <f t="shared" ref="CJ947" si="18553">AB947/AB963</f>
        <v>6.5416271456108677E-2</v>
      </c>
      <c r="CK947" s="137">
        <f t="shared" ref="CK947" si="18554">AC947/AC963</f>
        <v>6.7277631336970511E-2</v>
      </c>
    </row>
    <row r="948" spans="1:89">
      <c r="A948" s="138" t="s">
        <v>25</v>
      </c>
      <c r="B948" s="199">
        <v>1035</v>
      </c>
      <c r="C948" s="183">
        <v>658</v>
      </c>
      <c r="D948" s="184">
        <v>372</v>
      </c>
      <c r="E948" s="185">
        <v>229</v>
      </c>
      <c r="F948" s="182">
        <v>122</v>
      </c>
      <c r="G948" s="186">
        <v>89</v>
      </c>
      <c r="H948" s="184">
        <v>881</v>
      </c>
      <c r="I948" s="185">
        <v>1042</v>
      </c>
      <c r="J948" s="182">
        <v>76</v>
      </c>
      <c r="K948" s="183">
        <v>104</v>
      </c>
      <c r="L948" s="184">
        <v>120</v>
      </c>
      <c r="M948" s="182">
        <v>279</v>
      </c>
      <c r="N948" s="187">
        <v>562</v>
      </c>
      <c r="O948" s="200">
        <v>746</v>
      </c>
      <c r="P948" s="182">
        <v>372</v>
      </c>
      <c r="Q948" s="183">
        <v>292</v>
      </c>
      <c r="R948" s="184">
        <v>547</v>
      </c>
      <c r="S948" s="185">
        <v>550</v>
      </c>
      <c r="T948" s="191">
        <v>87</v>
      </c>
      <c r="U948" s="182">
        <v>100</v>
      </c>
      <c r="V948" s="184">
        <v>432</v>
      </c>
      <c r="W948" s="201">
        <v>505</v>
      </c>
      <c r="X948" s="182">
        <v>387</v>
      </c>
      <c r="Y948" s="186">
        <v>174</v>
      </c>
      <c r="Z948" s="184">
        <v>1505</v>
      </c>
      <c r="AA948" s="182">
        <v>1230</v>
      </c>
      <c r="AB948" s="165">
        <f t="shared" si="18417"/>
        <v>6498</v>
      </c>
      <c r="AC948" s="166">
        <f t="shared" si="18334"/>
        <v>5998</v>
      </c>
      <c r="AE948" s="253" t="str">
        <f>$AE$18</f>
        <v>18:00 - 18:59</v>
      </c>
      <c r="AF948" s="242">
        <f t="shared" si="18526"/>
        <v>1108</v>
      </c>
      <c r="AG948" s="254">
        <f t="shared" si="18526"/>
        <v>1029</v>
      </c>
      <c r="AH948" s="255">
        <f t="shared" si="18526"/>
        <v>348</v>
      </c>
      <c r="AI948" s="256">
        <f t="shared" si="18526"/>
        <v>439</v>
      </c>
      <c r="AJ948" s="257">
        <f t="shared" si="18526"/>
        <v>110</v>
      </c>
      <c r="AK948" s="258">
        <f t="shared" si="18526"/>
        <v>135</v>
      </c>
      <c r="AL948" s="255">
        <f t="shared" si="18526"/>
        <v>942</v>
      </c>
      <c r="AM948" s="256">
        <f t="shared" si="18526"/>
        <v>1501</v>
      </c>
      <c r="AN948" s="257">
        <f t="shared" si="18526"/>
        <v>134</v>
      </c>
      <c r="AO948" s="258">
        <f t="shared" si="18526"/>
        <v>63</v>
      </c>
      <c r="AP948" s="255">
        <f t="shared" si="18527"/>
        <v>235</v>
      </c>
      <c r="AQ948" s="257">
        <f t="shared" si="18527"/>
        <v>177</v>
      </c>
      <c r="AR948" s="259">
        <f t="shared" si="18527"/>
        <v>777</v>
      </c>
      <c r="AS948" s="260">
        <f t="shared" si="18527"/>
        <v>781</v>
      </c>
      <c r="AT948" s="257">
        <f t="shared" si="18527"/>
        <v>358</v>
      </c>
      <c r="AU948" s="258">
        <f t="shared" si="18527"/>
        <v>462</v>
      </c>
      <c r="AV948" s="255">
        <f t="shared" si="18527"/>
        <v>607</v>
      </c>
      <c r="AW948" s="256">
        <f t="shared" si="18527"/>
        <v>618</v>
      </c>
      <c r="AX948" s="257">
        <f t="shared" si="18527"/>
        <v>91</v>
      </c>
      <c r="AY948" s="258">
        <f t="shared" si="18527"/>
        <v>83</v>
      </c>
      <c r="AZ948" s="255">
        <f t="shared" si="18527"/>
        <v>1191</v>
      </c>
      <c r="BA948" s="256">
        <f t="shared" si="18527"/>
        <v>438</v>
      </c>
      <c r="BB948" s="257">
        <f t="shared" si="18527"/>
        <v>460</v>
      </c>
      <c r="BC948" s="258">
        <f t="shared" si="18527"/>
        <v>216</v>
      </c>
      <c r="BD948" s="255">
        <f t="shared" si="18527"/>
        <v>1315</v>
      </c>
      <c r="BE948" s="257">
        <f t="shared" si="18527"/>
        <v>1894</v>
      </c>
      <c r="BF948" s="261">
        <f>SUM(AF948,AH948,AJ948,AL948,AN948,AP948,AR948,AT948,AV948,AX948,AZ948,BB948,BD948)</f>
        <v>7676</v>
      </c>
      <c r="BG948" s="19">
        <f>SUM(AG948,AI948,AK948,AM948,AO948,AQ948,AS948,AU948,AW948,AY948,BA948,BC948,BE948)</f>
        <v>7836</v>
      </c>
      <c r="BI948" s="138" t="s">
        <v>25</v>
      </c>
      <c r="BJ948" s="130">
        <f>B948/B963</f>
        <v>6.1438917250385847E-2</v>
      </c>
      <c r="BK948" s="131">
        <f t="shared" ref="BK948" si="18555">C948/C963</f>
        <v>5.2032263166218569E-2</v>
      </c>
      <c r="BL948" s="132">
        <f t="shared" ref="BL948" si="18556">D948/D963</f>
        <v>6.0458313018039979E-2</v>
      </c>
      <c r="BM948" s="133">
        <f t="shared" ref="BM948" si="18557">E948/E963</f>
        <v>5.0496141124586551E-2</v>
      </c>
      <c r="BN948" s="130">
        <f t="shared" ref="BN948" si="18558">F948/F963</f>
        <v>6.1122244488977955E-2</v>
      </c>
      <c r="BO948" s="131">
        <f t="shared" ref="BO948" si="18559">G948/G963</f>
        <v>5.5729492798998123E-2</v>
      </c>
      <c r="BP948" s="132">
        <f t="shared" ref="BP948" si="18560">H948/H963</f>
        <v>7.3551511103690098E-2</v>
      </c>
      <c r="BQ948" s="133">
        <f t="shared" ref="BQ948" si="18561">I948/I963</f>
        <v>6.3773792765775134E-2</v>
      </c>
      <c r="BR948" s="130">
        <f t="shared" ref="BR948" si="18562">J948/J963</f>
        <v>5.9654631083202514E-2</v>
      </c>
      <c r="BS948" s="131">
        <f t="shared" ref="BS948" si="18563">K948/K963</f>
        <v>7.0412999322951933E-2</v>
      </c>
      <c r="BT948" s="132">
        <f t="shared" ref="BT948" si="18564">L948/L963</f>
        <v>5.8394160583941604E-2</v>
      </c>
      <c r="BU948" s="130">
        <f t="shared" ref="BU948" si="18565">M948/M963</f>
        <v>6.0090458755115227E-2</v>
      </c>
      <c r="BV948" s="134">
        <f t="shared" ref="BV948" si="18566">N948/N963</f>
        <v>6.1609296206972156E-2</v>
      </c>
      <c r="BW948" s="135">
        <f t="shared" ref="BW948" si="18567">O948/O963</f>
        <v>6.8233787615476077E-2</v>
      </c>
      <c r="BX948" s="130">
        <f t="shared" ref="BX948" si="18568">P948/P963</f>
        <v>7.4325674325674329E-2</v>
      </c>
      <c r="BY948" s="131">
        <f t="shared" ref="BY948" si="18569">Q948/Q963</f>
        <v>6.2048448788780283E-2</v>
      </c>
      <c r="BZ948" s="132">
        <f t="shared" ref="BZ948" si="18570">R948/R963</f>
        <v>6.7950310559006216E-2</v>
      </c>
      <c r="CA948" s="133">
        <f t="shared" ref="CA948" si="18571">S948/S963</f>
        <v>6.8810208932816211E-2</v>
      </c>
      <c r="CB948" s="130">
        <f t="shared" ref="CB948" si="18572">T948/T963</f>
        <v>5.8271935699933018E-2</v>
      </c>
      <c r="CC948" s="131">
        <f t="shared" ref="CC948" si="18573">U948/U963</f>
        <v>7.02247191011236E-2</v>
      </c>
      <c r="CD948" s="132">
        <f t="shared" ref="CD948" si="18574">V948/V963</f>
        <v>5.1569774382237081E-2</v>
      </c>
      <c r="CE948" s="133">
        <f t="shared" ref="CE948" si="18575">W948/W963</f>
        <v>6.2748508946322071E-2</v>
      </c>
      <c r="CF948" s="130">
        <f t="shared" ref="CF948" si="18576">X948/X963</f>
        <v>6.4683269262911583E-2</v>
      </c>
      <c r="CG948" s="131">
        <f t="shared" ref="CG948" si="18577">Y948/Y963</f>
        <v>5.7161629434954009E-2</v>
      </c>
      <c r="CH948" s="132">
        <f t="shared" ref="CH948" si="18578">Z948/Z963</f>
        <v>7.6330070497540189E-2</v>
      </c>
      <c r="CI948" s="130">
        <f t="shared" ref="CI948" si="18579">AA948/AA963</f>
        <v>6.0020494803103501E-2</v>
      </c>
      <c r="CJ948" s="136">
        <f t="shared" ref="CJ948" si="18580">AB948/AB963</f>
        <v>6.627298595600159E-2</v>
      </c>
      <c r="CK948" s="137">
        <f t="shared" ref="CK948" si="18581">AC948/AC963</f>
        <v>6.1280369439506321E-2</v>
      </c>
    </row>
    <row r="949" spans="1:89" ht="14" thickBot="1">
      <c r="A949" s="147" t="s">
        <v>26</v>
      </c>
      <c r="B949" s="196">
        <v>934</v>
      </c>
      <c r="C949" s="190">
        <v>902</v>
      </c>
      <c r="D949" s="191">
        <v>361</v>
      </c>
      <c r="E949" s="192">
        <v>314</v>
      </c>
      <c r="F949" s="189">
        <v>154</v>
      </c>
      <c r="G949" s="193">
        <v>116</v>
      </c>
      <c r="H949" s="191">
        <v>836</v>
      </c>
      <c r="I949" s="192">
        <v>1228</v>
      </c>
      <c r="J949" s="189">
        <v>74</v>
      </c>
      <c r="K949" s="190">
        <v>68</v>
      </c>
      <c r="L949" s="191">
        <v>109</v>
      </c>
      <c r="M949" s="189">
        <v>260</v>
      </c>
      <c r="N949" s="194">
        <v>587</v>
      </c>
      <c r="O949" s="197">
        <v>717</v>
      </c>
      <c r="P949" s="189">
        <v>297</v>
      </c>
      <c r="Q949" s="190">
        <v>284</v>
      </c>
      <c r="R949" s="191">
        <v>564</v>
      </c>
      <c r="S949" s="192">
        <v>512</v>
      </c>
      <c r="T949" s="189">
        <v>91</v>
      </c>
      <c r="U949" s="193">
        <v>78</v>
      </c>
      <c r="V949" s="191">
        <v>466</v>
      </c>
      <c r="W949" s="198">
        <v>526</v>
      </c>
      <c r="X949" s="189">
        <v>392</v>
      </c>
      <c r="Y949" s="193">
        <v>190</v>
      </c>
      <c r="Z949" s="191">
        <v>1432</v>
      </c>
      <c r="AA949" s="189">
        <v>1619</v>
      </c>
      <c r="AB949" s="165">
        <f t="shared" si="18417"/>
        <v>6297</v>
      </c>
      <c r="AC949" s="166">
        <f t="shared" si="18334"/>
        <v>6814</v>
      </c>
      <c r="AE949" s="241" t="str">
        <f>$AE$19</f>
        <v>19:00 - 19:59</v>
      </c>
      <c r="AF949" s="242">
        <f t="shared" si="18526"/>
        <v>803</v>
      </c>
      <c r="AG949" s="262">
        <f t="shared" si="18526"/>
        <v>958</v>
      </c>
      <c r="AH949" s="263">
        <f t="shared" si="18526"/>
        <v>286</v>
      </c>
      <c r="AI949" s="264">
        <f t="shared" si="18526"/>
        <v>414</v>
      </c>
      <c r="AJ949" s="265">
        <f t="shared" si="18526"/>
        <v>98</v>
      </c>
      <c r="AK949" s="266">
        <f t="shared" si="18526"/>
        <v>171</v>
      </c>
      <c r="AL949" s="263">
        <f t="shared" si="18526"/>
        <v>711</v>
      </c>
      <c r="AM949" s="264">
        <f t="shared" si="18526"/>
        <v>1268</v>
      </c>
      <c r="AN949" s="265">
        <f t="shared" si="18526"/>
        <v>190</v>
      </c>
      <c r="AO949" s="266">
        <f t="shared" si="18526"/>
        <v>51</v>
      </c>
      <c r="AP949" s="263">
        <f t="shared" si="18527"/>
        <v>219</v>
      </c>
      <c r="AQ949" s="265">
        <f t="shared" si="18527"/>
        <v>180</v>
      </c>
      <c r="AR949" s="267">
        <f t="shared" si="18527"/>
        <v>735</v>
      </c>
      <c r="AS949" s="268">
        <f t="shared" si="18527"/>
        <v>636</v>
      </c>
      <c r="AT949" s="265">
        <f t="shared" si="18527"/>
        <v>356</v>
      </c>
      <c r="AU949" s="266">
        <f t="shared" si="18527"/>
        <v>367</v>
      </c>
      <c r="AV949" s="263">
        <f t="shared" si="18527"/>
        <v>449</v>
      </c>
      <c r="AW949" s="264">
        <f t="shared" si="18527"/>
        <v>628</v>
      </c>
      <c r="AX949" s="265">
        <f t="shared" si="18527"/>
        <v>64</v>
      </c>
      <c r="AY949" s="266">
        <f t="shared" si="18527"/>
        <v>84</v>
      </c>
      <c r="AZ949" s="263">
        <f t="shared" si="18527"/>
        <v>679</v>
      </c>
      <c r="BA949" s="264">
        <f t="shared" si="18527"/>
        <v>448</v>
      </c>
      <c r="BB949" s="265">
        <f t="shared" si="18527"/>
        <v>368</v>
      </c>
      <c r="BC949" s="266">
        <f t="shared" si="18527"/>
        <v>269</v>
      </c>
      <c r="BD949" s="263">
        <f t="shared" si="18527"/>
        <v>1241</v>
      </c>
      <c r="BE949" s="265">
        <f t="shared" si="18527"/>
        <v>1424</v>
      </c>
      <c r="BF949" s="261">
        <f>SUM(AF949,AH949,AJ949,AL949,AN949,AP949,AR949,AT949,AV949,AX949,AZ949,BB949,BD949)</f>
        <v>6199</v>
      </c>
      <c r="BG949" s="19">
        <f>SUM(AG949,AI949,AK949,AM949,AO949,AQ949,AS949,AU949,AW949,AY949,BA949,BC949,BE949)</f>
        <v>6898</v>
      </c>
      <c r="BI949" s="147" t="s">
        <v>26</v>
      </c>
      <c r="BJ949" s="130">
        <f>B949/B963</f>
        <v>5.5443428707111483E-2</v>
      </c>
      <c r="BK949" s="131">
        <f t="shared" ref="BK949" si="18582">C949/C963</f>
        <v>7.1326901787126362E-2</v>
      </c>
      <c r="BL949" s="132">
        <f t="shared" ref="BL949" si="18583">D949/D963</f>
        <v>5.8670567202990409E-2</v>
      </c>
      <c r="BM949" s="133">
        <f t="shared" ref="BM949" si="18584">E949/E963</f>
        <v>6.9239250275633962E-2</v>
      </c>
      <c r="BN949" s="130">
        <f t="shared" ref="BN949" si="18585">F949/F963</f>
        <v>7.7154308617234463E-2</v>
      </c>
      <c r="BO949" s="131">
        <f t="shared" ref="BO949" si="18586">G949/G963</f>
        <v>7.2636192861615531E-2</v>
      </c>
      <c r="BP949" s="132">
        <f t="shared" ref="BP949" si="18587">H949/H963</f>
        <v>6.9794623476373358E-2</v>
      </c>
      <c r="BQ949" s="133">
        <f t="shared" ref="BQ949" si="18588">I949/I963</f>
        <v>7.5157598384234039E-2</v>
      </c>
      <c r="BR949" s="130">
        <f t="shared" ref="BR949" si="18589">J949/J963</f>
        <v>5.8084772370486655E-2</v>
      </c>
      <c r="BS949" s="131">
        <f t="shared" ref="BS949" si="18590">K949/K963</f>
        <v>4.6039268788083954E-2</v>
      </c>
      <c r="BT949" s="132">
        <f t="shared" ref="BT949" si="18591">L949/L963</f>
        <v>5.3041362530413624E-2</v>
      </c>
      <c r="BU949" s="130">
        <f t="shared" ref="BU949" si="18592">M949/M963</f>
        <v>5.5998276976093046E-2</v>
      </c>
      <c r="BV949" s="134">
        <f t="shared" ref="BV949" si="18593">N949/N963</f>
        <v>6.4349923262442446E-2</v>
      </c>
      <c r="BW949" s="135">
        <f t="shared" ref="BW949" si="18594">O949/O963</f>
        <v>6.558126772157688E-2</v>
      </c>
      <c r="BX949" s="130">
        <f t="shared" ref="BX949" si="18595">P949/P963</f>
        <v>5.9340659340659338E-2</v>
      </c>
      <c r="BY949" s="131">
        <f t="shared" ref="BY949" si="18596">Q949/Q963</f>
        <v>6.0348491287717805E-2</v>
      </c>
      <c r="BZ949" s="132">
        <f t="shared" ref="BZ949" si="18597">R949/R963</f>
        <v>7.0062111801242236E-2</v>
      </c>
      <c r="CA949" s="133">
        <f t="shared" ref="CA949" si="18598">S949/S963</f>
        <v>6.4056049042912552E-2</v>
      </c>
      <c r="CB949" s="130">
        <f t="shared" ref="CB949" si="18599">T949/T963</f>
        <v>6.0951105157401209E-2</v>
      </c>
      <c r="CC949" s="131">
        <f t="shared" ref="CC949" si="18600">U949/U963</f>
        <v>5.4775280898876406E-2</v>
      </c>
      <c r="CD949" s="132">
        <f t="shared" ref="CD949" si="18601">V949/V963</f>
        <v>5.5628506625283514E-2</v>
      </c>
      <c r="CE949" s="133">
        <f t="shared" ref="CE949" si="18602">W949/W963</f>
        <v>6.5357852882703779E-2</v>
      </c>
      <c r="CF949" s="130">
        <f t="shared" ref="CF949" si="18603">X949/X963</f>
        <v>6.551897041617917E-2</v>
      </c>
      <c r="CG949" s="131">
        <f t="shared" ref="CG949" si="18604">Y949/Y963</f>
        <v>6.2417871222076218E-2</v>
      </c>
      <c r="CH949" s="132">
        <f t="shared" ref="CH949" si="18605">Z949/Z963</f>
        <v>7.2627681695998383E-2</v>
      </c>
      <c r="CI949" s="130">
        <f t="shared" ref="CI949" si="18606">AA949/AA963</f>
        <v>7.9002586248963058E-2</v>
      </c>
      <c r="CJ949" s="136">
        <f t="shared" ref="CJ949" si="18607">AB949/AB963</f>
        <v>6.4222990545543548E-2</v>
      </c>
      <c r="CK949" s="137">
        <f t="shared" ref="CK949" si="18608">AC949/AC963</f>
        <v>6.961727865301702E-2</v>
      </c>
    </row>
    <row r="950" spans="1:89" ht="15" thickTop="1" thickBot="1">
      <c r="A950" s="138" t="s">
        <v>27</v>
      </c>
      <c r="B950" s="199">
        <v>907</v>
      </c>
      <c r="C950" s="183">
        <v>976</v>
      </c>
      <c r="D950" s="184">
        <v>346</v>
      </c>
      <c r="E950" s="185">
        <v>323</v>
      </c>
      <c r="F950" s="182">
        <v>162</v>
      </c>
      <c r="G950" s="186">
        <v>114</v>
      </c>
      <c r="H950" s="184">
        <v>914</v>
      </c>
      <c r="I950" s="185">
        <v>1083</v>
      </c>
      <c r="J950" s="182">
        <v>63</v>
      </c>
      <c r="K950" s="183">
        <v>84</v>
      </c>
      <c r="L950" s="184">
        <v>150</v>
      </c>
      <c r="M950" s="182">
        <v>219</v>
      </c>
      <c r="N950" s="187">
        <v>692</v>
      </c>
      <c r="O950" s="200">
        <v>640</v>
      </c>
      <c r="P950" s="182">
        <v>403</v>
      </c>
      <c r="Q950" s="183">
        <v>297</v>
      </c>
      <c r="R950" s="184">
        <v>594</v>
      </c>
      <c r="S950" s="185">
        <v>550</v>
      </c>
      <c r="T950" s="182">
        <v>152</v>
      </c>
      <c r="U950" s="186">
        <v>90</v>
      </c>
      <c r="V950" s="184">
        <v>583</v>
      </c>
      <c r="W950" s="201">
        <v>443</v>
      </c>
      <c r="X950" s="182">
        <v>443</v>
      </c>
      <c r="Y950" s="186">
        <v>137</v>
      </c>
      <c r="Z950" s="184">
        <v>1439</v>
      </c>
      <c r="AA950" s="182">
        <v>1318</v>
      </c>
      <c r="AB950" s="165">
        <f t="shared" si="18417"/>
        <v>6848</v>
      </c>
      <c r="AC950" s="166">
        <f t="shared" si="18334"/>
        <v>6274</v>
      </c>
      <c r="AE950" s="269" t="s">
        <v>13</v>
      </c>
      <c r="AF950" s="14">
        <f t="shared" ref="AF950:BG950" si="18609">SUM(AF947:AF949)</f>
        <v>2940</v>
      </c>
      <c r="AG950" s="1">
        <f t="shared" si="18609"/>
        <v>2966</v>
      </c>
      <c r="AH950" s="14">
        <f t="shared" si="18609"/>
        <v>1001</v>
      </c>
      <c r="AI950" s="1">
        <f t="shared" si="18609"/>
        <v>1221</v>
      </c>
      <c r="AJ950" s="14">
        <f t="shared" si="18609"/>
        <v>332</v>
      </c>
      <c r="AK950" s="1">
        <f t="shared" si="18609"/>
        <v>457</v>
      </c>
      <c r="AL950" s="14">
        <f t="shared" si="18609"/>
        <v>2561</v>
      </c>
      <c r="AM950" s="1">
        <f t="shared" si="18609"/>
        <v>3884</v>
      </c>
      <c r="AN950" s="14">
        <f t="shared" si="18609"/>
        <v>435</v>
      </c>
      <c r="AO950" s="1">
        <f t="shared" si="18609"/>
        <v>191</v>
      </c>
      <c r="AP950" s="14">
        <f t="shared" si="18609"/>
        <v>698</v>
      </c>
      <c r="AQ950" s="1">
        <f t="shared" si="18609"/>
        <v>573</v>
      </c>
      <c r="AR950" s="14">
        <f t="shared" si="18609"/>
        <v>2222</v>
      </c>
      <c r="AS950" s="1">
        <f t="shared" si="18609"/>
        <v>2009</v>
      </c>
      <c r="AT950" s="14">
        <f t="shared" si="18609"/>
        <v>1127</v>
      </c>
      <c r="AU950" s="1">
        <f t="shared" si="18609"/>
        <v>1145</v>
      </c>
      <c r="AV950" s="14">
        <f t="shared" si="18609"/>
        <v>1680</v>
      </c>
      <c r="AW950" s="1">
        <f t="shared" si="18609"/>
        <v>1935</v>
      </c>
      <c r="AX950" s="14">
        <f t="shared" si="18609"/>
        <v>255</v>
      </c>
      <c r="AY950" s="1">
        <f t="shared" si="18609"/>
        <v>251</v>
      </c>
      <c r="AZ950" s="14">
        <f t="shared" si="18609"/>
        <v>2706</v>
      </c>
      <c r="BA950" s="1">
        <f t="shared" si="18609"/>
        <v>1383</v>
      </c>
      <c r="BB950" s="14">
        <f t="shared" si="18609"/>
        <v>1210</v>
      </c>
      <c r="BC950" s="1">
        <f t="shared" si="18609"/>
        <v>696</v>
      </c>
      <c r="BD950" s="14">
        <f t="shared" si="18609"/>
        <v>3943</v>
      </c>
      <c r="BE950" s="1">
        <f t="shared" si="18609"/>
        <v>4761</v>
      </c>
      <c r="BF950" s="54">
        <f t="shared" si="18609"/>
        <v>21110</v>
      </c>
      <c r="BG950" s="50">
        <f t="shared" si="18609"/>
        <v>21472</v>
      </c>
      <c r="BI950" s="138" t="s">
        <v>27</v>
      </c>
      <c r="BJ950" s="130">
        <f>B950/B963</f>
        <v>5.384067434405794E-2</v>
      </c>
      <c r="BK950" s="131">
        <f t="shared" ref="BK950" si="18610">C950/C963</f>
        <v>7.7178554483631187E-2</v>
      </c>
      <c r="BL950" s="132">
        <f t="shared" ref="BL950" si="18611">D950/D963</f>
        <v>5.6232732000650092E-2</v>
      </c>
      <c r="BM950" s="133">
        <f t="shared" ref="BM950" si="18612">E950/E963</f>
        <v>7.1223814773980154E-2</v>
      </c>
      <c r="BN950" s="130">
        <f t="shared" ref="BN950" si="18613">F950/F963</f>
        <v>8.1162324649298595E-2</v>
      </c>
      <c r="BO950" s="131">
        <f t="shared" ref="BO950" si="18614">G950/G963</f>
        <v>7.1383844708829053E-2</v>
      </c>
      <c r="BP950" s="132">
        <f t="shared" ref="BP950" si="18615">H950/H963</f>
        <v>7.6306562030389047E-2</v>
      </c>
      <c r="BQ950" s="133">
        <f t="shared" ref="BQ950" si="18616">I950/I963</f>
        <v>6.6283126262317152E-2</v>
      </c>
      <c r="BR950" s="130">
        <f t="shared" ref="BR950" si="18617">J950/J963</f>
        <v>4.9450549450549448E-2</v>
      </c>
      <c r="BS950" s="131">
        <f t="shared" ref="BS950" si="18618">K950/K963</f>
        <v>5.6872037914691941E-2</v>
      </c>
      <c r="BT950" s="132">
        <f t="shared" ref="BT950" si="18619">L950/L963</f>
        <v>7.2992700729927001E-2</v>
      </c>
      <c r="BU950" s="130">
        <f t="shared" ref="BU950" si="18620">M950/M963</f>
        <v>4.7167779452939908E-2</v>
      </c>
      <c r="BV950" s="134">
        <f t="shared" ref="BV950" si="18621">N950/N963</f>
        <v>7.5860556895417666E-2</v>
      </c>
      <c r="BW950" s="135">
        <f t="shared" ref="BW950" si="18622">O950/O963</f>
        <v>5.8538370072258303E-2</v>
      </c>
      <c r="BX950" s="130">
        <f t="shared" ref="BX950" si="18623">P950/P963</f>
        <v>8.0519480519480519E-2</v>
      </c>
      <c r="BY950" s="131">
        <f t="shared" ref="BY950" si="18624">Q950/Q963</f>
        <v>6.3110922226944324E-2</v>
      </c>
      <c r="BZ950" s="132">
        <f t="shared" ref="BZ950" si="18625">R950/R963</f>
        <v>7.3788819875776401E-2</v>
      </c>
      <c r="CA950" s="133">
        <f t="shared" ref="CA950" si="18626">S950/S963</f>
        <v>6.8810208932816211E-2</v>
      </c>
      <c r="CB950" s="130">
        <f t="shared" ref="CB950" si="18627">T950/T963</f>
        <v>0.10180843938379103</v>
      </c>
      <c r="CC950" s="131">
        <f t="shared" ref="CC950" si="18628">U950/U963</f>
        <v>6.3202247191011238E-2</v>
      </c>
      <c r="CD950" s="132">
        <f t="shared" ref="CD950" si="18629">V950/V963</f>
        <v>6.9595320520472723E-2</v>
      </c>
      <c r="CE950" s="133">
        <f t="shared" ref="CE950" si="18630">W950/W963</f>
        <v>5.5044731610337974E-2</v>
      </c>
      <c r="CF950" s="130">
        <f t="shared" ref="CF950" si="18631">X950/X963</f>
        <v>7.4043122179508605E-2</v>
      </c>
      <c r="CG950" s="131">
        <f t="shared" ref="CG950" si="18632">Y950/Y963</f>
        <v>4.50065703022339E-2</v>
      </c>
      <c r="CH950" s="132">
        <f t="shared" ref="CH950" si="18633">Z950/Z963</f>
        <v>7.2982705279707863E-2</v>
      </c>
      <c r="CI950" s="130">
        <f t="shared" ref="CI950" si="18634">AA950/AA963</f>
        <v>6.4314644024788953E-2</v>
      </c>
      <c r="CJ950" s="136">
        <f t="shared" ref="CJ950" si="18635">AB950/AB963</f>
        <v>6.9842629705555381E-2</v>
      </c>
      <c r="CK950" s="137">
        <f t="shared" ref="CK950" si="18636">AC950/AC963</f>
        <v>6.4100206379370236E-2</v>
      </c>
    </row>
    <row r="951" spans="1:89" ht="14" thickTop="1">
      <c r="A951" s="147" t="s">
        <v>28</v>
      </c>
      <c r="B951" s="196">
        <v>962</v>
      </c>
      <c r="C951" s="190">
        <v>1070</v>
      </c>
      <c r="D951" s="191">
        <v>416</v>
      </c>
      <c r="E951" s="192">
        <v>396</v>
      </c>
      <c r="F951" s="189">
        <v>136</v>
      </c>
      <c r="G951" s="193">
        <v>98</v>
      </c>
      <c r="H951" s="191">
        <v>911</v>
      </c>
      <c r="I951" s="192">
        <v>1463</v>
      </c>
      <c r="J951" s="189">
        <v>102</v>
      </c>
      <c r="K951" s="190">
        <v>83</v>
      </c>
      <c r="L951" s="191">
        <v>221</v>
      </c>
      <c r="M951" s="189">
        <v>231</v>
      </c>
      <c r="N951" s="194">
        <v>743</v>
      </c>
      <c r="O951" s="197">
        <v>637</v>
      </c>
      <c r="P951" s="189">
        <v>380</v>
      </c>
      <c r="Q951" s="190">
        <v>361</v>
      </c>
      <c r="R951" s="191">
        <v>616</v>
      </c>
      <c r="S951" s="192">
        <v>619</v>
      </c>
      <c r="T951" s="189">
        <v>132</v>
      </c>
      <c r="U951" s="193">
        <v>60</v>
      </c>
      <c r="V951" s="191">
        <v>786</v>
      </c>
      <c r="W951" s="198">
        <v>449</v>
      </c>
      <c r="X951" s="189">
        <v>485</v>
      </c>
      <c r="Y951" s="193">
        <v>148</v>
      </c>
      <c r="Z951" s="191">
        <v>1545</v>
      </c>
      <c r="AA951" s="189">
        <v>1583</v>
      </c>
      <c r="AB951" s="165">
        <f t="shared" si="18417"/>
        <v>7435</v>
      </c>
      <c r="AC951" s="166">
        <f t="shared" si="18334"/>
        <v>7198</v>
      </c>
      <c r="BI951" s="147" t="s">
        <v>28</v>
      </c>
      <c r="BJ951" s="130">
        <f>B951/B963</f>
        <v>5.7105544342870712E-2</v>
      </c>
      <c r="BK951" s="131">
        <f t="shared" ref="BK951" si="18637">C951/C963</f>
        <v>8.4611734935948132E-2</v>
      </c>
      <c r="BL951" s="132">
        <f t="shared" ref="BL951" si="18638">D951/D963</f>
        <v>6.7609296278238251E-2</v>
      </c>
      <c r="BM951" s="133">
        <f t="shared" ref="BM951" si="18639">E951/E963</f>
        <v>8.7320837927232636E-2</v>
      </c>
      <c r="BN951" s="130">
        <f t="shared" ref="BN951" si="18640">F951/F963</f>
        <v>6.8136272545090179E-2</v>
      </c>
      <c r="BO951" s="131">
        <f t="shared" ref="BO951" si="18641">G951/G963</f>
        <v>6.1365059486537255E-2</v>
      </c>
      <c r="BP951" s="132">
        <f t="shared" ref="BP951" si="18642">H951/H963</f>
        <v>7.6056102855234592E-2</v>
      </c>
      <c r="BQ951" s="133">
        <f t="shared" ref="BQ951" si="18643">I951/I963</f>
        <v>8.9540363547340712E-2</v>
      </c>
      <c r="BR951" s="130">
        <f t="shared" ref="BR951" si="18644">J951/J963</f>
        <v>8.0062794348508631E-2</v>
      </c>
      <c r="BS951" s="131">
        <f t="shared" ref="BS951" si="18645">K951/K963</f>
        <v>5.6194989844278946E-2</v>
      </c>
      <c r="BT951" s="132">
        <f t="shared" ref="BT951" si="18646">L951/L963</f>
        <v>0.10754257907542579</v>
      </c>
      <c r="BU951" s="130">
        <f t="shared" ref="BU951" si="18647">M951/M963</f>
        <v>4.975231531337497E-2</v>
      </c>
      <c r="BV951" s="134">
        <f t="shared" ref="BV951" si="18648">N951/N963</f>
        <v>8.1451436088577064E-2</v>
      </c>
      <c r="BW951" s="135">
        <f t="shared" ref="BW951" si="18649">O951/O963</f>
        <v>5.8263971462544591E-2</v>
      </c>
      <c r="BX951" s="130">
        <f t="shared" ref="BX951" si="18650">P951/P963</f>
        <v>7.5924075924075921E-2</v>
      </c>
      <c r="BY951" s="131">
        <f t="shared" ref="BY951" si="18651">Q951/Q963</f>
        <v>7.6710582235444108E-2</v>
      </c>
      <c r="BZ951" s="132">
        <f t="shared" ref="BZ951" si="18652">R951/R963</f>
        <v>7.6521739130434779E-2</v>
      </c>
      <c r="CA951" s="133">
        <f t="shared" ref="CA951" si="18653">S951/S963</f>
        <v>7.744276241711498E-2</v>
      </c>
      <c r="CB951" s="130">
        <f t="shared" ref="CB951" si="18654">T951/T963</f>
        <v>8.8412592096450096E-2</v>
      </c>
      <c r="CC951" s="131">
        <f t="shared" ref="CC951" si="18655">U951/U963</f>
        <v>4.2134831460674156E-2</v>
      </c>
      <c r="CD951" s="132">
        <f t="shared" ref="CD951" si="18656">V951/V963</f>
        <v>9.3828339501014685E-2</v>
      </c>
      <c r="CE951" s="133">
        <f t="shared" ref="CE951" si="18657">W951/W963</f>
        <v>5.5790258449304173E-2</v>
      </c>
      <c r="CF951" s="130">
        <f t="shared" ref="CF951" si="18658">X951/X963</f>
        <v>8.1063011866956372E-2</v>
      </c>
      <c r="CG951" s="131">
        <f t="shared" ref="CG951" si="18659">Y951/Y963</f>
        <v>4.862023653088042E-2</v>
      </c>
      <c r="CH951" s="132">
        <f t="shared" ref="CH951" si="18660">Z951/Z963</f>
        <v>7.8358776690165846E-2</v>
      </c>
      <c r="CI951" s="130">
        <f t="shared" ref="CI951" si="18661">AA951/AA963</f>
        <v>7.7245888840091745E-2</v>
      </c>
      <c r="CJ951" s="136">
        <f t="shared" ref="CJ951" si="18662">AB951/AB963</f>
        <v>7.5829432222664181E-2</v>
      </c>
      <c r="CK951" s="137">
        <f t="shared" ref="CK951" si="18663">AC951/AC963</f>
        <v>7.3540530047610284E-2</v>
      </c>
    </row>
    <row r="952" spans="1:89">
      <c r="A952" s="138" t="s">
        <v>29</v>
      </c>
      <c r="B952" s="199">
        <v>1036</v>
      </c>
      <c r="C952" s="183">
        <v>1273</v>
      </c>
      <c r="D952" s="184">
        <v>359</v>
      </c>
      <c r="E952" s="185">
        <v>378</v>
      </c>
      <c r="F952" s="182">
        <v>145</v>
      </c>
      <c r="G952" s="186">
        <v>179</v>
      </c>
      <c r="H952" s="184">
        <v>889</v>
      </c>
      <c r="I952" s="185">
        <v>1384</v>
      </c>
      <c r="J952" s="182">
        <v>102</v>
      </c>
      <c r="K952" s="183">
        <v>83</v>
      </c>
      <c r="L952" s="184">
        <v>175</v>
      </c>
      <c r="M952" s="182">
        <v>205</v>
      </c>
      <c r="N952" s="187">
        <v>672</v>
      </c>
      <c r="O952" s="200">
        <v>633</v>
      </c>
      <c r="P952" s="182">
        <v>378</v>
      </c>
      <c r="Q952" s="183">
        <v>328</v>
      </c>
      <c r="R952" s="184">
        <v>587</v>
      </c>
      <c r="S952" s="185">
        <v>659</v>
      </c>
      <c r="T952" s="182">
        <v>108</v>
      </c>
      <c r="U952" s="186">
        <v>86</v>
      </c>
      <c r="V952" s="184">
        <v>738</v>
      </c>
      <c r="W952" s="201">
        <v>430</v>
      </c>
      <c r="X952" s="182">
        <v>400</v>
      </c>
      <c r="Y952" s="186">
        <v>155</v>
      </c>
      <c r="Z952" s="184">
        <v>1400</v>
      </c>
      <c r="AA952" s="182">
        <v>1630</v>
      </c>
      <c r="AB952" s="165">
        <f t="shared" si="18417"/>
        <v>6989</v>
      </c>
      <c r="AC952" s="166">
        <f t="shared" si="18334"/>
        <v>7423</v>
      </c>
      <c r="BI952" s="138" t="s">
        <v>29</v>
      </c>
      <c r="BJ952" s="130">
        <f>B952/B963</f>
        <v>6.1498278523091532E-2</v>
      </c>
      <c r="BK952" s="131">
        <f t="shared" ref="BK952" si="18664">C952/C963</f>
        <v>0.10066424165744109</v>
      </c>
      <c r="BL952" s="132">
        <f t="shared" ref="BL952" si="18665">D952/D963</f>
        <v>5.8345522509345035E-2</v>
      </c>
      <c r="BM952" s="133">
        <f t="shared" ref="BM952" si="18666">E952/E963</f>
        <v>8.3351708930540239E-2</v>
      </c>
      <c r="BN952" s="130">
        <f t="shared" ref="BN952" si="18667">F952/F963</f>
        <v>7.2645290581162328E-2</v>
      </c>
      <c r="BO952" s="131">
        <f t="shared" ref="BO952" si="18668">G952/G963</f>
        <v>0.11208515967438948</v>
      </c>
      <c r="BP952" s="132">
        <f t="shared" ref="BP952" si="18669">H952/H963</f>
        <v>7.4219402237435297E-2</v>
      </c>
      <c r="BQ952" s="133">
        <f t="shared" ref="BQ952" si="18670">I952/I963</f>
        <v>8.470530632229635E-2</v>
      </c>
      <c r="BR952" s="130">
        <f t="shared" ref="BR952" si="18671">J952/J963</f>
        <v>8.0062794348508631E-2</v>
      </c>
      <c r="BS952" s="131">
        <f t="shared" ref="BS952" si="18672">K952/K963</f>
        <v>5.6194989844278946E-2</v>
      </c>
      <c r="BT952" s="132">
        <f t="shared" ref="BT952" si="18673">L952/L963</f>
        <v>8.5158150851581502E-2</v>
      </c>
      <c r="BU952" s="130">
        <f t="shared" ref="BU952" si="18674">M952/M963</f>
        <v>4.4152487615765672E-2</v>
      </c>
      <c r="BV952" s="134">
        <f t="shared" ref="BV952" si="18675">N952/N963</f>
        <v>7.3668055251041434E-2</v>
      </c>
      <c r="BW952" s="135">
        <f t="shared" ref="BW952" si="18676">O952/O963</f>
        <v>5.7898106649592974E-2</v>
      </c>
      <c r="BX952" s="130">
        <f t="shared" ref="BX952" si="18677">P952/P963</f>
        <v>7.5524475524475526E-2</v>
      </c>
      <c r="BY952" s="131">
        <f t="shared" ref="BY952" si="18678">Q952/Q963</f>
        <v>6.9698257543561418E-2</v>
      </c>
      <c r="BZ952" s="132">
        <f t="shared" ref="BZ952" si="18679">R952/R963</f>
        <v>7.2919254658385099E-2</v>
      </c>
      <c r="CA952" s="133">
        <f t="shared" ref="CA952" si="18680">S952/S963</f>
        <v>8.2447141248592523E-2</v>
      </c>
      <c r="CB952" s="130">
        <f t="shared" ref="CB952" si="18681">T952/T963</f>
        <v>7.2337575351640995E-2</v>
      </c>
      <c r="CC952" s="131">
        <f t="shared" ref="CC952" si="18682">U952/U963</f>
        <v>6.0393258426966294E-2</v>
      </c>
      <c r="CD952" s="132">
        <f t="shared" ref="CD952" si="18683">V952/V963</f>
        <v>8.8098364569655002E-2</v>
      </c>
      <c r="CE952" s="133">
        <f t="shared" ref="CE952" si="18684">W952/W963</f>
        <v>5.3429423459244535E-2</v>
      </c>
      <c r="CF952" s="130">
        <f t="shared" ref="CF952" si="18685">X952/X963</f>
        <v>6.6856092261407318E-2</v>
      </c>
      <c r="CG952" s="131">
        <f t="shared" ref="CG952" si="18686">Y952/Y963</f>
        <v>5.0919842312746384E-2</v>
      </c>
      <c r="CH952" s="132">
        <f t="shared" ref="CH952" si="18687">Z952/Z963</f>
        <v>7.1004716741897858E-2</v>
      </c>
      <c r="CI952" s="130">
        <f t="shared" ref="CI952" si="18688">AA952/AA963</f>
        <v>7.9539354901673742E-2</v>
      </c>
      <c r="CJ952" s="136">
        <f t="shared" ref="CJ952" si="18689">AB952/AB963</f>
        <v>7.1280686187518483E-2</v>
      </c>
      <c r="CK952" s="137">
        <f t="shared" ref="CK952" si="18690">AC952/AC963</f>
        <v>7.5839310161629786E-2</v>
      </c>
    </row>
    <row r="953" spans="1:89">
      <c r="A953" s="147" t="s">
        <v>30</v>
      </c>
      <c r="B953" s="196">
        <v>1029</v>
      </c>
      <c r="C953" s="190">
        <v>979</v>
      </c>
      <c r="D953" s="191">
        <v>367</v>
      </c>
      <c r="E953" s="192">
        <v>368</v>
      </c>
      <c r="F953" s="189">
        <v>124</v>
      </c>
      <c r="G953" s="193">
        <v>151</v>
      </c>
      <c r="H953" s="191">
        <v>908</v>
      </c>
      <c r="I953" s="192">
        <v>1115</v>
      </c>
      <c r="J953" s="189">
        <v>111</v>
      </c>
      <c r="K953" s="190">
        <v>77</v>
      </c>
      <c r="L953" s="191">
        <v>244</v>
      </c>
      <c r="M953" s="189">
        <v>216</v>
      </c>
      <c r="N953" s="194">
        <v>710</v>
      </c>
      <c r="O953" s="197">
        <v>592</v>
      </c>
      <c r="P953" s="189">
        <v>413</v>
      </c>
      <c r="Q953" s="190">
        <v>316</v>
      </c>
      <c r="R953" s="191">
        <v>624</v>
      </c>
      <c r="S953" s="192">
        <v>689</v>
      </c>
      <c r="T953" s="189">
        <v>100</v>
      </c>
      <c r="U953" s="193">
        <v>84</v>
      </c>
      <c r="V953" s="191">
        <v>836</v>
      </c>
      <c r="W953" s="198">
        <v>497</v>
      </c>
      <c r="X953" s="189">
        <v>382</v>
      </c>
      <c r="Y953" s="193">
        <v>211</v>
      </c>
      <c r="Z953" s="191">
        <v>1387</v>
      </c>
      <c r="AA953" s="189">
        <v>1443</v>
      </c>
      <c r="AB953" s="165">
        <f t="shared" si="18417"/>
        <v>7235</v>
      </c>
      <c r="AC953" s="166">
        <f t="shared" si="18334"/>
        <v>6738</v>
      </c>
      <c r="BI953" s="147" t="s">
        <v>30</v>
      </c>
      <c r="BJ953" s="130">
        <f>B953/B963</f>
        <v>6.1082749614151728E-2</v>
      </c>
      <c r="BK953" s="131">
        <f t="shared" ref="BK953" si="18691">C953/C963</f>
        <v>7.7415783647003009E-2</v>
      </c>
      <c r="BL953" s="132">
        <f t="shared" ref="BL953" si="18692">D953/D963</f>
        <v>5.9645701283926537E-2</v>
      </c>
      <c r="BM953" s="133">
        <f t="shared" ref="BM953" si="18693">E953/E963</f>
        <v>8.1146637265711141E-2</v>
      </c>
      <c r="BN953" s="130">
        <f t="shared" ref="BN953" si="18694">F953/F963</f>
        <v>6.2124248496993988E-2</v>
      </c>
      <c r="BO953" s="131">
        <f t="shared" ref="BO953" si="18695">G953/G963</f>
        <v>9.4552285535378838E-2</v>
      </c>
      <c r="BP953" s="132">
        <f t="shared" ref="BP953" si="18696">H953/H963</f>
        <v>7.5805643680080151E-2</v>
      </c>
      <c r="BQ953" s="133">
        <f t="shared" ref="BQ953" si="18697">I953/I963</f>
        <v>6.8241630454740188E-2</v>
      </c>
      <c r="BR953" s="130">
        <f t="shared" ref="BR953" si="18698">J953/J963</f>
        <v>8.7127158555729986E-2</v>
      </c>
      <c r="BS953" s="131">
        <f t="shared" ref="BS953" si="18699">K953/K963</f>
        <v>5.2132701421800945E-2</v>
      </c>
      <c r="BT953" s="132">
        <f t="shared" ref="BT953" si="18700">L953/L963</f>
        <v>0.11873479318734793</v>
      </c>
      <c r="BU953" s="130">
        <f t="shared" ref="BU953" si="18701">M953/M963</f>
        <v>4.6521645487831144E-2</v>
      </c>
      <c r="BV953" s="134">
        <f t="shared" ref="BV953" si="18702">N953/N963</f>
        <v>7.7833808375356278E-2</v>
      </c>
      <c r="BW953" s="135">
        <f t="shared" ref="BW953" si="18703">O953/O963</f>
        <v>5.4147992316838929E-2</v>
      </c>
      <c r="BX953" s="130">
        <f t="shared" ref="BX953" si="18704">P953/P963</f>
        <v>8.2517482517482518E-2</v>
      </c>
      <c r="BY953" s="131">
        <f t="shared" ref="BY953" si="18705">Q953/Q963</f>
        <v>6.7148321291967697E-2</v>
      </c>
      <c r="BZ953" s="132">
        <f t="shared" ref="BZ953" si="18706">R953/R963</f>
        <v>7.7515527950310553E-2</v>
      </c>
      <c r="CA953" s="133">
        <f t="shared" ref="CA953" si="18707">S953/S963</f>
        <v>8.620042537220067E-2</v>
      </c>
      <c r="CB953" s="130">
        <f t="shared" ref="CB953" si="18708">T953/T963</f>
        <v>6.6979236436704628E-2</v>
      </c>
      <c r="CC953" s="131">
        <f t="shared" ref="CC953" si="18709">U953/U963</f>
        <v>5.8988764044943819E-2</v>
      </c>
      <c r="CD953" s="132">
        <f t="shared" ref="CD953" si="18710">V953/V963</f>
        <v>9.9797063387847676E-2</v>
      </c>
      <c r="CE953" s="133">
        <f t="shared" ref="CE953" si="18711">W953/W963</f>
        <v>6.1754473161033795E-2</v>
      </c>
      <c r="CF953" s="130">
        <f t="shared" ref="CF953" si="18712">X953/X963</f>
        <v>6.3847568109643996E-2</v>
      </c>
      <c r="CG953" s="131">
        <f t="shared" ref="CG953" si="18713">Y953/Y963</f>
        <v>6.9316688567674117E-2</v>
      </c>
      <c r="CH953" s="132">
        <f t="shared" ref="CH953" si="18714">Z953/Z963</f>
        <v>7.0345387229294523E-2</v>
      </c>
      <c r="CI953" s="130">
        <f t="shared" ref="CI953" si="18715">AA953/AA963</f>
        <v>7.0414287805592155E-2</v>
      </c>
      <c r="CJ953" s="136">
        <f t="shared" ref="CJ953" si="18716">AB953/AB963</f>
        <v>7.3789635794347719E-2</v>
      </c>
      <c r="CK953" s="137">
        <f t="shared" ref="CK953" si="18717">AC953/AC963</f>
        <v>6.8840801814503763E-2</v>
      </c>
    </row>
    <row r="954" spans="1:89">
      <c r="A954" s="138" t="s">
        <v>31</v>
      </c>
      <c r="B954" s="199">
        <v>1108</v>
      </c>
      <c r="C954" s="183">
        <v>1029</v>
      </c>
      <c r="D954" s="184">
        <v>348</v>
      </c>
      <c r="E954" s="185">
        <v>439</v>
      </c>
      <c r="F954" s="182">
        <v>110</v>
      </c>
      <c r="G954" s="186">
        <v>135</v>
      </c>
      <c r="H954" s="184">
        <v>942</v>
      </c>
      <c r="I954" s="185">
        <v>1501</v>
      </c>
      <c r="J954" s="182">
        <v>134</v>
      </c>
      <c r="K954" s="183">
        <v>63</v>
      </c>
      <c r="L954" s="184">
        <v>235</v>
      </c>
      <c r="M954" s="182">
        <v>177</v>
      </c>
      <c r="N954" s="187">
        <v>777</v>
      </c>
      <c r="O954" s="200">
        <v>781</v>
      </c>
      <c r="P954" s="182">
        <v>358</v>
      </c>
      <c r="Q954" s="183">
        <v>462</v>
      </c>
      <c r="R954" s="184">
        <v>607</v>
      </c>
      <c r="S954" s="185">
        <v>618</v>
      </c>
      <c r="T954" s="182">
        <v>91</v>
      </c>
      <c r="U954" s="186">
        <v>83</v>
      </c>
      <c r="V954" s="184">
        <v>1191</v>
      </c>
      <c r="W954" s="201">
        <v>438</v>
      </c>
      <c r="X954" s="182">
        <v>460</v>
      </c>
      <c r="Y954" s="186">
        <v>216</v>
      </c>
      <c r="Z954" s="184">
        <v>1315</v>
      </c>
      <c r="AA954" s="182">
        <v>1894</v>
      </c>
      <c r="AB954" s="165">
        <f t="shared" si="18417"/>
        <v>7676</v>
      </c>
      <c r="AC954" s="166">
        <f t="shared" si="18334"/>
        <v>7836</v>
      </c>
      <c r="BI954" s="138" t="s">
        <v>31</v>
      </c>
      <c r="BJ954" s="130">
        <f>B954/B963</f>
        <v>6.5772290157900981E-2</v>
      </c>
      <c r="BK954" s="131">
        <f t="shared" ref="BK954" si="18718">C954/C963</f>
        <v>8.1369603036533289E-2</v>
      </c>
      <c r="BL954" s="132">
        <f t="shared" ref="BL954" si="18719">D954/D963</f>
        <v>5.6557776694295465E-2</v>
      </c>
      <c r="BM954" s="133">
        <f t="shared" ref="BM954" si="18720">E954/E963</f>
        <v>9.6802646085997798E-2</v>
      </c>
      <c r="BN954" s="130">
        <f t="shared" ref="BN954" si="18721">F954/F963</f>
        <v>5.5110220440881763E-2</v>
      </c>
      <c r="BO954" s="131">
        <f t="shared" ref="BO954" si="18722">G954/G963</f>
        <v>8.453350031308704E-2</v>
      </c>
      <c r="BP954" s="132">
        <f t="shared" ref="BP954" si="18723">H954/H963</f>
        <v>7.8644180998497251E-2</v>
      </c>
      <c r="BQ954" s="133">
        <f t="shared" ref="BQ954" si="18724">I954/I963</f>
        <v>9.186608727584307E-2</v>
      </c>
      <c r="BR954" s="130">
        <f t="shared" ref="BR954" si="18725">J954/J963</f>
        <v>0.10518053375196232</v>
      </c>
      <c r="BS954" s="131">
        <f t="shared" ref="BS954" si="18726">K954/K963</f>
        <v>4.2654028436018961E-2</v>
      </c>
      <c r="BT954" s="132">
        <f t="shared" ref="BT954" si="18727">L954/L963</f>
        <v>0.11435523114355231</v>
      </c>
      <c r="BU954" s="130">
        <f t="shared" ref="BU954" si="18728">M954/M963</f>
        <v>3.8121903941417186E-2</v>
      </c>
      <c r="BV954" s="134">
        <f t="shared" ref="BV954" si="18729">N954/N963</f>
        <v>8.5178688884016668E-2</v>
      </c>
      <c r="BW954" s="135">
        <f t="shared" ref="BW954" si="18730">O954/O963</f>
        <v>7.1435104728802712E-2</v>
      </c>
      <c r="BX954" s="130">
        <f t="shared" ref="BX954" si="18731">P954/P963</f>
        <v>7.1528471528471527E-2</v>
      </c>
      <c r="BY954" s="131">
        <f t="shared" ref="BY954" si="18732">Q954/Q963</f>
        <v>9.8172545686357846E-2</v>
      </c>
      <c r="BZ954" s="132">
        <f t="shared" ref="BZ954" si="18733">R954/R963</f>
        <v>7.5403726708074534E-2</v>
      </c>
      <c r="CA954" s="133">
        <f t="shared" ref="CA954" si="18734">S954/S963</f>
        <v>7.731765294632803E-2</v>
      </c>
      <c r="CB954" s="130">
        <f t="shared" ref="CB954" si="18735">T954/T963</f>
        <v>6.0951105157401209E-2</v>
      </c>
      <c r="CC954" s="131">
        <f t="shared" ref="CC954" si="18736">U954/U963</f>
        <v>5.8286516853932581E-2</v>
      </c>
      <c r="CD954" s="132">
        <f t="shared" ref="CD954" si="18737">V954/V963</f>
        <v>0.14217500298436195</v>
      </c>
      <c r="CE954" s="133">
        <f t="shared" ref="CE954" si="18738">W954/W963</f>
        <v>5.4423459244532804E-2</v>
      </c>
      <c r="CF954" s="130">
        <f t="shared" ref="CF954" si="18739">X954/X963</f>
        <v>7.6884506100618422E-2</v>
      </c>
      <c r="CG954" s="131">
        <f t="shared" ref="CG954" si="18740">Y954/Y963</f>
        <v>7.0959264126149807E-2</v>
      </c>
      <c r="CH954" s="132">
        <f t="shared" ref="CH954" si="18741">Z954/Z963</f>
        <v>6.6693716082568341E-2</v>
      </c>
      <c r="CI954" s="130">
        <f t="shared" ref="CI954" si="18742">AA954/AA963</f>
        <v>9.2421802566730105E-2</v>
      </c>
      <c r="CJ954" s="136">
        <f t="shared" ref="CJ954" si="18743">AB954/AB963</f>
        <v>7.8287386918785506E-2</v>
      </c>
      <c r="CK954" s="137">
        <f t="shared" ref="CK954" si="18744">AC954/AC963</f>
        <v>8.00588487709189E-2</v>
      </c>
    </row>
    <row r="955" spans="1:89">
      <c r="A955" s="147" t="s">
        <v>32</v>
      </c>
      <c r="B955" s="196">
        <v>803</v>
      </c>
      <c r="C955" s="190">
        <v>958</v>
      </c>
      <c r="D955" s="191">
        <v>286</v>
      </c>
      <c r="E955" s="192">
        <v>414</v>
      </c>
      <c r="F955" s="189">
        <v>98</v>
      </c>
      <c r="G955" s="193">
        <v>171</v>
      </c>
      <c r="H955" s="191">
        <v>711</v>
      </c>
      <c r="I955" s="192">
        <v>1268</v>
      </c>
      <c r="J955" s="189">
        <v>190</v>
      </c>
      <c r="K955" s="190">
        <v>51</v>
      </c>
      <c r="L955" s="191">
        <v>219</v>
      </c>
      <c r="M955" s="189">
        <v>180</v>
      </c>
      <c r="N955" s="194">
        <v>735</v>
      </c>
      <c r="O955" s="197">
        <v>636</v>
      </c>
      <c r="P955" s="189">
        <v>356</v>
      </c>
      <c r="Q955" s="190">
        <v>367</v>
      </c>
      <c r="R955" s="191">
        <v>449</v>
      </c>
      <c r="S955" s="192">
        <v>628</v>
      </c>
      <c r="T955" s="189">
        <v>64</v>
      </c>
      <c r="U955" s="193">
        <v>84</v>
      </c>
      <c r="V955" s="191">
        <v>679</v>
      </c>
      <c r="W955" s="198">
        <v>448</v>
      </c>
      <c r="X955" s="189">
        <v>368</v>
      </c>
      <c r="Y955" s="193">
        <v>269</v>
      </c>
      <c r="Z955" s="191">
        <v>1241</v>
      </c>
      <c r="AA955" s="189">
        <v>1424</v>
      </c>
      <c r="AB955" s="165">
        <f t="shared" si="18417"/>
        <v>6199</v>
      </c>
      <c r="AC955" s="166">
        <f t="shared" si="18334"/>
        <v>6898</v>
      </c>
      <c r="BI955" s="147" t="s">
        <v>32</v>
      </c>
      <c r="BJ955" s="130">
        <f>B955/B963</f>
        <v>4.7667101982666507E-2</v>
      </c>
      <c r="BK955" s="131">
        <f t="shared" ref="BK955" si="18745">C955/C963</f>
        <v>7.5755179503400286E-2</v>
      </c>
      <c r="BL955" s="132">
        <f t="shared" ref="BL955" si="18746">D955/D963</f>
        <v>4.6481391191288801E-2</v>
      </c>
      <c r="BM955" s="133">
        <f t="shared" ref="BM955" si="18747">E955/E963</f>
        <v>9.1289966923925034E-2</v>
      </c>
      <c r="BN955" s="130">
        <f t="shared" ref="BN955" si="18748">F955/F963</f>
        <v>4.9098196392785572E-2</v>
      </c>
      <c r="BO955" s="131">
        <f t="shared" ref="BO955" si="18749">G955/G963</f>
        <v>0.10707576706324358</v>
      </c>
      <c r="BP955" s="132">
        <f t="shared" ref="BP955" si="18750">H955/H963</f>
        <v>5.935882451160461E-2</v>
      </c>
      <c r="BQ955" s="133">
        <f t="shared" ref="BQ955" si="18751">I955/I963</f>
        <v>7.7605728624762838E-2</v>
      </c>
      <c r="BR955" s="130">
        <f t="shared" ref="BR955" si="18752">J955/J963</f>
        <v>0.14913657770800628</v>
      </c>
      <c r="BS955" s="131">
        <f t="shared" ref="BS955" si="18753">K955/K963</f>
        <v>3.4529451591062965E-2</v>
      </c>
      <c r="BT955" s="132">
        <f t="shared" ref="BT955" si="18754">L955/L963</f>
        <v>0.10656934306569343</v>
      </c>
      <c r="BU955" s="130">
        <f t="shared" ref="BU955" si="18755">M955/M963</f>
        <v>3.876803790652595E-2</v>
      </c>
      <c r="BV955" s="134">
        <f t="shared" ref="BV955" si="18756">N955/N963</f>
        <v>8.0574435430826569E-2</v>
      </c>
      <c r="BW955" s="135">
        <f t="shared" ref="BW955" si="18757">O955/O963</f>
        <v>5.8172505259306687E-2</v>
      </c>
      <c r="BX955" s="130">
        <f t="shared" ref="BX955" si="18758">P955/P963</f>
        <v>7.1128871128871132E-2</v>
      </c>
      <c r="BY955" s="131">
        <f t="shared" ref="BY955" si="18759">Q955/Q963</f>
        <v>7.7985550361240968E-2</v>
      </c>
      <c r="BZ955" s="132">
        <f t="shared" ref="BZ955" si="18760">R955/R963</f>
        <v>5.5776397515527952E-2</v>
      </c>
      <c r="CA955" s="133">
        <f t="shared" ref="CA955" si="18761">S955/S963</f>
        <v>7.8568747654197427E-2</v>
      </c>
      <c r="CB955" s="130">
        <f t="shared" ref="CB955" si="18762">T955/T963</f>
        <v>4.2866711319490956E-2</v>
      </c>
      <c r="CC955" s="131">
        <f t="shared" ref="CC955" si="18763">U955/U963</f>
        <v>5.8988764044943819E-2</v>
      </c>
      <c r="CD955" s="132">
        <f t="shared" ref="CD955" si="18764">V955/V963</f>
        <v>8.1055270383192074E-2</v>
      </c>
      <c r="CE955" s="133">
        <f t="shared" ref="CE955" si="18765">W955/W963</f>
        <v>5.5666003976143144E-2</v>
      </c>
      <c r="CF955" s="130">
        <f t="shared" ref="CF955" si="18766">X955/X963</f>
        <v>6.1507604880494733E-2</v>
      </c>
      <c r="CG955" s="131">
        <f t="shared" ref="CG955" si="18767">Y955/Y963</f>
        <v>8.8370565045992111E-2</v>
      </c>
      <c r="CH955" s="132">
        <f t="shared" ref="CH955" si="18768">Z955/Z963</f>
        <v>6.2940609626210883E-2</v>
      </c>
      <c r="CI955" s="130">
        <f t="shared" ref="CI955" si="18769">AA955/AA963</f>
        <v>6.9487141950910061E-2</v>
      </c>
      <c r="CJ955" s="136">
        <f t="shared" ref="CJ955" si="18770">AB955/AB963</f>
        <v>6.3223490295668497E-2</v>
      </c>
      <c r="CK955" s="137">
        <f t="shared" ref="CK955" si="18771">AC955/AC963</f>
        <v>7.0475489895584303E-2</v>
      </c>
    </row>
    <row r="956" spans="1:89">
      <c r="A956" s="138" t="s">
        <v>33</v>
      </c>
      <c r="B956" s="199">
        <v>0</v>
      </c>
      <c r="C956" s="183">
        <v>812</v>
      </c>
      <c r="D956" s="184">
        <v>5</v>
      </c>
      <c r="E956" s="185">
        <v>329</v>
      </c>
      <c r="F956" s="182">
        <v>7</v>
      </c>
      <c r="G956" s="186">
        <v>85</v>
      </c>
      <c r="H956" s="184">
        <v>36</v>
      </c>
      <c r="I956" s="185">
        <v>799</v>
      </c>
      <c r="J956" s="182">
        <v>23</v>
      </c>
      <c r="K956" s="183">
        <v>36</v>
      </c>
      <c r="L956" s="184">
        <v>51</v>
      </c>
      <c r="M956" s="182">
        <v>79</v>
      </c>
      <c r="N956" s="187">
        <v>197</v>
      </c>
      <c r="O956" s="200">
        <v>280</v>
      </c>
      <c r="P956" s="182">
        <v>193</v>
      </c>
      <c r="Q956" s="183">
        <v>139</v>
      </c>
      <c r="R956" s="184">
        <v>268</v>
      </c>
      <c r="S956" s="185">
        <v>189</v>
      </c>
      <c r="T956" s="182">
        <v>39</v>
      </c>
      <c r="U956" s="186">
        <v>65</v>
      </c>
      <c r="V956" s="184">
        <v>265</v>
      </c>
      <c r="W956" s="201">
        <v>250</v>
      </c>
      <c r="X956" s="182">
        <v>161</v>
      </c>
      <c r="Y956" s="186">
        <v>114</v>
      </c>
      <c r="Z956" s="184">
        <v>551</v>
      </c>
      <c r="AA956" s="182">
        <v>1260</v>
      </c>
      <c r="AB956" s="165">
        <f t="shared" si="18417"/>
        <v>1796</v>
      </c>
      <c r="AC956" s="166">
        <f t="shared" si="18334"/>
        <v>4437</v>
      </c>
      <c r="BI956" s="138" t="s">
        <v>33</v>
      </c>
      <c r="BJ956" s="130">
        <f>B956/B963</f>
        <v>0</v>
      </c>
      <c r="BK956" s="131">
        <f t="shared" ref="BK956" si="18772">C956/C963</f>
        <v>6.4210026885971855E-2</v>
      </c>
      <c r="BL956" s="132">
        <f t="shared" ref="BL956" si="18773">D956/D963</f>
        <v>8.1261173411344059E-4</v>
      </c>
      <c r="BM956" s="133">
        <f t="shared" ref="BM956" si="18774">E956/E963</f>
        <v>7.2546857772877615E-2</v>
      </c>
      <c r="BN956" s="130">
        <f t="shared" ref="BN956" si="18775">F956/F963</f>
        <v>3.5070140280561123E-3</v>
      </c>
      <c r="BO956" s="131">
        <f t="shared" ref="BO956" si="18776">G956/G963</f>
        <v>5.3224796493425174E-2</v>
      </c>
      <c r="BP956" s="132">
        <f t="shared" ref="BP956" si="18777">H956/H963</f>
        <v>3.005510101853398E-3</v>
      </c>
      <c r="BQ956" s="133">
        <f t="shared" ref="BQ956" si="18778">I956/I963</f>
        <v>4.8901401554562705E-2</v>
      </c>
      <c r="BR956" s="130">
        <f t="shared" ref="BR956" si="18779">J956/J963</f>
        <v>1.8053375196232339E-2</v>
      </c>
      <c r="BS956" s="131">
        <f t="shared" ref="BS956" si="18780">K956/K963</f>
        <v>2.4373730534867976E-2</v>
      </c>
      <c r="BT956" s="132">
        <f t="shared" ref="BT956" si="18781">L956/L963</f>
        <v>2.4817518248175182E-2</v>
      </c>
      <c r="BU956" s="130">
        <f t="shared" ref="BU956" si="18782">M956/M963</f>
        <v>1.7014861081197503E-2</v>
      </c>
      <c r="BV956" s="134">
        <f t="shared" ref="BV956" si="18783">N956/N963</f>
        <v>2.1596141197105897E-2</v>
      </c>
      <c r="BW956" s="135">
        <f t="shared" ref="BW956" si="18784">O956/O963</f>
        <v>2.5610536906613007E-2</v>
      </c>
      <c r="BX956" s="130">
        <f t="shared" ref="BX956" si="18785">P956/P963</f>
        <v>3.8561438561438559E-2</v>
      </c>
      <c r="BY956" s="131">
        <f t="shared" ref="BY956" si="18786">Q956/Q963</f>
        <v>2.9536761580960476E-2</v>
      </c>
      <c r="BZ956" s="132">
        <f t="shared" ref="BZ956" si="18787">R956/R963</f>
        <v>3.3291925465838507E-2</v>
      </c>
      <c r="CA956" s="133">
        <f t="shared" ref="CA956" si="18788">S956/S963</f>
        <v>2.3645689978731389E-2</v>
      </c>
      <c r="CB956" s="130">
        <f t="shared" ref="CB956" si="18789">T956/T963</f>
        <v>2.6121902210314803E-2</v>
      </c>
      <c r="CC956" s="131">
        <f t="shared" ref="CC956" si="18790">U956/U963</f>
        <v>4.5646067415730338E-2</v>
      </c>
      <c r="CD956" s="132">
        <f t="shared" ref="CD956" si="18791">V956/V963</f>
        <v>3.1634236600214874E-2</v>
      </c>
      <c r="CE956" s="133">
        <f t="shared" ref="CE956" si="18792">W956/W963</f>
        <v>3.106361829025845E-2</v>
      </c>
      <c r="CF956" s="130">
        <f t="shared" ref="CF956" si="18793">X956/X963</f>
        <v>2.6909577135216446E-2</v>
      </c>
      <c r="CG956" s="131">
        <f t="shared" ref="CG956" si="18794">Y956/Y963</f>
        <v>3.7450722733245727E-2</v>
      </c>
      <c r="CH956" s="132">
        <f t="shared" ref="CH956" si="18795">Z956/Z963</f>
        <v>2.7945427803418368E-2</v>
      </c>
      <c r="CI956" s="130">
        <f t="shared" ref="CI956" si="18796">AA956/AA963</f>
        <v>6.1484409310496264E-2</v>
      </c>
      <c r="CJ956" s="136">
        <f t="shared" ref="CJ956" si="18797">AB956/AB963</f>
        <v>1.8317371926281759E-2</v>
      </c>
      <c r="CK956" s="137">
        <f t="shared" ref="CK956" si="18798">AC956/AC963</f>
        <v>4.5331943848464416E-2</v>
      </c>
    </row>
    <row r="957" spans="1:89">
      <c r="A957" s="147" t="s">
        <v>34</v>
      </c>
      <c r="B957" s="196">
        <v>0</v>
      </c>
      <c r="C957" s="190">
        <v>219</v>
      </c>
      <c r="D957" s="191">
        <v>0</v>
      </c>
      <c r="E957" s="192">
        <v>68</v>
      </c>
      <c r="F957" s="189">
        <v>2</v>
      </c>
      <c r="G957" s="193">
        <v>15</v>
      </c>
      <c r="H957" s="191">
        <v>3</v>
      </c>
      <c r="I957" s="192">
        <v>90</v>
      </c>
      <c r="J957" s="189">
        <v>4</v>
      </c>
      <c r="K957" s="190">
        <v>5</v>
      </c>
      <c r="L957" s="191">
        <v>1</v>
      </c>
      <c r="M957" s="189">
        <v>14</v>
      </c>
      <c r="N957" s="194">
        <v>4</v>
      </c>
      <c r="O957" s="197">
        <v>32</v>
      </c>
      <c r="P957" s="189">
        <v>4</v>
      </c>
      <c r="Q957" s="190">
        <v>20</v>
      </c>
      <c r="R957" s="191">
        <v>4</v>
      </c>
      <c r="S957" s="192">
        <v>6</v>
      </c>
      <c r="T957" s="189">
        <v>0</v>
      </c>
      <c r="U957" s="193">
        <v>2</v>
      </c>
      <c r="V957" s="191">
        <v>0</v>
      </c>
      <c r="W957" s="198">
        <v>1</v>
      </c>
      <c r="X957" s="189">
        <v>0</v>
      </c>
      <c r="Y957" s="193">
        <v>0</v>
      </c>
      <c r="Z957" s="191">
        <v>0</v>
      </c>
      <c r="AA957" s="189">
        <v>0</v>
      </c>
      <c r="AB957" s="165">
        <f t="shared" si="18417"/>
        <v>22</v>
      </c>
      <c r="AC957" s="166">
        <f t="shared" si="18334"/>
        <v>472</v>
      </c>
      <c r="BI957" s="147" t="s">
        <v>34</v>
      </c>
      <c r="BJ957" s="130">
        <f>B957/B963</f>
        <v>0</v>
      </c>
      <c r="BK957" s="131">
        <f t="shared" ref="BK957" si="18799">C957/C963</f>
        <v>1.7317728926142653E-2</v>
      </c>
      <c r="BL957" s="132">
        <f t="shared" ref="BL957" si="18800">D957/D963</f>
        <v>0</v>
      </c>
      <c r="BM957" s="133">
        <f t="shared" ref="BM957" si="18801">E957/E963</f>
        <v>1.4994487320837926E-2</v>
      </c>
      <c r="BN957" s="130">
        <f t="shared" ref="BN957" si="18802">F957/F963</f>
        <v>1.002004008016032E-3</v>
      </c>
      <c r="BO957" s="131">
        <f t="shared" ref="BO957" si="18803">G957/G963</f>
        <v>9.3926111458985592E-3</v>
      </c>
      <c r="BP957" s="132">
        <f t="shared" ref="BP957" si="18804">H957/H963</f>
        <v>2.5045917515444983E-4</v>
      </c>
      <c r="BQ957" s="133">
        <f t="shared" ref="BQ957" si="18805">I957/I963</f>
        <v>5.5082930411897912E-3</v>
      </c>
      <c r="BR957" s="130">
        <f t="shared" ref="BR957" si="18806">J957/J963</f>
        <v>3.1397174254317113E-3</v>
      </c>
      <c r="BS957" s="131">
        <f t="shared" ref="BS957" si="18807">K957/K963</f>
        <v>3.3852403520649968E-3</v>
      </c>
      <c r="BT957" s="132">
        <f t="shared" ref="BT957" si="18808">L957/L963</f>
        <v>4.8661800486618007E-4</v>
      </c>
      <c r="BU957" s="130">
        <f t="shared" ref="BU957" si="18809">M957/M963</f>
        <v>3.0152918371742408E-3</v>
      </c>
      <c r="BV957" s="134">
        <f t="shared" ref="BV957" si="18810">N957/N963</f>
        <v>4.3850032887524668E-4</v>
      </c>
      <c r="BW957" s="135">
        <f t="shared" ref="BW957" si="18811">O957/O963</f>
        <v>2.926918503612915E-3</v>
      </c>
      <c r="BX957" s="130">
        <f t="shared" ref="BX957" si="18812">P957/P963</f>
        <v>7.992007992007992E-4</v>
      </c>
      <c r="BY957" s="131">
        <f t="shared" ref="BY957" si="18813">Q957/Q963</f>
        <v>4.2498937526561833E-3</v>
      </c>
      <c r="BZ957" s="132">
        <f t="shared" ref="BZ957" si="18814">R957/R963</f>
        <v>4.9689440993788822E-4</v>
      </c>
      <c r="CA957" s="133">
        <f t="shared" ref="CA957" si="18815">S957/S963</f>
        <v>7.5065682472163142E-4</v>
      </c>
      <c r="CB957" s="130">
        <f t="shared" ref="CB957" si="18816">T957/T963</f>
        <v>0</v>
      </c>
      <c r="CC957" s="131">
        <f t="shared" ref="CC957" si="18817">U957/U963</f>
        <v>1.4044943820224719E-3</v>
      </c>
      <c r="CD957" s="132">
        <f t="shared" ref="CD957" si="18818">V957/V963</f>
        <v>0</v>
      </c>
      <c r="CE957" s="133">
        <f t="shared" ref="CE957" si="18819">W957/W963</f>
        <v>1.2425447316103378E-4</v>
      </c>
      <c r="CF957" s="130">
        <f t="shared" ref="CF957" si="18820">X957/X963</f>
        <v>0</v>
      </c>
      <c r="CG957" s="131">
        <f t="shared" ref="CG957" si="18821">Y957/Y963</f>
        <v>0</v>
      </c>
      <c r="CH957" s="132">
        <f t="shared" ref="CH957" si="18822">Z957/Z963</f>
        <v>0</v>
      </c>
      <c r="CI957" s="130">
        <f t="shared" ref="CI957" si="18823">AA957/AA963</f>
        <v>0</v>
      </c>
      <c r="CJ957" s="136">
        <f t="shared" ref="CJ957" si="18824">AB957/AB963</f>
        <v>2.2437760711480995E-4</v>
      </c>
      <c r="CK957" s="137">
        <f t="shared" ref="CK957" si="18825">AC957/AC963</f>
        <v>4.8223298391875599E-3</v>
      </c>
    </row>
    <row r="958" spans="1:89">
      <c r="A958" s="138" t="s">
        <v>35</v>
      </c>
      <c r="B958" s="199">
        <v>0</v>
      </c>
      <c r="C958" s="183">
        <v>0</v>
      </c>
      <c r="D958" s="184">
        <v>0</v>
      </c>
      <c r="E958" s="185">
        <v>0</v>
      </c>
      <c r="F958" s="182">
        <v>0</v>
      </c>
      <c r="G958" s="186">
        <v>0</v>
      </c>
      <c r="H958" s="184">
        <v>0</v>
      </c>
      <c r="I958" s="185">
        <v>0</v>
      </c>
      <c r="J958" s="182">
        <v>0</v>
      </c>
      <c r="K958" s="183">
        <v>0</v>
      </c>
      <c r="L958" s="184">
        <v>0</v>
      </c>
      <c r="M958" s="182">
        <v>0</v>
      </c>
      <c r="N958" s="187">
        <v>0</v>
      </c>
      <c r="O958" s="200">
        <v>0</v>
      </c>
      <c r="P958" s="182">
        <v>0</v>
      </c>
      <c r="Q958" s="183">
        <v>0</v>
      </c>
      <c r="R958" s="184">
        <v>0</v>
      </c>
      <c r="S958" s="185">
        <v>0</v>
      </c>
      <c r="T958" s="182">
        <v>0</v>
      </c>
      <c r="U958" s="186">
        <v>0</v>
      </c>
      <c r="V958" s="184">
        <v>0</v>
      </c>
      <c r="W958" s="201">
        <v>0</v>
      </c>
      <c r="X958" s="182">
        <v>0</v>
      </c>
      <c r="Y958" s="186">
        <v>0</v>
      </c>
      <c r="Z958" s="184">
        <v>0</v>
      </c>
      <c r="AA958" s="182">
        <v>0</v>
      </c>
      <c r="AB958" s="165">
        <f t="shared" si="18417"/>
        <v>0</v>
      </c>
      <c r="AC958" s="166">
        <f t="shared" si="18334"/>
        <v>0</v>
      </c>
      <c r="BI958" s="138" t="s">
        <v>35</v>
      </c>
      <c r="BJ958" s="130">
        <f>B958/B963</f>
        <v>0</v>
      </c>
      <c r="BK958" s="131">
        <f t="shared" ref="BK958" si="18826">C958/C963</f>
        <v>0</v>
      </c>
      <c r="BL958" s="132">
        <f t="shared" ref="BL958" si="18827">D958/D963</f>
        <v>0</v>
      </c>
      <c r="BM958" s="133">
        <f t="shared" ref="BM958" si="18828">E958/E963</f>
        <v>0</v>
      </c>
      <c r="BN958" s="130">
        <f t="shared" ref="BN958" si="18829">F958/F963</f>
        <v>0</v>
      </c>
      <c r="BO958" s="131">
        <f t="shared" ref="BO958" si="18830">G958/G963</f>
        <v>0</v>
      </c>
      <c r="BP958" s="132">
        <f t="shared" ref="BP958" si="18831">H958/H963</f>
        <v>0</v>
      </c>
      <c r="BQ958" s="133">
        <f t="shared" ref="BQ958" si="18832">I958/I963</f>
        <v>0</v>
      </c>
      <c r="BR958" s="130">
        <f t="shared" ref="BR958" si="18833">J958/J963</f>
        <v>0</v>
      </c>
      <c r="BS958" s="131">
        <f t="shared" ref="BS958" si="18834">K958/K963</f>
        <v>0</v>
      </c>
      <c r="BT958" s="132">
        <f t="shared" ref="BT958" si="18835">L958/L963</f>
        <v>0</v>
      </c>
      <c r="BU958" s="130">
        <f t="shared" ref="BU958" si="18836">M958/M963</f>
        <v>0</v>
      </c>
      <c r="BV958" s="134">
        <f t="shared" ref="BV958" si="18837">N958/N963</f>
        <v>0</v>
      </c>
      <c r="BW958" s="135">
        <f t="shared" ref="BW958" si="18838">O958/O963</f>
        <v>0</v>
      </c>
      <c r="BX958" s="130">
        <f t="shared" ref="BX958" si="18839">P958/P963</f>
        <v>0</v>
      </c>
      <c r="BY958" s="131">
        <f t="shared" ref="BY958" si="18840">Q958/Q963</f>
        <v>0</v>
      </c>
      <c r="BZ958" s="132">
        <f t="shared" ref="BZ958" si="18841">R958/R963</f>
        <v>0</v>
      </c>
      <c r="CA958" s="133">
        <f t="shared" ref="CA958" si="18842">S958/S963</f>
        <v>0</v>
      </c>
      <c r="CB958" s="130">
        <f t="shared" ref="CB958" si="18843">T958/T963</f>
        <v>0</v>
      </c>
      <c r="CC958" s="131">
        <f t="shared" ref="CC958" si="18844">U958/U963</f>
        <v>0</v>
      </c>
      <c r="CD958" s="132">
        <f t="shared" ref="CD958" si="18845">V958/V963</f>
        <v>0</v>
      </c>
      <c r="CE958" s="133">
        <f t="shared" ref="CE958" si="18846">W958/W963</f>
        <v>0</v>
      </c>
      <c r="CF958" s="130">
        <f t="shared" ref="CF958" si="18847">X958/X963</f>
        <v>0</v>
      </c>
      <c r="CG958" s="131">
        <f t="shared" ref="CG958" si="18848">Y958/Y963</f>
        <v>0</v>
      </c>
      <c r="CH958" s="132">
        <f t="shared" ref="CH958" si="18849">Z958/Z963</f>
        <v>0</v>
      </c>
      <c r="CI958" s="130">
        <f t="shared" ref="CI958" si="18850">AA958/AA963</f>
        <v>0</v>
      </c>
      <c r="CJ958" s="136">
        <f t="shared" ref="CJ958" si="18851">AB958/AB963</f>
        <v>0</v>
      </c>
      <c r="CK958" s="137">
        <f t="shared" ref="CK958" si="18852">AC958/AC963</f>
        <v>0</v>
      </c>
    </row>
    <row r="959" spans="1:89">
      <c r="A959" s="147" t="s">
        <v>36</v>
      </c>
      <c r="B959" s="196">
        <v>0</v>
      </c>
      <c r="C959" s="190">
        <v>0</v>
      </c>
      <c r="D959" s="191">
        <v>0</v>
      </c>
      <c r="E959" s="192">
        <v>0</v>
      </c>
      <c r="F959" s="189">
        <v>0</v>
      </c>
      <c r="G959" s="193">
        <v>0</v>
      </c>
      <c r="H959" s="191">
        <v>0</v>
      </c>
      <c r="I959" s="192">
        <v>0</v>
      </c>
      <c r="J959" s="189">
        <v>0</v>
      </c>
      <c r="K959" s="193">
        <v>0</v>
      </c>
      <c r="L959" s="191">
        <v>0</v>
      </c>
      <c r="M959" s="189">
        <v>0</v>
      </c>
      <c r="N959" s="194">
        <v>0</v>
      </c>
      <c r="O959" s="197">
        <v>0</v>
      </c>
      <c r="P959" s="189">
        <v>0</v>
      </c>
      <c r="Q959" s="193">
        <v>0</v>
      </c>
      <c r="R959" s="191">
        <v>0</v>
      </c>
      <c r="S959" s="192">
        <v>0</v>
      </c>
      <c r="T959" s="189">
        <v>0</v>
      </c>
      <c r="U959" s="193">
        <v>0</v>
      </c>
      <c r="V959" s="191">
        <v>0</v>
      </c>
      <c r="W959" s="192">
        <v>0</v>
      </c>
      <c r="X959" s="189">
        <v>0</v>
      </c>
      <c r="Y959" s="193">
        <v>0</v>
      </c>
      <c r="Z959" s="191">
        <v>0</v>
      </c>
      <c r="AA959" s="189">
        <v>0</v>
      </c>
      <c r="AB959" s="165">
        <f t="shared" si="18417"/>
        <v>0</v>
      </c>
      <c r="AC959" s="166">
        <f t="shared" si="18334"/>
        <v>0</v>
      </c>
      <c r="BI959" s="147" t="s">
        <v>36</v>
      </c>
      <c r="BJ959" s="130">
        <f>B959/B963</f>
        <v>0</v>
      </c>
      <c r="BK959" s="131">
        <f t="shared" ref="BK959" si="18853">C959/C963</f>
        <v>0</v>
      </c>
      <c r="BL959" s="132">
        <f t="shared" ref="BL959" si="18854">D959/D963</f>
        <v>0</v>
      </c>
      <c r="BM959" s="133">
        <f t="shared" ref="BM959" si="18855">E959/E963</f>
        <v>0</v>
      </c>
      <c r="BN959" s="130">
        <f t="shared" ref="BN959" si="18856">F959/F963</f>
        <v>0</v>
      </c>
      <c r="BO959" s="131">
        <f t="shared" ref="BO959" si="18857">G959/G963</f>
        <v>0</v>
      </c>
      <c r="BP959" s="132">
        <f t="shared" ref="BP959" si="18858">H959/H963</f>
        <v>0</v>
      </c>
      <c r="BQ959" s="133">
        <f t="shared" ref="BQ959" si="18859">I959/I963</f>
        <v>0</v>
      </c>
      <c r="BR959" s="130">
        <f t="shared" ref="BR959" si="18860">J959/J963</f>
        <v>0</v>
      </c>
      <c r="BS959" s="131">
        <f t="shared" ref="BS959" si="18861">K959/K963</f>
        <v>0</v>
      </c>
      <c r="BT959" s="132">
        <f t="shared" ref="BT959" si="18862">L959/L963</f>
        <v>0</v>
      </c>
      <c r="BU959" s="130">
        <f t="shared" ref="BU959" si="18863">M959/M963</f>
        <v>0</v>
      </c>
      <c r="BV959" s="134">
        <f t="shared" ref="BV959" si="18864">N959/N963</f>
        <v>0</v>
      </c>
      <c r="BW959" s="135">
        <f t="shared" ref="BW959" si="18865">O959/O963</f>
        <v>0</v>
      </c>
      <c r="BX959" s="130">
        <f t="shared" ref="BX959" si="18866">P959/P963</f>
        <v>0</v>
      </c>
      <c r="BY959" s="131">
        <f t="shared" ref="BY959" si="18867">Q959/Q963</f>
        <v>0</v>
      </c>
      <c r="BZ959" s="132">
        <f t="shared" ref="BZ959" si="18868">R959/R963</f>
        <v>0</v>
      </c>
      <c r="CA959" s="133">
        <f t="shared" ref="CA959" si="18869">S959/S963</f>
        <v>0</v>
      </c>
      <c r="CB959" s="130">
        <f t="shared" ref="CB959" si="18870">T959/T963</f>
        <v>0</v>
      </c>
      <c r="CC959" s="131">
        <f t="shared" ref="CC959" si="18871">U959/U963</f>
        <v>0</v>
      </c>
      <c r="CD959" s="132">
        <f t="shared" ref="CD959" si="18872">V959/V963</f>
        <v>0</v>
      </c>
      <c r="CE959" s="133">
        <f t="shared" ref="CE959" si="18873">W959/W963</f>
        <v>0</v>
      </c>
      <c r="CF959" s="130">
        <f t="shared" ref="CF959" si="18874">X959/X963</f>
        <v>0</v>
      </c>
      <c r="CG959" s="131">
        <f t="shared" ref="CG959" si="18875">Y959/Y963</f>
        <v>0</v>
      </c>
      <c r="CH959" s="132">
        <f t="shared" ref="CH959" si="18876">Z959/Z963</f>
        <v>0</v>
      </c>
      <c r="CI959" s="130">
        <f t="shared" ref="CI959" si="18877">AA959/AA963</f>
        <v>0</v>
      </c>
      <c r="CJ959" s="136">
        <f t="shared" ref="CJ959" si="18878">AB959/AB963</f>
        <v>0</v>
      </c>
      <c r="CK959" s="137">
        <f t="shared" ref="CK959" si="18879">AC959/AC963</f>
        <v>0</v>
      </c>
    </row>
    <row r="960" spans="1:89">
      <c r="A960" s="138" t="s">
        <v>37</v>
      </c>
      <c r="B960" s="60">
        <v>0</v>
      </c>
      <c r="C960" s="61">
        <v>0</v>
      </c>
      <c r="D960" s="140">
        <v>0</v>
      </c>
      <c r="E960" s="141">
        <v>0</v>
      </c>
      <c r="F960" s="139">
        <v>0</v>
      </c>
      <c r="G960" s="142">
        <v>0</v>
      </c>
      <c r="H960" s="140">
        <v>0</v>
      </c>
      <c r="I960" s="141">
        <v>0</v>
      </c>
      <c r="J960" s="139">
        <v>0</v>
      </c>
      <c r="K960" s="142">
        <v>0</v>
      </c>
      <c r="L960" s="140">
        <v>0</v>
      </c>
      <c r="M960" s="139">
        <v>0</v>
      </c>
      <c r="N960" s="143">
        <v>0</v>
      </c>
      <c r="O960" s="144">
        <v>0</v>
      </c>
      <c r="P960" s="139">
        <v>0</v>
      </c>
      <c r="Q960" s="142">
        <v>0</v>
      </c>
      <c r="R960" s="140">
        <v>0</v>
      </c>
      <c r="S960" s="141">
        <v>0</v>
      </c>
      <c r="T960" s="139">
        <v>0</v>
      </c>
      <c r="U960" s="142">
        <v>0</v>
      </c>
      <c r="V960" s="140">
        <v>0</v>
      </c>
      <c r="W960" s="141">
        <v>0</v>
      </c>
      <c r="X960" s="139">
        <v>0</v>
      </c>
      <c r="Y960" s="142">
        <v>0</v>
      </c>
      <c r="Z960" s="145">
        <v>0</v>
      </c>
      <c r="AA960" s="146">
        <v>0</v>
      </c>
      <c r="AB960" s="165"/>
      <c r="AC960" s="166"/>
      <c r="BI960" s="138" t="s">
        <v>37</v>
      </c>
      <c r="BJ960" s="130">
        <f>B960/B963</f>
        <v>0</v>
      </c>
      <c r="BK960" s="131">
        <f t="shared" ref="BK960" si="18880">C960/C963</f>
        <v>0</v>
      </c>
      <c r="BL960" s="132">
        <f t="shared" ref="BL960" si="18881">D960/D963</f>
        <v>0</v>
      </c>
      <c r="BM960" s="133">
        <f t="shared" ref="BM960" si="18882">E960/E963</f>
        <v>0</v>
      </c>
      <c r="BN960" s="130">
        <f t="shared" ref="BN960" si="18883">F960/F963</f>
        <v>0</v>
      </c>
      <c r="BO960" s="131">
        <f t="shared" ref="BO960" si="18884">G960/G963</f>
        <v>0</v>
      </c>
      <c r="BP960" s="132">
        <f t="shared" ref="BP960" si="18885">H960/H963</f>
        <v>0</v>
      </c>
      <c r="BQ960" s="133">
        <f t="shared" ref="BQ960" si="18886">I960/I963</f>
        <v>0</v>
      </c>
      <c r="BR960" s="130">
        <f t="shared" ref="BR960" si="18887">J960/J963</f>
        <v>0</v>
      </c>
      <c r="BS960" s="131">
        <f t="shared" ref="BS960" si="18888">K960/K963</f>
        <v>0</v>
      </c>
      <c r="BT960" s="132">
        <f t="shared" ref="BT960" si="18889">L960/L963</f>
        <v>0</v>
      </c>
      <c r="BU960" s="130">
        <f t="shared" ref="BU960" si="18890">M960/M963</f>
        <v>0</v>
      </c>
      <c r="BV960" s="134">
        <f t="shared" ref="BV960" si="18891">N960/N963</f>
        <v>0</v>
      </c>
      <c r="BW960" s="135">
        <f t="shared" ref="BW960" si="18892">O960/O963</f>
        <v>0</v>
      </c>
      <c r="BX960" s="130">
        <f t="shared" ref="BX960" si="18893">P960/P963</f>
        <v>0</v>
      </c>
      <c r="BY960" s="131">
        <f t="shared" ref="BY960" si="18894">Q960/Q963</f>
        <v>0</v>
      </c>
      <c r="BZ960" s="132">
        <f t="shared" ref="BZ960" si="18895">R960/R963</f>
        <v>0</v>
      </c>
      <c r="CA960" s="133">
        <f t="shared" ref="CA960" si="18896">S960/S963</f>
        <v>0</v>
      </c>
      <c r="CB960" s="130">
        <f t="shared" ref="CB960" si="18897">T960/T963</f>
        <v>0</v>
      </c>
      <c r="CC960" s="131">
        <f t="shared" ref="CC960" si="18898">U960/U963</f>
        <v>0</v>
      </c>
      <c r="CD960" s="132">
        <f t="shared" ref="CD960" si="18899">V960/V963</f>
        <v>0</v>
      </c>
      <c r="CE960" s="133">
        <f t="shared" ref="CE960" si="18900">W960/W963</f>
        <v>0</v>
      </c>
      <c r="CF960" s="130">
        <f t="shared" ref="CF960" si="18901">X960/X963</f>
        <v>0</v>
      </c>
      <c r="CG960" s="131">
        <f t="shared" ref="CG960" si="18902">Y960/Y963</f>
        <v>0</v>
      </c>
      <c r="CH960" s="132">
        <f t="shared" ref="CH960" si="18903">Z960/Z963</f>
        <v>0</v>
      </c>
      <c r="CI960" s="130">
        <f t="shared" ref="CI960" si="18904">AA960/AA963</f>
        <v>0</v>
      </c>
      <c r="CJ960" s="136">
        <f t="shared" ref="CJ960" si="18905">AB960/AB963</f>
        <v>0</v>
      </c>
      <c r="CK960" s="137">
        <f t="shared" ref="CK960" si="18906">AC960/AC963</f>
        <v>0</v>
      </c>
    </row>
    <row r="961" spans="1:89">
      <c r="A961" s="147" t="s">
        <v>38</v>
      </c>
      <c r="B961" s="58"/>
      <c r="C961" s="59"/>
      <c r="D961" s="153"/>
      <c r="E961" s="150"/>
      <c r="F961" s="151"/>
      <c r="G961" s="152"/>
      <c r="H961" s="153"/>
      <c r="I961" s="150"/>
      <c r="J961" s="151"/>
      <c r="K961" s="152"/>
      <c r="L961" s="153"/>
      <c r="M961" s="151"/>
      <c r="N961" s="155"/>
      <c r="O961" s="154"/>
      <c r="P961" s="151"/>
      <c r="Q961" s="152"/>
      <c r="R961" s="153"/>
      <c r="S961" s="150"/>
      <c r="T961" s="151"/>
      <c r="U961" s="152"/>
      <c r="V961" s="153"/>
      <c r="W961" s="150"/>
      <c r="X961" s="151"/>
      <c r="Y961" s="152"/>
      <c r="Z961" s="149"/>
      <c r="AA961" s="148"/>
      <c r="AB961" s="165"/>
      <c r="AC961" s="166"/>
      <c r="BI961" s="147" t="s">
        <v>38</v>
      </c>
      <c r="BJ961" s="130">
        <f>B961/B963</f>
        <v>0</v>
      </c>
      <c r="BK961" s="131">
        <f t="shared" ref="BK961" si="18907">C961/C963</f>
        <v>0</v>
      </c>
      <c r="BL961" s="132">
        <f t="shared" ref="BL961" si="18908">D961/D963</f>
        <v>0</v>
      </c>
      <c r="BM961" s="133">
        <f t="shared" ref="BM961" si="18909">E961/E963</f>
        <v>0</v>
      </c>
      <c r="BN961" s="130">
        <f t="shared" ref="BN961" si="18910">F961/F963</f>
        <v>0</v>
      </c>
      <c r="BO961" s="131">
        <f t="shared" ref="BO961" si="18911">G961/G963</f>
        <v>0</v>
      </c>
      <c r="BP961" s="132">
        <f t="shared" ref="BP961" si="18912">H961/H963</f>
        <v>0</v>
      </c>
      <c r="BQ961" s="133">
        <f t="shared" ref="BQ961" si="18913">I961/I963</f>
        <v>0</v>
      </c>
      <c r="BR961" s="130">
        <f t="shared" ref="BR961" si="18914">J961/J963</f>
        <v>0</v>
      </c>
      <c r="BS961" s="131">
        <f t="shared" ref="BS961" si="18915">K961/K963</f>
        <v>0</v>
      </c>
      <c r="BT961" s="132">
        <f t="shared" ref="BT961" si="18916">L961/L963</f>
        <v>0</v>
      </c>
      <c r="BU961" s="130">
        <f t="shared" ref="BU961" si="18917">M961/M963</f>
        <v>0</v>
      </c>
      <c r="BV961" s="134">
        <f t="shared" ref="BV961" si="18918">N961/N963</f>
        <v>0</v>
      </c>
      <c r="BW961" s="135">
        <f t="shared" ref="BW961" si="18919">O961/O963</f>
        <v>0</v>
      </c>
      <c r="BX961" s="130">
        <f t="shared" ref="BX961" si="18920">P961/P963</f>
        <v>0</v>
      </c>
      <c r="BY961" s="131">
        <f t="shared" ref="BY961" si="18921">Q961/Q963</f>
        <v>0</v>
      </c>
      <c r="BZ961" s="132">
        <f t="shared" ref="BZ961" si="18922">R961/R963</f>
        <v>0</v>
      </c>
      <c r="CA961" s="133">
        <f t="shared" ref="CA961" si="18923">S961/S963</f>
        <v>0</v>
      </c>
      <c r="CB961" s="130">
        <f t="shared" ref="CB961" si="18924">T961/T963</f>
        <v>0</v>
      </c>
      <c r="CC961" s="131">
        <f t="shared" ref="CC961" si="18925">U961/U963</f>
        <v>0</v>
      </c>
      <c r="CD961" s="132">
        <f t="shared" ref="CD961" si="18926">V961/V963</f>
        <v>0</v>
      </c>
      <c r="CE961" s="133">
        <f t="shared" ref="CE961" si="18927">W961/W963</f>
        <v>0</v>
      </c>
      <c r="CF961" s="130">
        <f t="shared" ref="CF961" si="18928">X961/X963</f>
        <v>0</v>
      </c>
      <c r="CG961" s="131">
        <f t="shared" ref="CG961" si="18929">Y961/Y963</f>
        <v>0</v>
      </c>
      <c r="CH961" s="132">
        <f t="shared" ref="CH961" si="18930">Z961/Z963</f>
        <v>0</v>
      </c>
      <c r="CI961" s="130">
        <f t="shared" ref="CI961" si="18931">AA961/AA963</f>
        <v>0</v>
      </c>
      <c r="CJ961" s="136">
        <f t="shared" ref="CJ961" si="18932">AB961/AB963</f>
        <v>0</v>
      </c>
      <c r="CK961" s="137">
        <f t="shared" ref="CK961" si="18933">AC961/AC963</f>
        <v>0</v>
      </c>
    </row>
    <row r="962" spans="1:89" ht="14" thickBot="1">
      <c r="A962" s="138" t="s">
        <v>39</v>
      </c>
      <c r="B962" s="60"/>
      <c r="C962" s="61"/>
      <c r="D962" s="140"/>
      <c r="E962" s="141"/>
      <c r="F962" s="139"/>
      <c r="G962" s="142"/>
      <c r="H962" s="140"/>
      <c r="I962" s="141"/>
      <c r="J962" s="139"/>
      <c r="K962" s="142"/>
      <c r="L962" s="140"/>
      <c r="M962" s="139"/>
      <c r="N962" s="143"/>
      <c r="O962" s="144"/>
      <c r="P962" s="139"/>
      <c r="Q962" s="142"/>
      <c r="R962" s="140"/>
      <c r="S962" s="141"/>
      <c r="T962" s="139"/>
      <c r="U962" s="142"/>
      <c r="V962" s="140"/>
      <c r="W962" s="141"/>
      <c r="X962" s="139"/>
      <c r="Y962" s="142"/>
      <c r="Z962" s="145"/>
      <c r="AA962" s="146"/>
      <c r="AB962" s="165"/>
      <c r="AC962" s="166"/>
      <c r="BI962" s="138" t="s">
        <v>39</v>
      </c>
      <c r="BJ962" s="130">
        <f>B962/B963</f>
        <v>0</v>
      </c>
      <c r="BK962" s="131">
        <f t="shared" ref="BK962" si="18934">C962/C963</f>
        <v>0</v>
      </c>
      <c r="BL962" s="132">
        <f t="shared" ref="BL962" si="18935">D962/D963</f>
        <v>0</v>
      </c>
      <c r="BM962" s="133">
        <f t="shared" ref="BM962" si="18936">E962/E963</f>
        <v>0</v>
      </c>
      <c r="BN962" s="130">
        <f t="shared" ref="BN962" si="18937">F962/F963</f>
        <v>0</v>
      </c>
      <c r="BO962" s="131">
        <f t="shared" ref="BO962" si="18938">G962/G963</f>
        <v>0</v>
      </c>
      <c r="BP962" s="132">
        <f t="shared" ref="BP962" si="18939">H962/H963</f>
        <v>0</v>
      </c>
      <c r="BQ962" s="133">
        <f t="shared" ref="BQ962" si="18940">I962/I963</f>
        <v>0</v>
      </c>
      <c r="BR962" s="130">
        <f t="shared" ref="BR962" si="18941">J962/J963</f>
        <v>0</v>
      </c>
      <c r="BS962" s="131">
        <f t="shared" ref="BS962" si="18942">K962/K963</f>
        <v>0</v>
      </c>
      <c r="BT962" s="132">
        <f t="shared" ref="BT962" si="18943">L962/L963</f>
        <v>0</v>
      </c>
      <c r="BU962" s="130">
        <f t="shared" ref="BU962" si="18944">M962/M963</f>
        <v>0</v>
      </c>
      <c r="BV962" s="134">
        <f t="shared" ref="BV962" si="18945">N962/N963</f>
        <v>0</v>
      </c>
      <c r="BW962" s="135">
        <f t="shared" ref="BW962" si="18946">O962/O963</f>
        <v>0</v>
      </c>
      <c r="BX962" s="130">
        <f t="shared" ref="BX962" si="18947">P962/P963</f>
        <v>0</v>
      </c>
      <c r="BY962" s="131">
        <f t="shared" ref="BY962" si="18948">Q962/Q963</f>
        <v>0</v>
      </c>
      <c r="BZ962" s="132">
        <f t="shared" ref="BZ962" si="18949">R962/R963</f>
        <v>0</v>
      </c>
      <c r="CA962" s="133">
        <f t="shared" ref="CA962" si="18950">S962/S963</f>
        <v>0</v>
      </c>
      <c r="CB962" s="130">
        <f t="shared" ref="CB962" si="18951">T962/T963</f>
        <v>0</v>
      </c>
      <c r="CC962" s="131">
        <f t="shared" ref="CC962" si="18952">U962/U963</f>
        <v>0</v>
      </c>
      <c r="CD962" s="132">
        <f t="shared" ref="CD962" si="18953">V962/V963</f>
        <v>0</v>
      </c>
      <c r="CE962" s="133">
        <f t="shared" ref="CE962" si="18954">W962/W963</f>
        <v>0</v>
      </c>
      <c r="CF962" s="130">
        <f t="shared" ref="CF962" si="18955">X962/X963</f>
        <v>0</v>
      </c>
      <c r="CG962" s="131">
        <f t="shared" ref="CG962" si="18956">Y962/Y963</f>
        <v>0</v>
      </c>
      <c r="CH962" s="132">
        <f t="shared" ref="CH962" si="18957">Z962/Z963</f>
        <v>0</v>
      </c>
      <c r="CI962" s="130">
        <f t="shared" ref="CI962" si="18958">AA962/AA963</f>
        <v>0</v>
      </c>
      <c r="CJ962" s="136">
        <f t="shared" ref="CJ962" si="18959">AB962/AB963</f>
        <v>0</v>
      </c>
      <c r="CK962" s="137">
        <f t="shared" ref="CK962" si="18960">AC962/AC963</f>
        <v>0</v>
      </c>
    </row>
    <row r="963" spans="1:89" ht="15" thickTop="1" thickBot="1">
      <c r="A963" s="226" t="s">
        <v>13</v>
      </c>
      <c r="B963" s="20">
        <f t="shared" ref="B963:AA963" si="18961">SUM(B940:B962)</f>
        <v>16846</v>
      </c>
      <c r="C963" s="21">
        <f t="shared" si="18961"/>
        <v>12646</v>
      </c>
      <c r="D963" s="20">
        <f t="shared" si="18961"/>
        <v>6153</v>
      </c>
      <c r="E963" s="21">
        <f t="shared" si="18961"/>
        <v>4535</v>
      </c>
      <c r="F963" s="20">
        <f t="shared" si="18961"/>
        <v>1996</v>
      </c>
      <c r="G963" s="21">
        <f t="shared" si="18961"/>
        <v>1597</v>
      </c>
      <c r="H963" s="20">
        <f t="shared" si="18961"/>
        <v>11978</v>
      </c>
      <c r="I963" s="21">
        <f t="shared" si="18961"/>
        <v>16339</v>
      </c>
      <c r="J963" s="20">
        <f t="shared" si="18961"/>
        <v>1274</v>
      </c>
      <c r="K963" s="21">
        <f t="shared" si="18961"/>
        <v>1477</v>
      </c>
      <c r="L963" s="20">
        <f t="shared" si="18961"/>
        <v>2055</v>
      </c>
      <c r="M963" s="21">
        <f t="shared" si="18961"/>
        <v>4643</v>
      </c>
      <c r="N963" s="20">
        <f t="shared" si="18961"/>
        <v>9122</v>
      </c>
      <c r="O963" s="21">
        <f t="shared" si="18961"/>
        <v>10933</v>
      </c>
      <c r="P963" s="20">
        <f t="shared" si="18961"/>
        <v>5005</v>
      </c>
      <c r="Q963" s="21">
        <f t="shared" si="18961"/>
        <v>4706</v>
      </c>
      <c r="R963" s="20">
        <f t="shared" si="18961"/>
        <v>8050</v>
      </c>
      <c r="S963" s="21">
        <f t="shared" si="18961"/>
        <v>7993</v>
      </c>
      <c r="T963" s="20">
        <f t="shared" si="18961"/>
        <v>1493</v>
      </c>
      <c r="U963" s="21">
        <f t="shared" si="18961"/>
        <v>1424</v>
      </c>
      <c r="V963" s="20">
        <f t="shared" si="18961"/>
        <v>8377</v>
      </c>
      <c r="W963" s="21">
        <f t="shared" si="18961"/>
        <v>8048</v>
      </c>
      <c r="X963" s="20">
        <f t="shared" si="18961"/>
        <v>5983</v>
      </c>
      <c r="Y963" s="21">
        <f t="shared" si="18961"/>
        <v>3044</v>
      </c>
      <c r="Z963" s="20">
        <f t="shared" si="18961"/>
        <v>19717</v>
      </c>
      <c r="AA963" s="21">
        <f t="shared" si="18961"/>
        <v>20493</v>
      </c>
      <c r="AB963" s="167">
        <f t="shared" ref="AB963:AC963" si="18962">SUM(AB939:AB962)</f>
        <v>98049</v>
      </c>
      <c r="AC963" s="168">
        <f t="shared" si="18962"/>
        <v>97878</v>
      </c>
      <c r="BI963" s="227" t="s">
        <v>13</v>
      </c>
      <c r="BJ963" s="156">
        <f>SUM(BJ939:BJ962)</f>
        <v>1</v>
      </c>
      <c r="BK963" s="157">
        <f t="shared" ref="BK963:CK963" si="18963">SUM(BK939:BK962)</f>
        <v>1</v>
      </c>
      <c r="BL963" s="156">
        <f t="shared" si="18963"/>
        <v>1</v>
      </c>
      <c r="BM963" s="157">
        <f t="shared" si="18963"/>
        <v>0.99999999999999989</v>
      </c>
      <c r="BN963" s="156">
        <f t="shared" si="18963"/>
        <v>0.99999999999999978</v>
      </c>
      <c r="BO963" s="157">
        <f t="shared" si="18963"/>
        <v>1</v>
      </c>
      <c r="BP963" s="156">
        <f t="shared" si="18963"/>
        <v>0.99999999999999989</v>
      </c>
      <c r="BQ963" s="157">
        <f t="shared" si="18963"/>
        <v>1</v>
      </c>
      <c r="BR963" s="156">
        <f t="shared" si="18963"/>
        <v>0.99999999999999989</v>
      </c>
      <c r="BS963" s="157">
        <f t="shared" si="18963"/>
        <v>1</v>
      </c>
      <c r="BT963" s="156">
        <f t="shared" si="18963"/>
        <v>0.99999999999999989</v>
      </c>
      <c r="BU963" s="157">
        <f t="shared" si="18963"/>
        <v>0.99999999999999989</v>
      </c>
      <c r="BV963" s="156">
        <f t="shared" si="18963"/>
        <v>1</v>
      </c>
      <c r="BW963" s="157">
        <f t="shared" si="18963"/>
        <v>0.99999999999999989</v>
      </c>
      <c r="BX963" s="156">
        <f t="shared" si="18963"/>
        <v>0.99999999999999989</v>
      </c>
      <c r="BY963" s="157">
        <f t="shared" si="18963"/>
        <v>1.0000000000000002</v>
      </c>
      <c r="BZ963" s="156">
        <f t="shared" si="18963"/>
        <v>1.0000000000000002</v>
      </c>
      <c r="CA963" s="157">
        <f t="shared" si="18963"/>
        <v>0.99999999999999989</v>
      </c>
      <c r="CB963" s="156">
        <f t="shared" si="18963"/>
        <v>1</v>
      </c>
      <c r="CC963" s="157">
        <f t="shared" si="18963"/>
        <v>1</v>
      </c>
      <c r="CD963" s="156">
        <f t="shared" si="18963"/>
        <v>1</v>
      </c>
      <c r="CE963" s="157">
        <f t="shared" si="18963"/>
        <v>1.0000000000000002</v>
      </c>
      <c r="CF963" s="156">
        <f t="shared" si="18963"/>
        <v>1</v>
      </c>
      <c r="CG963" s="157">
        <f t="shared" si="18963"/>
        <v>1</v>
      </c>
      <c r="CH963" s="156">
        <f t="shared" si="18963"/>
        <v>1</v>
      </c>
      <c r="CI963" s="157">
        <f t="shared" si="18963"/>
        <v>1.0000000000000002</v>
      </c>
      <c r="CJ963" s="156">
        <f t="shared" si="18963"/>
        <v>1</v>
      </c>
      <c r="CK963" s="157">
        <f t="shared" si="18963"/>
        <v>0.99999999999999989</v>
      </c>
    </row>
    <row r="964" spans="1:89" ht="14" thickTop="1">
      <c r="A964" s="180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AE96"/>
  <sheetViews>
    <sheetView topLeftCell="A24" workbookViewId="0">
      <selection activeCell="B66" sqref="B66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7" customWidth="1"/>
    <col min="30" max="16384" width="8.83203125" style="8"/>
  </cols>
  <sheetData>
    <row r="2" spans="1:31" ht="16">
      <c r="A2" s="329" t="s">
        <v>56</v>
      </c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0"/>
      <c r="AB2" s="330"/>
      <c r="AC2" s="330"/>
    </row>
    <row r="4" spans="1:31" ht="14" thickBot="1">
      <c r="A4" s="47" t="s">
        <v>46</v>
      </c>
    </row>
    <row r="5" spans="1:31" ht="15" thickTop="1" thickBot="1">
      <c r="A5" s="327" t="s">
        <v>0</v>
      </c>
      <c r="B5" s="318" t="s">
        <v>1</v>
      </c>
      <c r="C5" s="319"/>
      <c r="D5" s="318" t="s">
        <v>2</v>
      </c>
      <c r="E5" s="319"/>
      <c r="F5" s="318" t="s">
        <v>3</v>
      </c>
      <c r="G5" s="319"/>
      <c r="H5" s="318" t="s">
        <v>4</v>
      </c>
      <c r="I5" s="319"/>
      <c r="J5" s="318" t="s">
        <v>5</v>
      </c>
      <c r="K5" s="319"/>
      <c r="L5" s="318" t="s">
        <v>6</v>
      </c>
      <c r="M5" s="319"/>
      <c r="N5" s="318" t="s">
        <v>7</v>
      </c>
      <c r="O5" s="319"/>
      <c r="P5" s="318" t="s">
        <v>8</v>
      </c>
      <c r="Q5" s="319"/>
      <c r="R5" s="318" t="s">
        <v>9</v>
      </c>
      <c r="S5" s="319"/>
      <c r="T5" s="318" t="s">
        <v>10</v>
      </c>
      <c r="U5" s="319"/>
      <c r="V5" s="318" t="s">
        <v>11</v>
      </c>
      <c r="W5" s="319"/>
      <c r="X5" s="318" t="s">
        <v>12</v>
      </c>
      <c r="Y5" s="319"/>
      <c r="Z5" s="318" t="s">
        <v>40</v>
      </c>
      <c r="AA5" s="319"/>
      <c r="AB5" s="318" t="s">
        <v>41</v>
      </c>
      <c r="AC5" s="319"/>
    </row>
    <row r="6" spans="1:31" s="75" customFormat="1" ht="15" thickTop="1" thickBot="1">
      <c r="A6" s="328"/>
      <c r="B6" s="76" t="s">
        <v>14</v>
      </c>
      <c r="C6" s="77" t="s">
        <v>15</v>
      </c>
      <c r="D6" s="78" t="s">
        <v>14</v>
      </c>
      <c r="E6" s="79" t="s">
        <v>15</v>
      </c>
      <c r="F6" s="80" t="s">
        <v>14</v>
      </c>
      <c r="G6" s="77" t="s">
        <v>15</v>
      </c>
      <c r="H6" s="78" t="s">
        <v>14</v>
      </c>
      <c r="I6" s="79" t="s">
        <v>15</v>
      </c>
      <c r="J6" s="80" t="s">
        <v>14</v>
      </c>
      <c r="K6" s="77" t="s">
        <v>15</v>
      </c>
      <c r="L6" s="78" t="s">
        <v>14</v>
      </c>
      <c r="M6" s="80" t="s">
        <v>15</v>
      </c>
      <c r="N6" s="76" t="s">
        <v>14</v>
      </c>
      <c r="O6" s="81" t="s">
        <v>15</v>
      </c>
      <c r="P6" s="80" t="s">
        <v>14</v>
      </c>
      <c r="Q6" s="77" t="s">
        <v>15</v>
      </c>
      <c r="R6" s="78" t="s">
        <v>14</v>
      </c>
      <c r="S6" s="79" t="s">
        <v>15</v>
      </c>
      <c r="T6" s="80" t="s">
        <v>14</v>
      </c>
      <c r="U6" s="77" t="s">
        <v>15</v>
      </c>
      <c r="V6" s="78" t="s">
        <v>14</v>
      </c>
      <c r="W6" s="79" t="s">
        <v>15</v>
      </c>
      <c r="X6" s="80" t="s">
        <v>14</v>
      </c>
      <c r="Y6" s="77" t="s">
        <v>15</v>
      </c>
      <c r="Z6" s="78" t="s">
        <v>14</v>
      </c>
      <c r="AA6" s="80" t="s">
        <v>15</v>
      </c>
      <c r="AB6" s="76" t="s">
        <v>14</v>
      </c>
      <c r="AC6" s="81" t="s">
        <v>15</v>
      </c>
    </row>
    <row r="7" spans="1:31" ht="14" thickTop="1">
      <c r="A7" s="90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1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11709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3507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10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1103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6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5464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103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178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40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90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12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680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95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22834</v>
      </c>
      <c r="AC8" s="5">
        <f t="shared" si="0"/>
        <v>175</v>
      </c>
      <c r="AD8" s="18"/>
      <c r="AE8" s="18"/>
    </row>
    <row r="9" spans="1:31">
      <c r="A9" s="92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67204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27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22786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77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7212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26998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2502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1417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1104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1441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7921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10605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11790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5094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6240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7206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7364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1048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4935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3071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10223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6821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8192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22656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11646</v>
      </c>
      <c r="AB9" s="6">
        <f t="shared" si="0"/>
        <v>183559</v>
      </c>
      <c r="AC9" s="7">
        <f t="shared" si="0"/>
        <v>72102</v>
      </c>
      <c r="AD9" s="18"/>
      <c r="AE9" s="18"/>
    </row>
    <row r="10" spans="1:31">
      <c r="A10" s="91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117946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8370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39988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10191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14069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5165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28804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21516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4283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7263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5839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22540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26380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38240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19114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18075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26126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22539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5018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17037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14305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36969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23122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22349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67399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38221</v>
      </c>
      <c r="AB10" s="4">
        <f t="shared" si="0"/>
        <v>392393</v>
      </c>
      <c r="AC10" s="5">
        <f t="shared" si="0"/>
        <v>268475</v>
      </c>
      <c r="AD10" s="18"/>
      <c r="AE10" s="18"/>
    </row>
    <row r="11" spans="1:31">
      <c r="A11" s="92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127772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24605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30982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24448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12567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11208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26557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41254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7056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15995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8111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40459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37574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57207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28705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26601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37771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31559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6542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28638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20948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48840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27393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31100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97114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57014</v>
      </c>
      <c r="AB11" s="6">
        <f t="shared" si="0"/>
        <v>469092</v>
      </c>
      <c r="AC11" s="7">
        <f t="shared" si="0"/>
        <v>438928</v>
      </c>
      <c r="AD11" s="18"/>
      <c r="AE11" s="18"/>
    </row>
    <row r="12" spans="1:31">
      <c r="A12" s="91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119569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24834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32570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25317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12519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11660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29089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43605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7235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18571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8643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49794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35588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67207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24702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31116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37729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31544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6352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27815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18901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49877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25568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32187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98939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60147</v>
      </c>
      <c r="AB12" s="4">
        <f t="shared" si="0"/>
        <v>457404</v>
      </c>
      <c r="AC12" s="5">
        <f t="shared" si="0"/>
        <v>473674</v>
      </c>
      <c r="AD12" s="18"/>
      <c r="AE12" s="18"/>
    </row>
    <row r="13" spans="1:31">
      <c r="A13" s="92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110715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28448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34164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22315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13077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11590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34599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47066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6611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18250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8255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43752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34908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66066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23453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27138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39219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30460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6606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18563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17680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48983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24578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26381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94124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63302</v>
      </c>
      <c r="AB13" s="6">
        <f t="shared" si="0"/>
        <v>447989</v>
      </c>
      <c r="AC13" s="7">
        <f t="shared" si="0"/>
        <v>452314</v>
      </c>
      <c r="AD13" s="18"/>
      <c r="AE13" s="18"/>
    </row>
    <row r="14" spans="1:31">
      <c r="A14" s="91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98397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35056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34829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20351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14539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10396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38533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51068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7041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18003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8832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40323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35028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62706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23067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24684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38577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30089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7559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13522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17837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49919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24073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19524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87979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66957</v>
      </c>
      <c r="AB14" s="4">
        <f t="shared" si="0"/>
        <v>436291</v>
      </c>
      <c r="AC14" s="5">
        <f t="shared" si="0"/>
        <v>442598</v>
      </c>
      <c r="AD14" s="18"/>
      <c r="AE14" s="18"/>
    </row>
    <row r="15" spans="1:31">
      <c r="A15" s="92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93543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38905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36593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18858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15487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9096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46567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53641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7131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14294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9089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38966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34423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59512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23807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22816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38230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31291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8111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12640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21058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52498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24746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18865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86662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74760</v>
      </c>
      <c r="AB15" s="6">
        <f t="shared" si="0"/>
        <v>445447</v>
      </c>
      <c r="AC15" s="7">
        <f t="shared" si="0"/>
        <v>446142</v>
      </c>
      <c r="AD15" s="18"/>
      <c r="AE15" s="18"/>
    </row>
    <row r="16" spans="1:31">
      <c r="A16" s="91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96826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43191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38411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20103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16741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9986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50632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59278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8128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12156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11798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37661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38830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58237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25375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24517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39061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31743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9462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11472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25829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51387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27584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17414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92670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75319</v>
      </c>
      <c r="AB16" s="4">
        <f t="shared" si="0"/>
        <v>481347</v>
      </c>
      <c r="AC16" s="5">
        <f t="shared" si="0"/>
        <v>452464</v>
      </c>
      <c r="AD16" s="18"/>
      <c r="AE16" s="18"/>
    </row>
    <row r="17" spans="1:31">
      <c r="A17" s="92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92382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50601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36078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22510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16559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10621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56336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62721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8323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11876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12908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40293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41239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62519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25712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26979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38506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37130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10045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12235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30250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56926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27811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19581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93348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80672</v>
      </c>
      <c r="AB17" s="6">
        <f t="shared" si="0"/>
        <v>489497</v>
      </c>
      <c r="AC17" s="7">
        <f t="shared" si="0"/>
        <v>494664</v>
      </c>
      <c r="AD17" s="18"/>
      <c r="AE17" s="18"/>
    </row>
    <row r="18" spans="1:31">
      <c r="A18" s="91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77621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55413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32898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24805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15916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11057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57195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70573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9209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10441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16273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36789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43818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59834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26219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26218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37998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37656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11920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11059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38151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48177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32869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16992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93994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86048</v>
      </c>
      <c r="AB18" s="4">
        <f t="shared" si="0"/>
        <v>494081</v>
      </c>
      <c r="AC18" s="5">
        <f t="shared" si="0"/>
        <v>495062</v>
      </c>
      <c r="AD18" s="18"/>
      <c r="AE18" s="18"/>
    </row>
    <row r="19" spans="1:31">
      <c r="A19" s="92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70417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63828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33921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27762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16844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10787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58578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74677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10377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9044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21895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31238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49930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57152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27410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28285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35513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40660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14753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9227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48476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40787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38019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15393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98816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89405</v>
      </c>
      <c r="AB19" s="6">
        <f t="shared" si="0"/>
        <v>524949</v>
      </c>
      <c r="AC19" s="7">
        <f t="shared" si="0"/>
        <v>498245</v>
      </c>
      <c r="AD19" s="18"/>
      <c r="AE19" s="18"/>
    </row>
    <row r="20" spans="1:31">
      <c r="A20" s="91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71808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73324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37317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30894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21100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11193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61072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82387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11883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8284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24485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29086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52403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55677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27854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29136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37217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45197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16964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9044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52899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40811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46549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16290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111497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96320</v>
      </c>
      <c r="AB20" s="4">
        <f t="shared" si="0"/>
        <v>573048</v>
      </c>
      <c r="AC20" s="5">
        <f t="shared" si="0"/>
        <v>527643</v>
      </c>
      <c r="AD20" s="18"/>
      <c r="AE20" s="18"/>
    </row>
    <row r="21" spans="1:31">
      <c r="A21" s="92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73765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88265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42305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36669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23027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12925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62980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90162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14874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7511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31048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29462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54251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56345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30400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32202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35320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47911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18441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9429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47057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40666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52100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17524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112779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100476</v>
      </c>
      <c r="AB21" s="6">
        <f t="shared" si="0"/>
        <v>598347</v>
      </c>
      <c r="AC21" s="7">
        <f t="shared" si="0"/>
        <v>569547</v>
      </c>
      <c r="AD21" s="18"/>
      <c r="AE21" s="18"/>
    </row>
    <row r="22" spans="1:31">
      <c r="A22" s="91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73565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94585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37891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38081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17767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13440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60503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91666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13161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6870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30629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26610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55878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57270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29073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37122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34279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51683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17671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9778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51656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43003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51539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19828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101746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105980</v>
      </c>
      <c r="AB22" s="4">
        <f t="shared" si="0"/>
        <v>575358</v>
      </c>
      <c r="AC22" s="5">
        <f t="shared" si="0"/>
        <v>595916</v>
      </c>
      <c r="AD22" s="18"/>
      <c r="AE22" s="18"/>
    </row>
    <row r="23" spans="1:31">
      <c r="A23" s="92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73405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90351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30107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39787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12682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13352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52965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91495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9100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6383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24605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23401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48896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55057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25270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37669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29074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48041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15230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8953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58198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37716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46015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19433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91917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105198</v>
      </c>
      <c r="AB23" s="6">
        <f t="shared" si="0"/>
        <v>517464</v>
      </c>
      <c r="AC23" s="7">
        <f t="shared" si="0"/>
        <v>576836</v>
      </c>
      <c r="AD23" s="18"/>
      <c r="AE23" s="18"/>
    </row>
    <row r="24" spans="1:31">
      <c r="A24" s="91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66360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71538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21485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32280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8402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10746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43609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72642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6202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4890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17492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20412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41343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48150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18698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35153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23787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40706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10896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9510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51725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33858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32450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18927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75570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85317</v>
      </c>
      <c r="AB24" s="4">
        <f t="shared" si="0"/>
        <v>418019</v>
      </c>
      <c r="AC24" s="5">
        <f t="shared" si="0"/>
        <v>484129</v>
      </c>
      <c r="AD24" s="18"/>
      <c r="AE24" s="18"/>
    </row>
    <row r="25" spans="1:31">
      <c r="A25" s="92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7504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50198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4677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25138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2297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8048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14743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53747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3645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3321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9616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12745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23766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34368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12464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27598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16096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28702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9100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7244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52301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25298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23503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16214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52600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65811</v>
      </c>
      <c r="AB25" s="6">
        <f t="shared" si="0"/>
        <v>232312</v>
      </c>
      <c r="AC25" s="7">
        <f t="shared" si="0"/>
        <v>358432</v>
      </c>
      <c r="AD25" s="18"/>
      <c r="AE25" s="18"/>
    </row>
    <row r="26" spans="1:31">
      <c r="A26" s="91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35184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272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14504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218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5054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1276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32426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1453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1974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2304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3068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5097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9673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4222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6472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3899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4359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2042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452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10269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1428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3854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1501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3156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11371</v>
      </c>
      <c r="AB26" s="4">
        <f t="shared" si="0"/>
        <v>38063</v>
      </c>
      <c r="AC26" s="5">
        <f t="shared" si="0"/>
        <v>127466</v>
      </c>
      <c r="AD26" s="18"/>
      <c r="AE26" s="18"/>
    </row>
    <row r="27" spans="1:31">
      <c r="A27" s="92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3610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1498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58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22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14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</v>
      </c>
      <c r="AC27" s="7">
        <f t="shared" si="0"/>
        <v>5202</v>
      </c>
      <c r="AD27" s="18"/>
      <c r="AE27" s="18"/>
    </row>
    <row r="28" spans="1:31">
      <c r="A28" s="91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>
      <c r="A29" s="92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1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1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1</v>
      </c>
      <c r="AD30" s="18"/>
      <c r="AE30" s="18"/>
    </row>
    <row r="31" spans="1:31" ht="15" thickTop="1" thickBot="1">
      <c r="A31" s="9" t="s">
        <v>13</v>
      </c>
      <c r="B31" s="22">
        <f>SUM(B7:B30)</f>
        <v>1450509</v>
      </c>
      <c r="C31" s="21">
        <f t="shared" ref="C31:AC31" si="1">SUM(C7:C30)</f>
        <v>880337</v>
      </c>
      <c r="D31" s="22">
        <f t="shared" si="1"/>
        <v>550782</v>
      </c>
      <c r="E31" s="21">
        <f t="shared" si="1"/>
        <v>435598</v>
      </c>
      <c r="F31" s="22">
        <f t="shared" si="1"/>
        <v>242126</v>
      </c>
      <c r="G31" s="21">
        <f t="shared" si="1"/>
        <v>176469</v>
      </c>
      <c r="H31" s="22">
        <f t="shared" si="1"/>
        <v>756500</v>
      </c>
      <c r="I31" s="21">
        <f t="shared" si="1"/>
        <v>1042551</v>
      </c>
      <c r="J31" s="22">
        <f t="shared" si="1"/>
        <v>137308</v>
      </c>
      <c r="K31" s="21">
        <f t="shared" si="1"/>
        <v>176270</v>
      </c>
      <c r="L31" s="22">
        <f t="shared" si="1"/>
        <v>253353</v>
      </c>
      <c r="M31" s="21">
        <f t="shared" si="1"/>
        <v>534532</v>
      </c>
      <c r="N31" s="22">
        <f t="shared" si="1"/>
        <v>670637</v>
      </c>
      <c r="O31" s="21">
        <f t="shared" si="1"/>
        <v>917025</v>
      </c>
      <c r="P31" s="22">
        <f t="shared" si="1"/>
        <v>400734</v>
      </c>
      <c r="Q31" s="21">
        <f t="shared" si="1"/>
        <v>468021</v>
      </c>
      <c r="R31" s="22">
        <f t="shared" si="1"/>
        <v>555616</v>
      </c>
      <c r="S31" s="21">
        <f t="shared" si="1"/>
        <v>598634</v>
      </c>
      <c r="T31" s="22">
        <f>SUM(T7:T30)</f>
        <v>177760</v>
      </c>
      <c r="U31" s="21">
        <f t="shared" si="1"/>
        <v>221553</v>
      </c>
      <c r="V31" s="22">
        <f t="shared" si="1"/>
        <v>580611</v>
      </c>
      <c r="W31" s="21">
        <f t="shared" si="1"/>
        <v>717366</v>
      </c>
      <c r="X31" s="22">
        <f t="shared" si="1"/>
        <v>538594</v>
      </c>
      <c r="Y31" s="21">
        <f t="shared" si="1"/>
        <v>337695</v>
      </c>
      <c r="Z31" s="22">
        <f t="shared" si="1"/>
        <v>1482966</v>
      </c>
      <c r="AA31" s="21">
        <f t="shared" si="1"/>
        <v>1273964</v>
      </c>
      <c r="AB31" s="22">
        <f t="shared" si="1"/>
        <v>7797496</v>
      </c>
      <c r="AC31" s="21">
        <f t="shared" si="1"/>
        <v>7780015</v>
      </c>
    </row>
    <row r="32" spans="1:31" s="74" customFormat="1" ht="17" thickTop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175" t="str">
        <f>IF(AB31='Daily Total'!D38,"Correct","Wrong")</f>
        <v>Correct</v>
      </c>
      <c r="AC32" s="175" t="str">
        <f>IF(AC31='Daily Total'!E38,"Correct","Wrong")</f>
        <v>Correct</v>
      </c>
    </row>
    <row r="33" spans="1:31">
      <c r="D33" s="17"/>
      <c r="E33" s="17"/>
      <c r="F33" s="17"/>
      <c r="G33" s="17"/>
      <c r="AC33" s="101"/>
    </row>
    <row r="35" spans="1:31">
      <c r="A35" s="47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27" t="s">
        <v>0</v>
      </c>
      <c r="B37" s="318" t="s">
        <v>1</v>
      </c>
      <c r="C37" s="319"/>
      <c r="D37" s="318" t="s">
        <v>2</v>
      </c>
      <c r="E37" s="319"/>
      <c r="F37" s="318" t="s">
        <v>3</v>
      </c>
      <c r="G37" s="319"/>
      <c r="H37" s="318" t="s">
        <v>4</v>
      </c>
      <c r="I37" s="319"/>
      <c r="J37" s="318" t="s">
        <v>5</v>
      </c>
      <c r="K37" s="319"/>
      <c r="L37" s="318" t="s">
        <v>6</v>
      </c>
      <c r="M37" s="319"/>
      <c r="N37" s="318" t="s">
        <v>7</v>
      </c>
      <c r="O37" s="319"/>
      <c r="P37" s="318" t="s">
        <v>8</v>
      </c>
      <c r="Q37" s="319"/>
      <c r="R37" s="318" t="s">
        <v>9</v>
      </c>
      <c r="S37" s="319"/>
      <c r="T37" s="318" t="s">
        <v>10</v>
      </c>
      <c r="U37" s="319"/>
      <c r="V37" s="318" t="s">
        <v>11</v>
      </c>
      <c r="W37" s="319"/>
      <c r="X37" s="318" t="s">
        <v>12</v>
      </c>
      <c r="Y37" s="319"/>
      <c r="Z37" s="318" t="s">
        <v>40</v>
      </c>
      <c r="AA37" s="319"/>
      <c r="AB37" s="318" t="s">
        <v>47</v>
      </c>
      <c r="AC37" s="319"/>
    </row>
    <row r="38" spans="1:31" ht="15" thickTop="1" thickBot="1">
      <c r="A38" s="328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31" ht="14" thickTop="1">
      <c r="A39" s="90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1" t="s">
        <v>17</v>
      </c>
      <c r="B40" s="23">
        <f t="shared" ref="B40:AA40" si="2">+B8/$B$65</f>
        <v>377.70967741935482</v>
      </c>
      <c r="C40" s="23">
        <f t="shared" si="2"/>
        <v>9.6774193548387094E-2</v>
      </c>
      <c r="D40" s="23">
        <f t="shared" si="2"/>
        <v>113.12903225806451</v>
      </c>
      <c r="E40" s="23">
        <f t="shared" si="2"/>
        <v>0.32258064516129031</v>
      </c>
      <c r="F40" s="23">
        <f t="shared" si="2"/>
        <v>35.58064516129032</v>
      </c>
      <c r="G40" s="23">
        <f t="shared" si="2"/>
        <v>0.19354838709677419</v>
      </c>
      <c r="H40" s="23">
        <f t="shared" si="2"/>
        <v>176.25806451612902</v>
      </c>
      <c r="I40" s="23">
        <f t="shared" si="2"/>
        <v>3.3225806451612905</v>
      </c>
      <c r="J40" s="23">
        <f t="shared" si="2"/>
        <v>5.741935483870968</v>
      </c>
      <c r="K40" s="23">
        <f t="shared" si="2"/>
        <v>1.2903225806451613</v>
      </c>
      <c r="L40" s="23">
        <f t="shared" si="2"/>
        <v>2.903225806451613</v>
      </c>
      <c r="M40" s="23">
        <f t="shared" si="2"/>
        <v>0.38709677419354838</v>
      </c>
      <c r="N40" s="23">
        <f t="shared" si="2"/>
        <v>21.93548387096774</v>
      </c>
      <c r="O40" s="23">
        <f t="shared" si="2"/>
        <v>3.2258064516129031E-2</v>
      </c>
      <c r="P40" s="23">
        <f t="shared" si="2"/>
        <v>3.064516129032258</v>
      </c>
      <c r="Q40" s="23">
        <f t="shared" si="2"/>
        <v>0</v>
      </c>
      <c r="R40" s="23">
        <f t="shared" si="2"/>
        <v>0.25806451612903225</v>
      </c>
      <c r="S40" s="23">
        <f t="shared" si="2"/>
        <v>0</v>
      </c>
      <c r="T40" s="23">
        <f t="shared" si="2"/>
        <v>0</v>
      </c>
      <c r="U40" s="23">
        <f t="shared" si="2"/>
        <v>0</v>
      </c>
      <c r="V40" s="23">
        <f t="shared" si="2"/>
        <v>0</v>
      </c>
      <c r="W40" s="23">
        <f t="shared" si="2"/>
        <v>0</v>
      </c>
      <c r="X40" s="23">
        <f t="shared" si="2"/>
        <v>0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736.58064516129025</v>
      </c>
      <c r="AC40" s="5">
        <f t="shared" ref="AC40:AC62" si="3">C40+E40+G40+I40+K40+M40+O40+Q40+S40+U40+W40+Y40+AA40</f>
        <v>5.6451612903225801</v>
      </c>
      <c r="AD40" s="18"/>
      <c r="AE40" s="18"/>
    </row>
    <row r="41" spans="1:31">
      <c r="A41" s="92" t="s">
        <v>18</v>
      </c>
      <c r="B41" s="23">
        <f t="shared" ref="B41:AA41" si="4">+B9/$B$65</f>
        <v>2167.8709677419356</v>
      </c>
      <c r="C41" s="23">
        <f t="shared" si="4"/>
        <v>0.87096774193548387</v>
      </c>
      <c r="D41" s="23">
        <f t="shared" si="4"/>
        <v>735.0322580645161</v>
      </c>
      <c r="E41" s="23">
        <f t="shared" si="4"/>
        <v>2.4838709677419355</v>
      </c>
      <c r="F41" s="23">
        <f t="shared" si="4"/>
        <v>232.64516129032259</v>
      </c>
      <c r="G41" s="23">
        <f t="shared" si="4"/>
        <v>2.6129032258064515</v>
      </c>
      <c r="H41" s="23">
        <f t="shared" si="4"/>
        <v>870.90322580645159</v>
      </c>
      <c r="I41" s="23">
        <f t="shared" si="4"/>
        <v>80.709677419354833</v>
      </c>
      <c r="J41" s="23">
        <f t="shared" si="4"/>
        <v>45.70967741935484</v>
      </c>
      <c r="K41" s="23">
        <f t="shared" si="4"/>
        <v>35.612903225806448</v>
      </c>
      <c r="L41" s="23">
        <f t="shared" si="4"/>
        <v>46.483870967741936</v>
      </c>
      <c r="M41" s="23">
        <f t="shared" si="4"/>
        <v>255.51612903225808</v>
      </c>
      <c r="N41" s="23">
        <f t="shared" si="4"/>
        <v>342.09677419354841</v>
      </c>
      <c r="O41" s="23">
        <f t="shared" si="4"/>
        <v>380.32258064516128</v>
      </c>
      <c r="P41" s="23">
        <f t="shared" si="4"/>
        <v>164.32258064516128</v>
      </c>
      <c r="Q41" s="23">
        <f t="shared" si="4"/>
        <v>201.29032258064515</v>
      </c>
      <c r="R41" s="23">
        <f t="shared" si="4"/>
        <v>232.45161290322579</v>
      </c>
      <c r="S41" s="23">
        <f t="shared" si="4"/>
        <v>237.54838709677421</v>
      </c>
      <c r="T41" s="23">
        <f t="shared" si="4"/>
        <v>33.806451612903224</v>
      </c>
      <c r="U41" s="23">
        <f t="shared" si="4"/>
        <v>159.19354838709677</v>
      </c>
      <c r="V41" s="23">
        <f t="shared" si="4"/>
        <v>99.064516129032256</v>
      </c>
      <c r="W41" s="23">
        <f t="shared" si="4"/>
        <v>329.77419354838707</v>
      </c>
      <c r="X41" s="23">
        <f t="shared" si="4"/>
        <v>220.03225806451613</v>
      </c>
      <c r="Y41" s="23">
        <f t="shared" si="4"/>
        <v>264.25806451612902</v>
      </c>
      <c r="Z41" s="23">
        <f t="shared" si="4"/>
        <v>730.83870967741939</v>
      </c>
      <c r="AA41" s="23">
        <f t="shared" si="4"/>
        <v>375.67741935483872</v>
      </c>
      <c r="AB41" s="6">
        <f t="shared" ref="AB41:AB62" si="5">B41+D41+F41+H41+J41+L41+N41+P41+R41+T41+V41+X41+Z41</f>
        <v>5921.2580645161279</v>
      </c>
      <c r="AC41" s="7">
        <f t="shared" si="3"/>
        <v>2325.8709677419356</v>
      </c>
      <c r="AD41" s="18"/>
      <c r="AE41" s="18"/>
    </row>
    <row r="42" spans="1:31">
      <c r="A42" s="91" t="s">
        <v>19</v>
      </c>
      <c r="B42" s="23">
        <f t="shared" ref="B42:AA42" si="6">+B10/$B$65</f>
        <v>3804.7096774193546</v>
      </c>
      <c r="C42" s="23">
        <f t="shared" si="6"/>
        <v>270</v>
      </c>
      <c r="D42" s="23">
        <f t="shared" si="6"/>
        <v>1289.9354838709678</v>
      </c>
      <c r="E42" s="23">
        <f t="shared" si="6"/>
        <v>328.74193548387098</v>
      </c>
      <c r="F42" s="23">
        <f t="shared" si="6"/>
        <v>453.83870967741933</v>
      </c>
      <c r="G42" s="23">
        <f t="shared" si="6"/>
        <v>166.61290322580646</v>
      </c>
      <c r="H42" s="23">
        <f t="shared" si="6"/>
        <v>929.16129032258061</v>
      </c>
      <c r="I42" s="23">
        <f t="shared" si="6"/>
        <v>694.06451612903231</v>
      </c>
      <c r="J42" s="23">
        <f t="shared" si="6"/>
        <v>138.16129032258064</v>
      </c>
      <c r="K42" s="23">
        <f t="shared" si="6"/>
        <v>234.29032258064515</v>
      </c>
      <c r="L42" s="23">
        <f t="shared" si="6"/>
        <v>188.35483870967741</v>
      </c>
      <c r="M42" s="23">
        <f t="shared" si="6"/>
        <v>727.09677419354841</v>
      </c>
      <c r="N42" s="23">
        <f t="shared" si="6"/>
        <v>850.9677419354839</v>
      </c>
      <c r="O42" s="23">
        <f t="shared" si="6"/>
        <v>1233.5483870967741</v>
      </c>
      <c r="P42" s="23">
        <f t="shared" si="6"/>
        <v>616.58064516129036</v>
      </c>
      <c r="Q42" s="23">
        <f t="shared" si="6"/>
        <v>583.06451612903231</v>
      </c>
      <c r="R42" s="23">
        <f t="shared" si="6"/>
        <v>842.77419354838707</v>
      </c>
      <c r="S42" s="23">
        <f t="shared" si="6"/>
        <v>727.06451612903231</v>
      </c>
      <c r="T42" s="23">
        <f t="shared" si="6"/>
        <v>161.87096774193549</v>
      </c>
      <c r="U42" s="23">
        <f t="shared" si="6"/>
        <v>549.58064516129036</v>
      </c>
      <c r="V42" s="23">
        <f t="shared" si="6"/>
        <v>461.45161290322579</v>
      </c>
      <c r="W42" s="23">
        <f t="shared" si="6"/>
        <v>1192.5483870967741</v>
      </c>
      <c r="X42" s="23">
        <f t="shared" si="6"/>
        <v>745.87096774193549</v>
      </c>
      <c r="Y42" s="23">
        <f t="shared" si="6"/>
        <v>720.93548387096769</v>
      </c>
      <c r="Z42" s="23">
        <f t="shared" si="6"/>
        <v>2174.1612903225805</v>
      </c>
      <c r="AA42" s="23">
        <f t="shared" si="6"/>
        <v>1232.9354838709678</v>
      </c>
      <c r="AB42" s="4">
        <f t="shared" si="5"/>
        <v>12657.838709677417</v>
      </c>
      <c r="AC42" s="5">
        <f t="shared" si="3"/>
        <v>8660.4838709677424</v>
      </c>
      <c r="AD42" s="18"/>
      <c r="AE42" s="18"/>
    </row>
    <row r="43" spans="1:31">
      <c r="A43" s="92" t="s">
        <v>20</v>
      </c>
      <c r="B43" s="23">
        <f t="shared" ref="B43:AA43" si="7">+B11/$B$65</f>
        <v>4121.677419354839</v>
      </c>
      <c r="C43" s="23">
        <f t="shared" si="7"/>
        <v>793.70967741935488</v>
      </c>
      <c r="D43" s="23">
        <f t="shared" si="7"/>
        <v>999.41935483870964</v>
      </c>
      <c r="E43" s="23">
        <f t="shared" si="7"/>
        <v>788.64516129032256</v>
      </c>
      <c r="F43" s="23">
        <f t="shared" si="7"/>
        <v>405.38709677419354</v>
      </c>
      <c r="G43" s="23">
        <f t="shared" si="7"/>
        <v>361.54838709677421</v>
      </c>
      <c r="H43" s="23">
        <f t="shared" si="7"/>
        <v>856.67741935483866</v>
      </c>
      <c r="I43" s="23">
        <f t="shared" si="7"/>
        <v>1330.7741935483871</v>
      </c>
      <c r="J43" s="23">
        <f t="shared" si="7"/>
        <v>227.61290322580646</v>
      </c>
      <c r="K43" s="23">
        <f t="shared" si="7"/>
        <v>515.9677419354839</v>
      </c>
      <c r="L43" s="23">
        <f t="shared" si="7"/>
        <v>261.64516129032256</v>
      </c>
      <c r="M43" s="23">
        <f t="shared" si="7"/>
        <v>1305.1290322580646</v>
      </c>
      <c r="N43" s="23">
        <f t="shared" si="7"/>
        <v>1212.0645161290322</v>
      </c>
      <c r="O43" s="23">
        <f t="shared" si="7"/>
        <v>1845.3870967741937</v>
      </c>
      <c r="P43" s="23">
        <f t="shared" si="7"/>
        <v>925.9677419354839</v>
      </c>
      <c r="Q43" s="23">
        <f t="shared" si="7"/>
        <v>858.09677419354841</v>
      </c>
      <c r="R43" s="23">
        <f t="shared" si="7"/>
        <v>1218.4193548387098</v>
      </c>
      <c r="S43" s="23">
        <f t="shared" si="7"/>
        <v>1018.0322580645161</v>
      </c>
      <c r="T43" s="23">
        <f t="shared" si="7"/>
        <v>211.03225806451613</v>
      </c>
      <c r="U43" s="23">
        <f t="shared" si="7"/>
        <v>923.80645161290317</v>
      </c>
      <c r="V43" s="23">
        <f t="shared" si="7"/>
        <v>675.74193548387098</v>
      </c>
      <c r="W43" s="23">
        <f t="shared" si="7"/>
        <v>1575.483870967742</v>
      </c>
      <c r="X43" s="23">
        <f t="shared" si="7"/>
        <v>883.64516129032256</v>
      </c>
      <c r="Y43" s="23">
        <f t="shared" si="7"/>
        <v>1003.2258064516129</v>
      </c>
      <c r="Z43" s="23">
        <f t="shared" si="7"/>
        <v>3132.7096774193546</v>
      </c>
      <c r="AA43" s="23">
        <f t="shared" si="7"/>
        <v>1839.1612903225807</v>
      </c>
      <c r="AB43" s="6">
        <f t="shared" si="5"/>
        <v>15132.000000000002</v>
      </c>
      <c r="AC43" s="7">
        <f t="shared" si="3"/>
        <v>14158.967741935487</v>
      </c>
      <c r="AD43" s="18"/>
      <c r="AE43" s="18"/>
    </row>
    <row r="44" spans="1:31">
      <c r="A44" s="91" t="s">
        <v>21</v>
      </c>
      <c r="B44" s="23">
        <f t="shared" ref="B44:AA44" si="8">+B12/$B$65</f>
        <v>3857.0645161290322</v>
      </c>
      <c r="C44" s="23">
        <f t="shared" si="8"/>
        <v>801.09677419354841</v>
      </c>
      <c r="D44" s="23">
        <f t="shared" si="8"/>
        <v>1050.6451612903227</v>
      </c>
      <c r="E44" s="23">
        <f t="shared" si="8"/>
        <v>816.67741935483866</v>
      </c>
      <c r="F44" s="23">
        <f t="shared" si="8"/>
        <v>403.83870967741933</v>
      </c>
      <c r="G44" s="23">
        <f t="shared" si="8"/>
        <v>376.12903225806451</v>
      </c>
      <c r="H44" s="23">
        <f t="shared" si="8"/>
        <v>938.35483870967744</v>
      </c>
      <c r="I44" s="23">
        <f t="shared" si="8"/>
        <v>1406.6129032258063</v>
      </c>
      <c r="J44" s="23">
        <f t="shared" si="8"/>
        <v>233.38709677419354</v>
      </c>
      <c r="K44" s="23">
        <f t="shared" si="8"/>
        <v>599.06451612903231</v>
      </c>
      <c r="L44" s="23">
        <f t="shared" si="8"/>
        <v>278.80645161290323</v>
      </c>
      <c r="M44" s="23">
        <f t="shared" si="8"/>
        <v>1606.258064516129</v>
      </c>
      <c r="N44" s="23">
        <f t="shared" si="8"/>
        <v>1148</v>
      </c>
      <c r="O44" s="23">
        <f t="shared" si="8"/>
        <v>2167.9677419354839</v>
      </c>
      <c r="P44" s="23">
        <f t="shared" si="8"/>
        <v>796.83870967741939</v>
      </c>
      <c r="Q44" s="23">
        <f t="shared" si="8"/>
        <v>1003.741935483871</v>
      </c>
      <c r="R44" s="23">
        <f t="shared" si="8"/>
        <v>1217.0645161290322</v>
      </c>
      <c r="S44" s="23">
        <f t="shared" si="8"/>
        <v>1017.5483870967741</v>
      </c>
      <c r="T44" s="23">
        <f t="shared" si="8"/>
        <v>204.90322580645162</v>
      </c>
      <c r="U44" s="23">
        <f t="shared" si="8"/>
        <v>897.25806451612902</v>
      </c>
      <c r="V44" s="23">
        <f t="shared" si="8"/>
        <v>609.70967741935488</v>
      </c>
      <c r="W44" s="23">
        <f t="shared" si="8"/>
        <v>1608.9354838709678</v>
      </c>
      <c r="X44" s="23">
        <f t="shared" si="8"/>
        <v>824.77419354838707</v>
      </c>
      <c r="Y44" s="23">
        <f t="shared" si="8"/>
        <v>1038.2903225806451</v>
      </c>
      <c r="Z44" s="23">
        <f t="shared" si="8"/>
        <v>3191.5806451612902</v>
      </c>
      <c r="AA44" s="23">
        <f t="shared" si="8"/>
        <v>1940.2258064516129</v>
      </c>
      <c r="AB44" s="4">
        <f t="shared" si="5"/>
        <v>14754.967741935481</v>
      </c>
      <c r="AC44" s="5">
        <f t="shared" si="3"/>
        <v>15279.806451612905</v>
      </c>
      <c r="AD44" s="18"/>
      <c r="AE44" s="18"/>
    </row>
    <row r="45" spans="1:31">
      <c r="A45" s="92" t="s">
        <v>22</v>
      </c>
      <c r="B45" s="23">
        <f t="shared" ref="B45:AA45" si="9">+B13/$B$65</f>
        <v>3571.4516129032259</v>
      </c>
      <c r="C45" s="23">
        <f t="shared" si="9"/>
        <v>917.67741935483866</v>
      </c>
      <c r="D45" s="23">
        <f t="shared" si="9"/>
        <v>1102.0645161290322</v>
      </c>
      <c r="E45" s="23">
        <f t="shared" si="9"/>
        <v>719.83870967741939</v>
      </c>
      <c r="F45" s="23">
        <f t="shared" si="9"/>
        <v>421.83870967741933</v>
      </c>
      <c r="G45" s="23">
        <f t="shared" si="9"/>
        <v>373.87096774193549</v>
      </c>
      <c r="H45" s="23">
        <f t="shared" si="9"/>
        <v>1116.0967741935483</v>
      </c>
      <c r="I45" s="23">
        <f t="shared" si="9"/>
        <v>1518.258064516129</v>
      </c>
      <c r="J45" s="23">
        <f t="shared" si="9"/>
        <v>213.25806451612902</v>
      </c>
      <c r="K45" s="23">
        <f t="shared" si="9"/>
        <v>588.70967741935488</v>
      </c>
      <c r="L45" s="23">
        <f t="shared" si="9"/>
        <v>266.29032258064518</v>
      </c>
      <c r="M45" s="23">
        <f t="shared" si="9"/>
        <v>1411.3548387096773</v>
      </c>
      <c r="N45" s="23">
        <f t="shared" si="9"/>
        <v>1126.0645161290322</v>
      </c>
      <c r="O45" s="23">
        <f t="shared" si="9"/>
        <v>2131.1612903225805</v>
      </c>
      <c r="P45" s="23">
        <f t="shared" si="9"/>
        <v>756.54838709677415</v>
      </c>
      <c r="Q45" s="23">
        <f t="shared" si="9"/>
        <v>875.41935483870964</v>
      </c>
      <c r="R45" s="23">
        <f t="shared" si="9"/>
        <v>1265.1290322580646</v>
      </c>
      <c r="S45" s="23">
        <f t="shared" si="9"/>
        <v>982.58064516129036</v>
      </c>
      <c r="T45" s="23">
        <f t="shared" si="9"/>
        <v>213.09677419354838</v>
      </c>
      <c r="U45" s="23">
        <f t="shared" si="9"/>
        <v>598.80645161290317</v>
      </c>
      <c r="V45" s="23">
        <f t="shared" si="9"/>
        <v>570.32258064516134</v>
      </c>
      <c r="W45" s="23">
        <f t="shared" si="9"/>
        <v>1580.0967741935483</v>
      </c>
      <c r="X45" s="23">
        <f t="shared" si="9"/>
        <v>792.83870967741939</v>
      </c>
      <c r="Y45" s="23">
        <f t="shared" si="9"/>
        <v>851</v>
      </c>
      <c r="Z45" s="23">
        <f t="shared" si="9"/>
        <v>3036.2580645161293</v>
      </c>
      <c r="AA45" s="23">
        <f t="shared" si="9"/>
        <v>2042</v>
      </c>
      <c r="AB45" s="6">
        <f t="shared" si="5"/>
        <v>14451.258064516127</v>
      </c>
      <c r="AC45" s="7">
        <f t="shared" si="3"/>
        <v>14590.774193548386</v>
      </c>
      <c r="AD45" s="18"/>
      <c r="AE45" s="18"/>
    </row>
    <row r="46" spans="1:31">
      <c r="A46" s="91" t="s">
        <v>23</v>
      </c>
      <c r="B46" s="23">
        <f t="shared" ref="B46:AA46" si="10">+B14/$B$65</f>
        <v>3174.0967741935483</v>
      </c>
      <c r="C46" s="23">
        <f t="shared" si="10"/>
        <v>1130.8387096774193</v>
      </c>
      <c r="D46" s="23">
        <f t="shared" si="10"/>
        <v>1123.516129032258</v>
      </c>
      <c r="E46" s="23">
        <f t="shared" si="10"/>
        <v>656.48387096774195</v>
      </c>
      <c r="F46" s="23">
        <f t="shared" si="10"/>
        <v>469</v>
      </c>
      <c r="G46" s="23">
        <f t="shared" si="10"/>
        <v>335.35483870967744</v>
      </c>
      <c r="H46" s="23">
        <f t="shared" si="10"/>
        <v>1243</v>
      </c>
      <c r="I46" s="23">
        <f t="shared" si="10"/>
        <v>1647.3548387096773</v>
      </c>
      <c r="J46" s="23">
        <f t="shared" si="10"/>
        <v>227.12903225806451</v>
      </c>
      <c r="K46" s="23">
        <f t="shared" si="10"/>
        <v>580.74193548387098</v>
      </c>
      <c r="L46" s="23">
        <f t="shared" si="10"/>
        <v>284.90322580645159</v>
      </c>
      <c r="M46" s="23">
        <f t="shared" si="10"/>
        <v>1300.741935483871</v>
      </c>
      <c r="N46" s="23">
        <f t="shared" si="10"/>
        <v>1129.9354838709678</v>
      </c>
      <c r="O46" s="23">
        <f t="shared" si="10"/>
        <v>2022.7741935483871</v>
      </c>
      <c r="P46" s="23">
        <f t="shared" si="10"/>
        <v>744.09677419354841</v>
      </c>
      <c r="Q46" s="23">
        <f t="shared" si="10"/>
        <v>796.25806451612902</v>
      </c>
      <c r="R46" s="23">
        <f t="shared" si="10"/>
        <v>1244.4193548387098</v>
      </c>
      <c r="S46" s="23">
        <f t="shared" si="10"/>
        <v>970.61290322580646</v>
      </c>
      <c r="T46" s="23">
        <f t="shared" si="10"/>
        <v>243.83870967741936</v>
      </c>
      <c r="U46" s="23">
        <f t="shared" si="10"/>
        <v>436.19354838709677</v>
      </c>
      <c r="V46" s="23">
        <f t="shared" si="10"/>
        <v>575.38709677419354</v>
      </c>
      <c r="W46" s="23">
        <f t="shared" si="10"/>
        <v>1610.2903225806451</v>
      </c>
      <c r="X46" s="23">
        <f t="shared" si="10"/>
        <v>776.54838709677415</v>
      </c>
      <c r="Y46" s="23">
        <f t="shared" si="10"/>
        <v>629.80645161290317</v>
      </c>
      <c r="Z46" s="23">
        <f t="shared" si="10"/>
        <v>2838.0322580645161</v>
      </c>
      <c r="AA46" s="23">
        <f t="shared" si="10"/>
        <v>2159.9032258064517</v>
      </c>
      <c r="AB46" s="4">
        <f t="shared" si="5"/>
        <v>14073.903225806451</v>
      </c>
      <c r="AC46" s="5">
        <f t="shared" si="3"/>
        <v>14277.354838709678</v>
      </c>
      <c r="AD46" s="18"/>
      <c r="AE46" s="18"/>
    </row>
    <row r="47" spans="1:31">
      <c r="A47" s="92" t="s">
        <v>24</v>
      </c>
      <c r="B47" s="23">
        <f t="shared" ref="B47:AA47" si="11">+B15/$B$65</f>
        <v>3017.516129032258</v>
      </c>
      <c r="C47" s="23">
        <f t="shared" si="11"/>
        <v>1255</v>
      </c>
      <c r="D47" s="23">
        <f t="shared" si="11"/>
        <v>1180.4193548387098</v>
      </c>
      <c r="E47" s="23">
        <f t="shared" si="11"/>
        <v>608.32258064516134</v>
      </c>
      <c r="F47" s="23">
        <f t="shared" si="11"/>
        <v>499.58064516129031</v>
      </c>
      <c r="G47" s="23">
        <f t="shared" si="11"/>
        <v>293.41935483870969</v>
      </c>
      <c r="H47" s="23">
        <f t="shared" si="11"/>
        <v>1502.1612903225807</v>
      </c>
      <c r="I47" s="23">
        <f t="shared" si="11"/>
        <v>1730.3548387096773</v>
      </c>
      <c r="J47" s="23">
        <f t="shared" si="11"/>
        <v>230.03225806451613</v>
      </c>
      <c r="K47" s="23">
        <f t="shared" si="11"/>
        <v>461.09677419354841</v>
      </c>
      <c r="L47" s="23">
        <f t="shared" si="11"/>
        <v>293.19354838709677</v>
      </c>
      <c r="M47" s="23">
        <f t="shared" si="11"/>
        <v>1256.9677419354839</v>
      </c>
      <c r="N47" s="23">
        <f t="shared" si="11"/>
        <v>1110.4193548387098</v>
      </c>
      <c r="O47" s="23">
        <f t="shared" si="11"/>
        <v>1919.741935483871</v>
      </c>
      <c r="P47" s="23">
        <f t="shared" si="11"/>
        <v>767.9677419354839</v>
      </c>
      <c r="Q47" s="23">
        <f t="shared" si="11"/>
        <v>736</v>
      </c>
      <c r="R47" s="23">
        <f t="shared" si="11"/>
        <v>1233.2258064516129</v>
      </c>
      <c r="S47" s="23">
        <f t="shared" si="11"/>
        <v>1009.3870967741935</v>
      </c>
      <c r="T47" s="23">
        <f t="shared" si="11"/>
        <v>261.64516129032256</v>
      </c>
      <c r="U47" s="23">
        <f t="shared" si="11"/>
        <v>407.74193548387098</v>
      </c>
      <c r="V47" s="23">
        <f t="shared" si="11"/>
        <v>679.29032258064512</v>
      </c>
      <c r="W47" s="23">
        <f t="shared" si="11"/>
        <v>1693.483870967742</v>
      </c>
      <c r="X47" s="23">
        <f t="shared" si="11"/>
        <v>798.25806451612902</v>
      </c>
      <c r="Y47" s="23">
        <f t="shared" si="11"/>
        <v>608.54838709677415</v>
      </c>
      <c r="Z47" s="23">
        <f t="shared" si="11"/>
        <v>2795.5483870967741</v>
      </c>
      <c r="AA47" s="23">
        <f t="shared" si="11"/>
        <v>2411.6129032258063</v>
      </c>
      <c r="AB47" s="6">
        <f t="shared" si="5"/>
        <v>14369.258064516129</v>
      </c>
      <c r="AC47" s="7">
        <f t="shared" si="3"/>
        <v>14391.677419354839</v>
      </c>
      <c r="AD47" s="18"/>
      <c r="AE47" s="18"/>
    </row>
    <row r="48" spans="1:31">
      <c r="A48" s="91" t="s">
        <v>25</v>
      </c>
      <c r="B48" s="23">
        <f t="shared" ref="B48:AA48" si="12">+B16/$B$65</f>
        <v>3123.4193548387098</v>
      </c>
      <c r="C48" s="23">
        <f t="shared" si="12"/>
        <v>1393.258064516129</v>
      </c>
      <c r="D48" s="23">
        <f t="shared" si="12"/>
        <v>1239.0645161290322</v>
      </c>
      <c r="E48" s="23">
        <f t="shared" si="12"/>
        <v>648.48387096774195</v>
      </c>
      <c r="F48" s="23">
        <f t="shared" si="12"/>
        <v>540.0322580645161</v>
      </c>
      <c r="G48" s="23">
        <f t="shared" si="12"/>
        <v>322.12903225806451</v>
      </c>
      <c r="H48" s="23">
        <f t="shared" si="12"/>
        <v>1633.2903225806451</v>
      </c>
      <c r="I48" s="23">
        <f t="shared" si="12"/>
        <v>1912.1935483870968</v>
      </c>
      <c r="J48" s="23">
        <f t="shared" si="12"/>
        <v>262.19354838709677</v>
      </c>
      <c r="K48" s="23">
        <f t="shared" si="12"/>
        <v>392.12903225806451</v>
      </c>
      <c r="L48" s="23">
        <f t="shared" si="12"/>
        <v>380.58064516129031</v>
      </c>
      <c r="M48" s="23">
        <f t="shared" si="12"/>
        <v>1214.8709677419354</v>
      </c>
      <c r="N48" s="23">
        <f t="shared" si="12"/>
        <v>1252.5806451612902</v>
      </c>
      <c r="O48" s="23">
        <f t="shared" si="12"/>
        <v>1878.6129032258063</v>
      </c>
      <c r="P48" s="23">
        <f t="shared" si="12"/>
        <v>818.54838709677415</v>
      </c>
      <c r="Q48" s="23">
        <f t="shared" si="12"/>
        <v>790.87096774193549</v>
      </c>
      <c r="R48" s="23">
        <f t="shared" si="12"/>
        <v>1260.0322580645161</v>
      </c>
      <c r="S48" s="23">
        <f t="shared" si="12"/>
        <v>1023.9677419354839</v>
      </c>
      <c r="T48" s="23">
        <f t="shared" si="12"/>
        <v>305.22580645161293</v>
      </c>
      <c r="U48" s="23">
        <f t="shared" si="12"/>
        <v>370.06451612903226</v>
      </c>
      <c r="V48" s="23">
        <f t="shared" si="12"/>
        <v>833.19354838709683</v>
      </c>
      <c r="W48" s="23">
        <f t="shared" si="12"/>
        <v>1657.6451612903227</v>
      </c>
      <c r="X48" s="23">
        <f t="shared" si="12"/>
        <v>889.80645161290317</v>
      </c>
      <c r="Y48" s="23">
        <f t="shared" si="12"/>
        <v>561.74193548387098</v>
      </c>
      <c r="Z48" s="23">
        <f t="shared" si="12"/>
        <v>2989.3548387096776</v>
      </c>
      <c r="AA48" s="23">
        <f t="shared" si="12"/>
        <v>2429.6451612903224</v>
      </c>
      <c r="AB48" s="4">
        <f t="shared" si="5"/>
        <v>15527.322580645163</v>
      </c>
      <c r="AC48" s="5">
        <f t="shared" si="3"/>
        <v>14595.612903225805</v>
      </c>
      <c r="AD48" s="18"/>
      <c r="AE48" s="18"/>
    </row>
    <row r="49" spans="1:31">
      <c r="A49" s="92" t="s">
        <v>26</v>
      </c>
      <c r="B49" s="23">
        <f t="shared" ref="B49:AA49" si="13">+B17/$B$65</f>
        <v>2980.0645161290322</v>
      </c>
      <c r="C49" s="23">
        <f t="shared" si="13"/>
        <v>1632.2903225806451</v>
      </c>
      <c r="D49" s="23">
        <f t="shared" si="13"/>
        <v>1163.8064516129032</v>
      </c>
      <c r="E49" s="23">
        <f t="shared" si="13"/>
        <v>726.12903225806451</v>
      </c>
      <c r="F49" s="23">
        <f t="shared" si="13"/>
        <v>534.16129032258061</v>
      </c>
      <c r="G49" s="23">
        <f t="shared" si="13"/>
        <v>342.61290322580646</v>
      </c>
      <c r="H49" s="23">
        <f t="shared" si="13"/>
        <v>1817.2903225806451</v>
      </c>
      <c r="I49" s="23">
        <f t="shared" si="13"/>
        <v>2023.258064516129</v>
      </c>
      <c r="J49" s="23">
        <f t="shared" si="13"/>
        <v>268.48387096774195</v>
      </c>
      <c r="K49" s="23">
        <f t="shared" si="13"/>
        <v>383.09677419354841</v>
      </c>
      <c r="L49" s="23">
        <f t="shared" si="13"/>
        <v>416.38709677419354</v>
      </c>
      <c r="M49" s="23">
        <f t="shared" si="13"/>
        <v>1299.7741935483871</v>
      </c>
      <c r="N49" s="23">
        <f t="shared" si="13"/>
        <v>1330.2903225806451</v>
      </c>
      <c r="O49" s="23">
        <f t="shared" si="13"/>
        <v>2016.741935483871</v>
      </c>
      <c r="P49" s="23">
        <f t="shared" si="13"/>
        <v>829.41935483870964</v>
      </c>
      <c r="Q49" s="23">
        <f t="shared" si="13"/>
        <v>870.29032258064512</v>
      </c>
      <c r="R49" s="23">
        <f t="shared" si="13"/>
        <v>1242.1290322580646</v>
      </c>
      <c r="S49" s="23">
        <f t="shared" si="13"/>
        <v>1197.741935483871</v>
      </c>
      <c r="T49" s="23">
        <f t="shared" si="13"/>
        <v>324.03225806451616</v>
      </c>
      <c r="U49" s="23">
        <f t="shared" si="13"/>
        <v>394.67741935483872</v>
      </c>
      <c r="V49" s="23">
        <f t="shared" si="13"/>
        <v>975.80645161290317</v>
      </c>
      <c r="W49" s="23">
        <f t="shared" si="13"/>
        <v>1836.3225806451612</v>
      </c>
      <c r="X49" s="23">
        <f t="shared" si="13"/>
        <v>897.12903225806451</v>
      </c>
      <c r="Y49" s="23">
        <f t="shared" si="13"/>
        <v>631.64516129032256</v>
      </c>
      <c r="Z49" s="23">
        <f t="shared" si="13"/>
        <v>3011.2258064516127</v>
      </c>
      <c r="AA49" s="23">
        <f t="shared" si="13"/>
        <v>2602.3225806451615</v>
      </c>
      <c r="AB49" s="6">
        <f t="shared" si="5"/>
        <v>15790.225806451614</v>
      </c>
      <c r="AC49" s="7">
        <f t="shared" si="3"/>
        <v>15956.903225806451</v>
      </c>
      <c r="AD49" s="18"/>
      <c r="AE49" s="18"/>
    </row>
    <row r="50" spans="1:31">
      <c r="A50" s="91" t="s">
        <v>27</v>
      </c>
      <c r="B50" s="23">
        <f t="shared" ref="B50:AA50" si="14">+B18/$B$65</f>
        <v>2503.9032258064517</v>
      </c>
      <c r="C50" s="23">
        <f t="shared" si="14"/>
        <v>1787.516129032258</v>
      </c>
      <c r="D50" s="23">
        <f t="shared" si="14"/>
        <v>1061.2258064516129</v>
      </c>
      <c r="E50" s="23">
        <f t="shared" si="14"/>
        <v>800.16129032258061</v>
      </c>
      <c r="F50" s="23">
        <f t="shared" si="14"/>
        <v>513.41935483870964</v>
      </c>
      <c r="G50" s="23">
        <f t="shared" si="14"/>
        <v>356.67741935483872</v>
      </c>
      <c r="H50" s="23">
        <f t="shared" si="14"/>
        <v>1845</v>
      </c>
      <c r="I50" s="23">
        <f t="shared" si="14"/>
        <v>2276.5483870967741</v>
      </c>
      <c r="J50" s="23">
        <f t="shared" si="14"/>
        <v>297.06451612903226</v>
      </c>
      <c r="K50" s="23">
        <f t="shared" si="14"/>
        <v>336.80645161290323</v>
      </c>
      <c r="L50" s="23">
        <f t="shared" si="14"/>
        <v>524.93548387096769</v>
      </c>
      <c r="M50" s="23">
        <f t="shared" si="14"/>
        <v>1186.741935483871</v>
      </c>
      <c r="N50" s="23">
        <f t="shared" si="14"/>
        <v>1413.483870967742</v>
      </c>
      <c r="O50" s="23">
        <f t="shared" si="14"/>
        <v>1930.1290322580646</v>
      </c>
      <c r="P50" s="23">
        <f t="shared" si="14"/>
        <v>845.77419354838707</v>
      </c>
      <c r="Q50" s="23">
        <f t="shared" si="14"/>
        <v>845.74193548387098</v>
      </c>
      <c r="R50" s="23">
        <f t="shared" si="14"/>
        <v>1225.741935483871</v>
      </c>
      <c r="S50" s="23">
        <f t="shared" si="14"/>
        <v>1214.7096774193549</v>
      </c>
      <c r="T50" s="23">
        <f t="shared" si="14"/>
        <v>384.51612903225805</v>
      </c>
      <c r="U50" s="23">
        <f t="shared" si="14"/>
        <v>356.74193548387098</v>
      </c>
      <c r="V50" s="23">
        <f t="shared" si="14"/>
        <v>1230.6774193548388</v>
      </c>
      <c r="W50" s="23">
        <f t="shared" si="14"/>
        <v>1554.0967741935483</v>
      </c>
      <c r="X50" s="23">
        <f t="shared" si="14"/>
        <v>1060.2903225806451</v>
      </c>
      <c r="Y50" s="23">
        <f t="shared" si="14"/>
        <v>548.12903225806451</v>
      </c>
      <c r="Z50" s="23">
        <f t="shared" si="14"/>
        <v>3032.0645161290322</v>
      </c>
      <c r="AA50" s="23">
        <f t="shared" si="14"/>
        <v>2775.7419354838707</v>
      </c>
      <c r="AB50" s="4">
        <f t="shared" si="5"/>
        <v>15938.096774193549</v>
      </c>
      <c r="AC50" s="5">
        <f t="shared" si="3"/>
        <v>15969.741935483871</v>
      </c>
      <c r="AD50" s="18"/>
      <c r="AE50" s="18"/>
    </row>
    <row r="51" spans="1:31">
      <c r="A51" s="92" t="s">
        <v>28</v>
      </c>
      <c r="B51" s="23">
        <f t="shared" ref="B51:AA51" si="15">+B19/$B$65</f>
        <v>2271.516129032258</v>
      </c>
      <c r="C51" s="23">
        <f t="shared" si="15"/>
        <v>2058.9677419354839</v>
      </c>
      <c r="D51" s="23">
        <f t="shared" si="15"/>
        <v>1094.2258064516129</v>
      </c>
      <c r="E51" s="23">
        <f t="shared" si="15"/>
        <v>895.54838709677415</v>
      </c>
      <c r="F51" s="23">
        <f t="shared" si="15"/>
        <v>543.35483870967744</v>
      </c>
      <c r="G51" s="23">
        <f t="shared" si="15"/>
        <v>347.96774193548384</v>
      </c>
      <c r="H51" s="23">
        <f t="shared" si="15"/>
        <v>1889.6129032258063</v>
      </c>
      <c r="I51" s="23">
        <f t="shared" si="15"/>
        <v>2408.9354838709678</v>
      </c>
      <c r="J51" s="23">
        <f t="shared" si="15"/>
        <v>334.74193548387098</v>
      </c>
      <c r="K51" s="23">
        <f t="shared" si="15"/>
        <v>291.74193548387098</v>
      </c>
      <c r="L51" s="23">
        <f t="shared" si="15"/>
        <v>706.29032258064512</v>
      </c>
      <c r="M51" s="23">
        <f t="shared" si="15"/>
        <v>1007.6774193548387</v>
      </c>
      <c r="N51" s="23">
        <f t="shared" si="15"/>
        <v>1610.6451612903227</v>
      </c>
      <c r="O51" s="23">
        <f t="shared" si="15"/>
        <v>1843.6129032258063</v>
      </c>
      <c r="P51" s="23">
        <f t="shared" si="15"/>
        <v>884.19354838709683</v>
      </c>
      <c r="Q51" s="23">
        <f t="shared" si="15"/>
        <v>912.41935483870964</v>
      </c>
      <c r="R51" s="23">
        <f t="shared" si="15"/>
        <v>1145.5806451612902</v>
      </c>
      <c r="S51" s="23">
        <f t="shared" si="15"/>
        <v>1311.6129032258063</v>
      </c>
      <c r="T51" s="23">
        <f t="shared" si="15"/>
        <v>475.90322580645159</v>
      </c>
      <c r="U51" s="23">
        <f t="shared" si="15"/>
        <v>297.64516129032256</v>
      </c>
      <c r="V51" s="23">
        <f t="shared" si="15"/>
        <v>1563.741935483871</v>
      </c>
      <c r="W51" s="23">
        <f t="shared" si="15"/>
        <v>1315.7096774193549</v>
      </c>
      <c r="X51" s="23">
        <f t="shared" si="15"/>
        <v>1226.4193548387098</v>
      </c>
      <c r="Y51" s="23">
        <f t="shared" si="15"/>
        <v>496.54838709677421</v>
      </c>
      <c r="Z51" s="23">
        <f t="shared" si="15"/>
        <v>3187.6129032258063</v>
      </c>
      <c r="AA51" s="23">
        <f t="shared" si="15"/>
        <v>2884.0322580645161</v>
      </c>
      <c r="AB51" s="6">
        <f t="shared" si="5"/>
        <v>16933.838709677417</v>
      </c>
      <c r="AC51" s="7">
        <f t="shared" si="3"/>
        <v>16072.419354838712</v>
      </c>
      <c r="AD51" s="18"/>
      <c r="AE51" s="18"/>
    </row>
    <row r="52" spans="1:31">
      <c r="A52" s="91" t="s">
        <v>29</v>
      </c>
      <c r="B52" s="23">
        <f t="shared" ref="B52:AA52" si="16">+B20/$B$65</f>
        <v>2316.3870967741937</v>
      </c>
      <c r="C52" s="23">
        <f t="shared" si="16"/>
        <v>2365.2903225806454</v>
      </c>
      <c r="D52" s="23">
        <f t="shared" si="16"/>
        <v>1203.7741935483871</v>
      </c>
      <c r="E52" s="23">
        <f t="shared" si="16"/>
        <v>996.58064516129036</v>
      </c>
      <c r="F52" s="23">
        <f t="shared" si="16"/>
        <v>680.64516129032256</v>
      </c>
      <c r="G52" s="23">
        <f t="shared" si="16"/>
        <v>361.06451612903226</v>
      </c>
      <c r="H52" s="23">
        <f t="shared" si="16"/>
        <v>1970.0645161290322</v>
      </c>
      <c r="I52" s="23">
        <f t="shared" si="16"/>
        <v>2657.6451612903224</v>
      </c>
      <c r="J52" s="23">
        <f t="shared" si="16"/>
        <v>383.32258064516128</v>
      </c>
      <c r="K52" s="23">
        <f t="shared" si="16"/>
        <v>267.22580645161293</v>
      </c>
      <c r="L52" s="23">
        <f t="shared" si="16"/>
        <v>789.83870967741939</v>
      </c>
      <c r="M52" s="23">
        <f t="shared" si="16"/>
        <v>938.25806451612902</v>
      </c>
      <c r="N52" s="23">
        <f t="shared" si="16"/>
        <v>1690.4193548387098</v>
      </c>
      <c r="O52" s="23">
        <f t="shared" si="16"/>
        <v>1796.0322580645161</v>
      </c>
      <c r="P52" s="23">
        <f t="shared" si="16"/>
        <v>898.51612903225805</v>
      </c>
      <c r="Q52" s="23">
        <f t="shared" si="16"/>
        <v>939.87096774193549</v>
      </c>
      <c r="R52" s="23">
        <f t="shared" si="16"/>
        <v>1200.5483870967741</v>
      </c>
      <c r="S52" s="23">
        <f t="shared" si="16"/>
        <v>1457.9677419354839</v>
      </c>
      <c r="T52" s="23">
        <f t="shared" si="16"/>
        <v>547.22580645161293</v>
      </c>
      <c r="U52" s="23">
        <f t="shared" si="16"/>
        <v>291.74193548387098</v>
      </c>
      <c r="V52" s="23">
        <f t="shared" si="16"/>
        <v>1706.4193548387098</v>
      </c>
      <c r="W52" s="23">
        <f t="shared" si="16"/>
        <v>1316.483870967742</v>
      </c>
      <c r="X52" s="23">
        <f t="shared" si="16"/>
        <v>1501.5806451612902</v>
      </c>
      <c r="Y52" s="23">
        <f t="shared" si="16"/>
        <v>525.48387096774195</v>
      </c>
      <c r="Z52" s="23">
        <f t="shared" si="16"/>
        <v>3596.6774193548385</v>
      </c>
      <c r="AA52" s="23">
        <f t="shared" si="16"/>
        <v>3107.0967741935483</v>
      </c>
      <c r="AB52" s="4">
        <f t="shared" si="5"/>
        <v>18485.419354838708</v>
      </c>
      <c r="AC52" s="5">
        <f t="shared" si="3"/>
        <v>17020.741935483871</v>
      </c>
      <c r="AD52" s="18"/>
      <c r="AE52" s="18"/>
    </row>
    <row r="53" spans="1:31">
      <c r="A53" s="92" t="s">
        <v>30</v>
      </c>
      <c r="B53" s="23">
        <f t="shared" ref="B53:AA53" si="17">+B21/$B$65</f>
        <v>2379.516129032258</v>
      </c>
      <c r="C53" s="23">
        <f t="shared" si="17"/>
        <v>2847.2580645161293</v>
      </c>
      <c r="D53" s="23">
        <f t="shared" si="17"/>
        <v>1364.6774193548388</v>
      </c>
      <c r="E53" s="23">
        <f t="shared" si="17"/>
        <v>1182.8709677419354</v>
      </c>
      <c r="F53" s="23">
        <f t="shared" si="17"/>
        <v>742.80645161290317</v>
      </c>
      <c r="G53" s="23">
        <f t="shared" si="17"/>
        <v>416.93548387096774</v>
      </c>
      <c r="H53" s="23">
        <f t="shared" si="17"/>
        <v>2031.6129032258063</v>
      </c>
      <c r="I53" s="23">
        <f t="shared" si="17"/>
        <v>2908.4516129032259</v>
      </c>
      <c r="J53" s="23">
        <f t="shared" si="17"/>
        <v>479.80645161290323</v>
      </c>
      <c r="K53" s="23">
        <f t="shared" si="17"/>
        <v>242.29032258064515</v>
      </c>
      <c r="L53" s="23">
        <f t="shared" si="17"/>
        <v>1001.5483870967741</v>
      </c>
      <c r="M53" s="23">
        <f t="shared" si="17"/>
        <v>950.38709677419354</v>
      </c>
      <c r="N53" s="23">
        <f t="shared" si="17"/>
        <v>1750.0322580645161</v>
      </c>
      <c r="O53" s="23">
        <f t="shared" si="17"/>
        <v>1817.5806451612902</v>
      </c>
      <c r="P53" s="23">
        <f t="shared" si="17"/>
        <v>980.64516129032256</v>
      </c>
      <c r="Q53" s="23">
        <f t="shared" si="17"/>
        <v>1038.7741935483871</v>
      </c>
      <c r="R53" s="23">
        <f t="shared" si="17"/>
        <v>1139.3548387096773</v>
      </c>
      <c r="S53" s="23">
        <f t="shared" si="17"/>
        <v>1545.516129032258</v>
      </c>
      <c r="T53" s="23">
        <f t="shared" si="17"/>
        <v>594.87096774193549</v>
      </c>
      <c r="U53" s="23">
        <f t="shared" si="17"/>
        <v>304.16129032258067</v>
      </c>
      <c r="V53" s="23">
        <f t="shared" si="17"/>
        <v>1517.9677419354839</v>
      </c>
      <c r="W53" s="23">
        <f t="shared" si="17"/>
        <v>1311.8064516129032</v>
      </c>
      <c r="X53" s="23">
        <f t="shared" si="17"/>
        <v>1680.6451612903227</v>
      </c>
      <c r="Y53" s="23">
        <f t="shared" si="17"/>
        <v>565.29032258064512</v>
      </c>
      <c r="Z53" s="23">
        <f t="shared" si="17"/>
        <v>3638.0322580645161</v>
      </c>
      <c r="AA53" s="23">
        <f t="shared" si="17"/>
        <v>3241.1612903225805</v>
      </c>
      <c r="AB53" s="6">
        <f t="shared" si="5"/>
        <v>19301.516129032258</v>
      </c>
      <c r="AC53" s="7">
        <f t="shared" si="3"/>
        <v>18372.483870967742</v>
      </c>
      <c r="AD53" s="18"/>
      <c r="AE53" s="18"/>
    </row>
    <row r="54" spans="1:31">
      <c r="A54" s="91" t="s">
        <v>31</v>
      </c>
      <c r="B54" s="23">
        <f t="shared" ref="B54:AA54" si="18">+B22/$B$65</f>
        <v>2373.0645161290322</v>
      </c>
      <c r="C54" s="23">
        <f t="shared" si="18"/>
        <v>3051.1290322580644</v>
      </c>
      <c r="D54" s="23">
        <f t="shared" si="18"/>
        <v>1222.2903225806451</v>
      </c>
      <c r="E54" s="23">
        <f t="shared" si="18"/>
        <v>1228.4193548387098</v>
      </c>
      <c r="F54" s="23">
        <f t="shared" si="18"/>
        <v>573.12903225806451</v>
      </c>
      <c r="G54" s="23">
        <f t="shared" si="18"/>
        <v>433.54838709677421</v>
      </c>
      <c r="H54" s="23">
        <f t="shared" si="18"/>
        <v>1951.7096774193549</v>
      </c>
      <c r="I54" s="23">
        <f t="shared" si="18"/>
        <v>2956.9677419354839</v>
      </c>
      <c r="J54" s="23">
        <f t="shared" si="18"/>
        <v>424.54838709677421</v>
      </c>
      <c r="K54" s="23">
        <f t="shared" si="18"/>
        <v>221.61290322580646</v>
      </c>
      <c r="L54" s="23">
        <f t="shared" si="18"/>
        <v>988.0322580645161</v>
      </c>
      <c r="M54" s="23">
        <f t="shared" si="18"/>
        <v>858.38709677419354</v>
      </c>
      <c r="N54" s="23">
        <f t="shared" si="18"/>
        <v>1802.516129032258</v>
      </c>
      <c r="O54" s="23">
        <f t="shared" si="18"/>
        <v>1847.4193548387098</v>
      </c>
      <c r="P54" s="23">
        <f t="shared" si="18"/>
        <v>937.83870967741939</v>
      </c>
      <c r="Q54" s="23">
        <f t="shared" si="18"/>
        <v>1197.483870967742</v>
      </c>
      <c r="R54" s="23">
        <f t="shared" si="18"/>
        <v>1105.7741935483871</v>
      </c>
      <c r="S54" s="23">
        <f t="shared" si="18"/>
        <v>1667.1935483870968</v>
      </c>
      <c r="T54" s="23">
        <f t="shared" si="18"/>
        <v>570.0322580645161</v>
      </c>
      <c r="U54" s="23">
        <f t="shared" si="18"/>
        <v>315.41935483870969</v>
      </c>
      <c r="V54" s="23">
        <f t="shared" si="18"/>
        <v>1666.3225806451612</v>
      </c>
      <c r="W54" s="23">
        <f t="shared" si="18"/>
        <v>1387.1935483870968</v>
      </c>
      <c r="X54" s="23">
        <f t="shared" si="18"/>
        <v>1662.5483870967741</v>
      </c>
      <c r="Y54" s="23">
        <f t="shared" si="18"/>
        <v>639.61290322580646</v>
      </c>
      <c r="Z54" s="23">
        <f t="shared" si="18"/>
        <v>3282.1290322580644</v>
      </c>
      <c r="AA54" s="23">
        <f t="shared" si="18"/>
        <v>3418.7096774193546</v>
      </c>
      <c r="AB54" s="4">
        <f t="shared" si="5"/>
        <v>18559.935483870966</v>
      </c>
      <c r="AC54" s="5">
        <f t="shared" si="3"/>
        <v>19223.096774193553</v>
      </c>
      <c r="AD54" s="18"/>
      <c r="AE54" s="18"/>
    </row>
    <row r="55" spans="1:31">
      <c r="A55" s="92" t="s">
        <v>32</v>
      </c>
      <c r="B55" s="23">
        <f t="shared" ref="B55:AA55" si="19">+B23/$B$65</f>
        <v>2367.9032258064517</v>
      </c>
      <c r="C55" s="23">
        <f t="shared" si="19"/>
        <v>2914.5483870967741</v>
      </c>
      <c r="D55" s="23">
        <f t="shared" si="19"/>
        <v>971.19354838709683</v>
      </c>
      <c r="E55" s="23">
        <f t="shared" si="19"/>
        <v>1283.4516129032259</v>
      </c>
      <c r="F55" s="23">
        <f t="shared" si="19"/>
        <v>409.09677419354841</v>
      </c>
      <c r="G55" s="23">
        <f t="shared" si="19"/>
        <v>430.70967741935482</v>
      </c>
      <c r="H55" s="23">
        <f t="shared" si="19"/>
        <v>1708.5483870967741</v>
      </c>
      <c r="I55" s="23">
        <f t="shared" si="19"/>
        <v>2951.4516129032259</v>
      </c>
      <c r="J55" s="23">
        <f t="shared" si="19"/>
        <v>293.54838709677421</v>
      </c>
      <c r="K55" s="23">
        <f t="shared" si="19"/>
        <v>205.90322580645162</v>
      </c>
      <c r="L55" s="23">
        <f t="shared" si="19"/>
        <v>793.70967741935488</v>
      </c>
      <c r="M55" s="23">
        <f t="shared" si="19"/>
        <v>754.87096774193549</v>
      </c>
      <c r="N55" s="23">
        <f t="shared" si="19"/>
        <v>1577.2903225806451</v>
      </c>
      <c r="O55" s="23">
        <f t="shared" si="19"/>
        <v>1776.0322580645161</v>
      </c>
      <c r="P55" s="23">
        <f t="shared" si="19"/>
        <v>815.16129032258061</v>
      </c>
      <c r="Q55" s="23">
        <f t="shared" si="19"/>
        <v>1215.1290322580646</v>
      </c>
      <c r="R55" s="23">
        <f t="shared" si="19"/>
        <v>937.87096774193549</v>
      </c>
      <c r="S55" s="23">
        <f t="shared" si="19"/>
        <v>1549.7096774193549</v>
      </c>
      <c r="T55" s="23">
        <f t="shared" si="19"/>
        <v>491.29032258064518</v>
      </c>
      <c r="U55" s="23">
        <f t="shared" si="19"/>
        <v>288.80645161290323</v>
      </c>
      <c r="V55" s="23">
        <f t="shared" si="19"/>
        <v>1877.3548387096773</v>
      </c>
      <c r="W55" s="23">
        <f t="shared" si="19"/>
        <v>1216.6451612903227</v>
      </c>
      <c r="X55" s="23">
        <f t="shared" si="19"/>
        <v>1484.3548387096773</v>
      </c>
      <c r="Y55" s="23">
        <f t="shared" si="19"/>
        <v>626.87096774193549</v>
      </c>
      <c r="Z55" s="23">
        <f t="shared" si="19"/>
        <v>2965.0645161290322</v>
      </c>
      <c r="AA55" s="23">
        <f t="shared" si="19"/>
        <v>3393.483870967742</v>
      </c>
      <c r="AB55" s="6">
        <f t="shared" si="5"/>
        <v>16692.387096774197</v>
      </c>
      <c r="AC55" s="7">
        <f t="shared" si="3"/>
        <v>18607.612903225807</v>
      </c>
      <c r="AD55" s="18"/>
      <c r="AE55" s="18"/>
    </row>
    <row r="56" spans="1:31">
      <c r="A56" s="91" t="s">
        <v>33</v>
      </c>
      <c r="B56" s="23">
        <f t="shared" ref="B56:AA56" si="20">+B24/$B$65</f>
        <v>2140.6451612903224</v>
      </c>
      <c r="C56" s="23">
        <f t="shared" si="20"/>
        <v>2307.6774193548385</v>
      </c>
      <c r="D56" s="23">
        <f t="shared" si="20"/>
        <v>693.06451612903231</v>
      </c>
      <c r="E56" s="23">
        <f t="shared" si="20"/>
        <v>1041.2903225806451</v>
      </c>
      <c r="F56" s="23">
        <f t="shared" si="20"/>
        <v>271.03225806451616</v>
      </c>
      <c r="G56" s="23">
        <f t="shared" si="20"/>
        <v>346.64516129032256</v>
      </c>
      <c r="H56" s="23">
        <f t="shared" si="20"/>
        <v>1406.741935483871</v>
      </c>
      <c r="I56" s="23">
        <f t="shared" si="20"/>
        <v>2343.2903225806454</v>
      </c>
      <c r="J56" s="23">
        <f t="shared" si="20"/>
        <v>200.06451612903226</v>
      </c>
      <c r="K56" s="23">
        <f t="shared" si="20"/>
        <v>157.74193548387098</v>
      </c>
      <c r="L56" s="23">
        <f t="shared" si="20"/>
        <v>564.25806451612902</v>
      </c>
      <c r="M56" s="23">
        <f t="shared" si="20"/>
        <v>658.45161290322585</v>
      </c>
      <c r="N56" s="23">
        <f t="shared" si="20"/>
        <v>1333.6451612903227</v>
      </c>
      <c r="O56" s="23">
        <f t="shared" si="20"/>
        <v>1553.2258064516129</v>
      </c>
      <c r="P56" s="23">
        <f t="shared" si="20"/>
        <v>603.16129032258061</v>
      </c>
      <c r="Q56" s="23">
        <f t="shared" si="20"/>
        <v>1133.9677419354839</v>
      </c>
      <c r="R56" s="23">
        <f t="shared" si="20"/>
        <v>767.32258064516134</v>
      </c>
      <c r="S56" s="23">
        <f t="shared" si="20"/>
        <v>1313.0967741935483</v>
      </c>
      <c r="T56" s="23">
        <f t="shared" si="20"/>
        <v>351.48387096774195</v>
      </c>
      <c r="U56" s="23">
        <f t="shared" si="20"/>
        <v>306.77419354838707</v>
      </c>
      <c r="V56" s="23">
        <f t="shared" si="20"/>
        <v>1668.5483870967741</v>
      </c>
      <c r="W56" s="23">
        <f t="shared" si="20"/>
        <v>1092.1935483870968</v>
      </c>
      <c r="X56" s="23">
        <f t="shared" si="20"/>
        <v>1046.7741935483871</v>
      </c>
      <c r="Y56" s="23">
        <f t="shared" si="20"/>
        <v>610.54838709677415</v>
      </c>
      <c r="Z56" s="23">
        <f t="shared" si="20"/>
        <v>2437.7419354838707</v>
      </c>
      <c r="AA56" s="23">
        <f t="shared" si="20"/>
        <v>2752.1612903225805</v>
      </c>
      <c r="AB56" s="4">
        <f t="shared" si="5"/>
        <v>13484.483870967741</v>
      </c>
      <c r="AC56" s="5">
        <f t="shared" si="3"/>
        <v>15617.064516129034</v>
      </c>
      <c r="AD56" s="18"/>
      <c r="AE56" s="18"/>
    </row>
    <row r="57" spans="1:31">
      <c r="A57" s="92" t="s">
        <v>34</v>
      </c>
      <c r="B57" s="23">
        <f t="shared" ref="B57:AA57" si="21">+B25/$B$65</f>
        <v>242.06451612903226</v>
      </c>
      <c r="C57" s="23">
        <f t="shared" si="21"/>
        <v>1619.2903225806451</v>
      </c>
      <c r="D57" s="23">
        <f t="shared" si="21"/>
        <v>150.87096774193549</v>
      </c>
      <c r="E57" s="23">
        <f t="shared" si="21"/>
        <v>810.90322580645159</v>
      </c>
      <c r="F57" s="23">
        <f t="shared" si="21"/>
        <v>74.096774193548384</v>
      </c>
      <c r="G57" s="23">
        <f t="shared" si="21"/>
        <v>259.61290322580646</v>
      </c>
      <c r="H57" s="23">
        <f t="shared" si="21"/>
        <v>475.58064516129031</v>
      </c>
      <c r="I57" s="23">
        <f t="shared" si="21"/>
        <v>1733.7741935483871</v>
      </c>
      <c r="J57" s="23">
        <f t="shared" si="21"/>
        <v>117.58064516129032</v>
      </c>
      <c r="K57" s="23">
        <f t="shared" si="21"/>
        <v>107.12903225806451</v>
      </c>
      <c r="L57" s="23">
        <f t="shared" si="21"/>
        <v>310.19354838709677</v>
      </c>
      <c r="M57" s="23">
        <f t="shared" si="21"/>
        <v>411.12903225806451</v>
      </c>
      <c r="N57" s="23">
        <f t="shared" si="21"/>
        <v>766.64516129032256</v>
      </c>
      <c r="O57" s="23">
        <f t="shared" si="21"/>
        <v>1108.6451612903227</v>
      </c>
      <c r="P57" s="23">
        <f t="shared" si="21"/>
        <v>402.06451612903226</v>
      </c>
      <c r="Q57" s="23">
        <f t="shared" si="21"/>
        <v>890.25806451612902</v>
      </c>
      <c r="R57" s="23">
        <f t="shared" si="21"/>
        <v>519.22580645161293</v>
      </c>
      <c r="S57" s="23">
        <f t="shared" si="21"/>
        <v>925.87096774193549</v>
      </c>
      <c r="T57" s="23">
        <f t="shared" si="21"/>
        <v>293.54838709677421</v>
      </c>
      <c r="U57" s="23">
        <f t="shared" si="21"/>
        <v>233.67741935483872</v>
      </c>
      <c r="V57" s="23">
        <f t="shared" si="21"/>
        <v>1687.1290322580646</v>
      </c>
      <c r="W57" s="23">
        <f t="shared" si="21"/>
        <v>816.06451612903231</v>
      </c>
      <c r="X57" s="23">
        <f t="shared" si="21"/>
        <v>758.16129032258061</v>
      </c>
      <c r="Y57" s="23">
        <f t="shared" si="21"/>
        <v>523.0322580645161</v>
      </c>
      <c r="Z57" s="23">
        <f t="shared" si="21"/>
        <v>1696.7741935483871</v>
      </c>
      <c r="AA57" s="23">
        <f t="shared" si="21"/>
        <v>2122.9354838709678</v>
      </c>
      <c r="AB57" s="6">
        <f t="shared" si="5"/>
        <v>7493.9354838709678</v>
      </c>
      <c r="AC57" s="7">
        <f t="shared" si="3"/>
        <v>11562.322580645161</v>
      </c>
      <c r="AD57" s="18"/>
      <c r="AE57" s="18"/>
    </row>
    <row r="58" spans="1:31">
      <c r="A58" s="91" t="s">
        <v>35</v>
      </c>
      <c r="B58" s="23">
        <f t="shared" ref="B58:AA58" si="22">+B26/$B$65</f>
        <v>3.2258064516129031E-2</v>
      </c>
      <c r="C58" s="23">
        <f t="shared" si="22"/>
        <v>1134.9677419354839</v>
      </c>
      <c r="D58" s="23">
        <f t="shared" si="22"/>
        <v>8.7741935483870961</v>
      </c>
      <c r="E58" s="23">
        <f t="shared" si="22"/>
        <v>467.87096774193549</v>
      </c>
      <c r="F58" s="23">
        <f t="shared" si="22"/>
        <v>7.032258064516129</v>
      </c>
      <c r="G58" s="23">
        <f t="shared" si="22"/>
        <v>163.03225806451613</v>
      </c>
      <c r="H58" s="23">
        <f t="shared" si="22"/>
        <v>41.161290322580648</v>
      </c>
      <c r="I58" s="23">
        <f t="shared" si="22"/>
        <v>1046</v>
      </c>
      <c r="J58" s="23">
        <f t="shared" si="22"/>
        <v>46.87096774193548</v>
      </c>
      <c r="K58" s="23">
        <f t="shared" si="22"/>
        <v>63.677419354838712</v>
      </c>
      <c r="L58" s="23">
        <f t="shared" si="22"/>
        <v>74.322580645161295</v>
      </c>
      <c r="M58" s="23">
        <f t="shared" si="22"/>
        <v>98.967741935483872</v>
      </c>
      <c r="N58" s="23">
        <f t="shared" si="22"/>
        <v>164.41935483870967</v>
      </c>
      <c r="O58" s="23">
        <f t="shared" si="22"/>
        <v>312.03225806451616</v>
      </c>
      <c r="P58" s="23">
        <f t="shared" si="22"/>
        <v>136.19354838709677</v>
      </c>
      <c r="Q58" s="23">
        <f t="shared" si="22"/>
        <v>208.7741935483871</v>
      </c>
      <c r="R58" s="23">
        <f t="shared" si="22"/>
        <v>125.7741935483871</v>
      </c>
      <c r="S58" s="23">
        <f t="shared" si="22"/>
        <v>140.61290322580646</v>
      </c>
      <c r="T58" s="23">
        <f t="shared" si="22"/>
        <v>65.870967741935488</v>
      </c>
      <c r="U58" s="23">
        <f t="shared" si="22"/>
        <v>14.580645161290322</v>
      </c>
      <c r="V58" s="23">
        <f t="shared" si="22"/>
        <v>331.25806451612902</v>
      </c>
      <c r="W58" s="23">
        <f t="shared" si="22"/>
        <v>46.064516129032256</v>
      </c>
      <c r="X58" s="23">
        <f t="shared" si="22"/>
        <v>124.3225806451613</v>
      </c>
      <c r="Y58" s="23">
        <f t="shared" si="22"/>
        <v>48.41935483870968</v>
      </c>
      <c r="Z58" s="23">
        <f t="shared" si="22"/>
        <v>101.80645161290323</v>
      </c>
      <c r="AA58" s="23">
        <f t="shared" si="22"/>
        <v>366.80645161290323</v>
      </c>
      <c r="AB58" s="4">
        <f t="shared" si="5"/>
        <v>1227.8387096774193</v>
      </c>
      <c r="AC58" s="5">
        <f t="shared" si="3"/>
        <v>4111.8064516129034</v>
      </c>
      <c r="AD58" s="18"/>
      <c r="AE58" s="18"/>
    </row>
    <row r="59" spans="1:31">
      <c r="A59" s="92" t="s">
        <v>36</v>
      </c>
      <c r="B59" s="23">
        <f t="shared" ref="B59:AA59" si="23">+B27/$B$65</f>
        <v>0</v>
      </c>
      <c r="C59" s="23">
        <f t="shared" si="23"/>
        <v>116.45161290322581</v>
      </c>
      <c r="D59" s="23">
        <f t="shared" si="23"/>
        <v>3.2258064516129031E-2</v>
      </c>
      <c r="E59" s="23">
        <f t="shared" si="23"/>
        <v>48.322580645161288</v>
      </c>
      <c r="F59" s="23">
        <f t="shared" si="23"/>
        <v>0</v>
      </c>
      <c r="G59" s="23">
        <f t="shared" si="23"/>
        <v>1.8709677419354838</v>
      </c>
      <c r="H59" s="23">
        <f t="shared" si="23"/>
        <v>0</v>
      </c>
      <c r="I59" s="23">
        <f t="shared" si="23"/>
        <v>0.70967741935483875</v>
      </c>
      <c r="J59" s="23">
        <f t="shared" si="23"/>
        <v>3.2258064516129031E-2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0.45161290322580644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6.4516129032258063E-2</v>
      </c>
      <c r="AC59" s="7">
        <f t="shared" si="3"/>
        <v>167.80645161290323</v>
      </c>
      <c r="AD59" s="18"/>
      <c r="AE59" s="18"/>
    </row>
    <row r="60" spans="1:31">
      <c r="A60" s="91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>
      <c r="A61" s="92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1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7" customFormat="1" ht="15" thickTop="1" thickBot="1">
      <c r="A63" s="9" t="s">
        <v>47</v>
      </c>
      <c r="B63" s="54">
        <f>SUM(B39:B62)</f>
        <v>46790.61290322581</v>
      </c>
      <c r="C63" s="49">
        <f t="shared" ref="C63:AC63" si="25">SUM(C39:C62)</f>
        <v>28397.935483870966</v>
      </c>
      <c r="D63" s="54">
        <f t="shared" si="25"/>
        <v>17767.161290322583</v>
      </c>
      <c r="E63" s="49">
        <f t="shared" si="25"/>
        <v>14051.548387096773</v>
      </c>
      <c r="F63" s="54">
        <f t="shared" si="25"/>
        <v>7810.5161290322576</v>
      </c>
      <c r="G63" s="49">
        <f t="shared" si="25"/>
        <v>5692.5483870967755</v>
      </c>
      <c r="H63" s="54">
        <f t="shared" si="25"/>
        <v>24403.225806451614</v>
      </c>
      <c r="I63" s="49">
        <f t="shared" si="25"/>
        <v>33630.677419354841</v>
      </c>
      <c r="J63" s="54">
        <f t="shared" si="25"/>
        <v>4429.2903225806467</v>
      </c>
      <c r="K63" s="54">
        <f t="shared" si="25"/>
        <v>5686.1290322580653</v>
      </c>
      <c r="L63" s="54">
        <f t="shared" si="25"/>
        <v>8172.677419354839</v>
      </c>
      <c r="M63" s="49">
        <f t="shared" si="25"/>
        <v>17242.967741935485</v>
      </c>
      <c r="N63" s="54">
        <f t="shared" si="25"/>
        <v>21633.451612903224</v>
      </c>
      <c r="O63" s="49">
        <f t="shared" si="25"/>
        <v>29581.451612903227</v>
      </c>
      <c r="P63" s="54">
        <f t="shared" si="25"/>
        <v>12926.903225806451</v>
      </c>
      <c r="Q63" s="49">
        <f t="shared" si="25"/>
        <v>15097.451612903224</v>
      </c>
      <c r="R63" s="54">
        <f t="shared" si="25"/>
        <v>17923.096774193549</v>
      </c>
      <c r="S63" s="49">
        <f t="shared" si="25"/>
        <v>19310.774193548386</v>
      </c>
      <c r="T63" s="54">
        <f>SUM(T39:T62)</f>
        <v>5734.1935483870966</v>
      </c>
      <c r="U63" s="49">
        <f t="shared" si="25"/>
        <v>7146.8709677419374</v>
      </c>
      <c r="V63" s="54">
        <f t="shared" si="25"/>
        <v>18729.387096774193</v>
      </c>
      <c r="W63" s="49">
        <f t="shared" si="25"/>
        <v>23140.83870967742</v>
      </c>
      <c r="X63" s="54">
        <f t="shared" si="25"/>
        <v>17374</v>
      </c>
      <c r="Y63" s="49">
        <f t="shared" si="25"/>
        <v>10893.387096774195</v>
      </c>
      <c r="Z63" s="54">
        <f t="shared" si="25"/>
        <v>47837.612903225796</v>
      </c>
      <c r="AA63" s="54">
        <f t="shared" si="25"/>
        <v>41095.61290322581</v>
      </c>
      <c r="AB63" s="54">
        <f>SUM(AB39:AB62)</f>
        <v>251532.12903225806</v>
      </c>
      <c r="AC63" s="50">
        <f t="shared" si="25"/>
        <v>250968.19354838712</v>
      </c>
    </row>
    <row r="64" spans="1:31" ht="17" thickTop="1">
      <c r="A64" s="171"/>
      <c r="B64" s="18"/>
      <c r="C64" s="18"/>
      <c r="AB64" s="175" t="str">
        <f>IF(AB63='Daily Total'!D43,"Correct","Wrong")</f>
        <v>Correct</v>
      </c>
      <c r="AC64" s="175" t="str">
        <f>IF(AC63='Daily Total'!E43,"Correct","Wrong")</f>
        <v>Wrong</v>
      </c>
    </row>
    <row r="65" spans="1:31">
      <c r="A65" s="8" t="s">
        <v>85</v>
      </c>
      <c r="B65" s="8">
        <f>COUNTIF('Daily Total'!G7:G37,"&gt;0")</f>
        <v>31</v>
      </c>
      <c r="C65" s="18"/>
    </row>
    <row r="66" spans="1:31">
      <c r="B66" s="18"/>
      <c r="C66" s="18"/>
    </row>
    <row r="67" spans="1:31">
      <c r="A67" s="47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27" t="s">
        <v>0</v>
      </c>
      <c r="B69" s="318" t="s">
        <v>1</v>
      </c>
      <c r="C69" s="319"/>
      <c r="D69" s="318" t="s">
        <v>2</v>
      </c>
      <c r="E69" s="319"/>
      <c r="F69" s="318" t="s">
        <v>3</v>
      </c>
      <c r="G69" s="319"/>
      <c r="H69" s="318" t="s">
        <v>4</v>
      </c>
      <c r="I69" s="319"/>
      <c r="J69" s="318" t="s">
        <v>5</v>
      </c>
      <c r="K69" s="319"/>
      <c r="L69" s="318" t="s">
        <v>6</v>
      </c>
      <c r="M69" s="319"/>
      <c r="N69" s="318" t="s">
        <v>7</v>
      </c>
      <c r="O69" s="319"/>
      <c r="P69" s="318" t="s">
        <v>8</v>
      </c>
      <c r="Q69" s="319"/>
      <c r="R69" s="318" t="s">
        <v>9</v>
      </c>
      <c r="S69" s="319"/>
      <c r="T69" s="318" t="s">
        <v>10</v>
      </c>
      <c r="U69" s="319"/>
      <c r="V69" s="318" t="s">
        <v>11</v>
      </c>
      <c r="W69" s="319"/>
      <c r="X69" s="318" t="s">
        <v>12</v>
      </c>
      <c r="Y69" s="319"/>
      <c r="Z69" s="318" t="s">
        <v>40</v>
      </c>
      <c r="AA69" s="319"/>
      <c r="AB69" s="318" t="s">
        <v>51</v>
      </c>
      <c r="AC69" s="319"/>
    </row>
    <row r="70" spans="1:31" s="71" customFormat="1" ht="15" thickTop="1" thickBot="1">
      <c r="A70" s="32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ht="14" thickTop="1">
      <c r="A71" s="90" t="s">
        <v>16</v>
      </c>
      <c r="B71" s="63"/>
      <c r="C71" s="64"/>
      <c r="D71" s="63"/>
      <c r="E71" s="64"/>
      <c r="F71" s="63"/>
      <c r="G71" s="64"/>
      <c r="H71" s="63"/>
      <c r="I71" s="64"/>
      <c r="J71" s="63"/>
      <c r="K71" s="64"/>
      <c r="L71" s="63"/>
      <c r="M71" s="64"/>
      <c r="N71" s="63"/>
      <c r="O71" s="64"/>
      <c r="P71" s="63"/>
      <c r="Q71" s="64"/>
      <c r="R71" s="63"/>
      <c r="S71" s="64"/>
      <c r="T71" s="63"/>
      <c r="U71" s="64"/>
      <c r="V71" s="63"/>
      <c r="W71" s="64"/>
      <c r="X71" s="63"/>
      <c r="Y71" s="64"/>
      <c r="Z71" s="63"/>
      <c r="AA71" s="63"/>
      <c r="AB71" s="104">
        <f t="shared" ref="AB71:AC71" si="26">AB7/AB31</f>
        <v>0</v>
      </c>
      <c r="AC71" s="105">
        <f t="shared" si="26"/>
        <v>0</v>
      </c>
      <c r="AD71" s="18"/>
      <c r="AE71" s="18"/>
    </row>
    <row r="72" spans="1:31">
      <c r="A72" s="91" t="s">
        <v>17</v>
      </c>
      <c r="B72" s="86">
        <f>B8/B31</f>
        <v>8.0723387445372618E-3</v>
      </c>
      <c r="C72" s="87">
        <f t="shared" ref="C72:AC72" si="27">C8/C31</f>
        <v>3.4077858819974623E-6</v>
      </c>
      <c r="D72" s="86">
        <f t="shared" si="27"/>
        <v>6.3673104785559442E-3</v>
      </c>
      <c r="E72" s="87">
        <f t="shared" si="27"/>
        <v>2.2956946542454282E-5</v>
      </c>
      <c r="F72" s="86">
        <f t="shared" si="27"/>
        <v>4.5554793785054061E-3</v>
      </c>
      <c r="G72" s="87">
        <f t="shared" si="27"/>
        <v>3.4000306002754026E-5</v>
      </c>
      <c r="H72" s="86">
        <f t="shared" si="27"/>
        <v>7.2227362855254457E-3</v>
      </c>
      <c r="I72" s="87">
        <f t="shared" si="27"/>
        <v>9.8796126040836372E-5</v>
      </c>
      <c r="J72" s="86">
        <f t="shared" si="27"/>
        <v>1.2963556384187375E-3</v>
      </c>
      <c r="K72" s="87">
        <f t="shared" si="27"/>
        <v>2.2692460430022126E-4</v>
      </c>
      <c r="L72" s="86">
        <f t="shared" si="27"/>
        <v>3.5523558039573242E-4</v>
      </c>
      <c r="M72" s="87">
        <f t="shared" si="27"/>
        <v>2.2449544648402714E-5</v>
      </c>
      <c r="N72" s="86">
        <f t="shared" si="27"/>
        <v>1.0139613531612481E-3</v>
      </c>
      <c r="O72" s="87">
        <f t="shared" si="27"/>
        <v>1.0904828112646874E-6</v>
      </c>
      <c r="P72" s="86">
        <f t="shared" si="27"/>
        <v>2.3706498575114664E-4</v>
      </c>
      <c r="Q72" s="87">
        <f t="shared" si="27"/>
        <v>0</v>
      </c>
      <c r="R72" s="86">
        <f t="shared" si="27"/>
        <v>1.4398433450440593E-5</v>
      </c>
      <c r="S72" s="87">
        <f t="shared" si="27"/>
        <v>0</v>
      </c>
      <c r="T72" s="86">
        <f t="shared" si="27"/>
        <v>0</v>
      </c>
      <c r="U72" s="87">
        <f t="shared" si="27"/>
        <v>0</v>
      </c>
      <c r="V72" s="86">
        <f t="shared" si="27"/>
        <v>0</v>
      </c>
      <c r="W72" s="87">
        <f t="shared" si="27"/>
        <v>0</v>
      </c>
      <c r="X72" s="86">
        <f t="shared" si="27"/>
        <v>0</v>
      </c>
      <c r="Y72" s="87">
        <f t="shared" si="27"/>
        <v>0</v>
      </c>
      <c r="Z72" s="86">
        <f t="shared" si="27"/>
        <v>0</v>
      </c>
      <c r="AA72" s="86">
        <f t="shared" si="27"/>
        <v>0</v>
      </c>
      <c r="AB72" s="106">
        <f t="shared" si="27"/>
        <v>2.9283759812124303E-3</v>
      </c>
      <c r="AC72" s="107">
        <f t="shared" si="27"/>
        <v>2.2493529896793256E-5</v>
      </c>
      <c r="AD72" s="18"/>
      <c r="AE72" s="18"/>
    </row>
    <row r="73" spans="1:31">
      <c r="A73" s="92" t="s">
        <v>18</v>
      </c>
      <c r="B73" s="86">
        <f>B9/B31</f>
        <v>4.6331322315132137E-2</v>
      </c>
      <c r="C73" s="87">
        <f t="shared" ref="C73:AC73" si="28">C9/C31</f>
        <v>3.067007293797716E-5</v>
      </c>
      <c r="D73" s="86">
        <f t="shared" si="28"/>
        <v>4.1370269907150196E-2</v>
      </c>
      <c r="E73" s="87">
        <f t="shared" si="28"/>
        <v>1.7676848837689798E-4</v>
      </c>
      <c r="F73" s="86">
        <f t="shared" si="28"/>
        <v>2.9786144404153208E-2</v>
      </c>
      <c r="G73" s="87">
        <f t="shared" si="28"/>
        <v>4.5900413103717932E-4</v>
      </c>
      <c r="H73" s="86">
        <f t="shared" si="28"/>
        <v>3.5688037012557836E-2</v>
      </c>
      <c r="I73" s="87">
        <f t="shared" si="28"/>
        <v>2.3998825956715788E-3</v>
      </c>
      <c r="J73" s="86">
        <f t="shared" si="28"/>
        <v>1.0319864829434556E-2</v>
      </c>
      <c r="K73" s="87">
        <f t="shared" si="28"/>
        <v>6.2631190786861064E-3</v>
      </c>
      <c r="L73" s="86">
        <f t="shared" si="28"/>
        <v>5.6877163483361158E-3</v>
      </c>
      <c r="M73" s="87">
        <f t="shared" si="28"/>
        <v>1.4818570263333159E-2</v>
      </c>
      <c r="N73" s="86">
        <f t="shared" si="28"/>
        <v>1.5813323750404465E-2</v>
      </c>
      <c r="O73" s="87">
        <f t="shared" si="28"/>
        <v>1.2856792344810665E-2</v>
      </c>
      <c r="P73" s="86">
        <f t="shared" si="28"/>
        <v>1.2711674078066747E-2</v>
      </c>
      <c r="Q73" s="87">
        <f t="shared" si="28"/>
        <v>1.3332735069580211E-2</v>
      </c>
      <c r="R73" s="86">
        <f t="shared" si="28"/>
        <v>1.2969388930484363E-2</v>
      </c>
      <c r="S73" s="87">
        <f t="shared" si="28"/>
        <v>1.2301339382661192E-2</v>
      </c>
      <c r="T73" s="86">
        <f t="shared" si="28"/>
        <v>5.895589558955896E-3</v>
      </c>
      <c r="U73" s="87">
        <f t="shared" si="28"/>
        <v>2.2274579897360904E-2</v>
      </c>
      <c r="V73" s="86">
        <f t="shared" si="28"/>
        <v>5.2892556289839496E-3</v>
      </c>
      <c r="W73" s="87">
        <f t="shared" si="28"/>
        <v>1.4250745086887307E-2</v>
      </c>
      <c r="X73" s="86">
        <f t="shared" si="28"/>
        <v>1.2664455972402218E-2</v>
      </c>
      <c r="Y73" s="87">
        <f t="shared" si="28"/>
        <v>2.4258576526155259E-2</v>
      </c>
      <c r="Z73" s="86">
        <f t="shared" si="28"/>
        <v>1.5277491189953108E-2</v>
      </c>
      <c r="AA73" s="86">
        <f t="shared" si="28"/>
        <v>9.1415456009745957E-3</v>
      </c>
      <c r="AB73" s="106">
        <f t="shared" si="28"/>
        <v>2.354076231651802E-2</v>
      </c>
      <c r="AC73" s="107">
        <f t="shared" si="28"/>
        <v>9.2675913863919292E-3</v>
      </c>
      <c r="AD73" s="18"/>
      <c r="AE73" s="18"/>
    </row>
    <row r="74" spans="1:31">
      <c r="A74" s="91" t="s">
        <v>19</v>
      </c>
      <c r="B74" s="86">
        <f>B10/B31</f>
        <v>8.1313525114287466E-2</v>
      </c>
      <c r="C74" s="87">
        <f t="shared" ref="C74:AC74" si="29">C10/C31</f>
        <v>9.5077226107729198E-3</v>
      </c>
      <c r="D74" s="86">
        <f t="shared" si="29"/>
        <v>7.2602227378527256E-2</v>
      </c>
      <c r="E74" s="87">
        <f t="shared" si="29"/>
        <v>2.3395424221415159E-2</v>
      </c>
      <c r="F74" s="86">
        <f t="shared" si="29"/>
        <v>5.8106110041879024E-2</v>
      </c>
      <c r="G74" s="87">
        <f t="shared" si="29"/>
        <v>2.926859675070409E-2</v>
      </c>
      <c r="H74" s="86">
        <f t="shared" si="29"/>
        <v>3.8075346992729679E-2</v>
      </c>
      <c r="I74" s="87">
        <f t="shared" si="29"/>
        <v>2.0637839299947915E-2</v>
      </c>
      <c r="J74" s="86">
        <f t="shared" si="29"/>
        <v>3.1192647187345237E-2</v>
      </c>
      <c r="K74" s="87">
        <f t="shared" si="29"/>
        <v>4.1203835025812673E-2</v>
      </c>
      <c r="L74" s="86">
        <f t="shared" si="29"/>
        <v>2.3046895043674243E-2</v>
      </c>
      <c r="M74" s="87">
        <f t="shared" si="29"/>
        <v>4.2167728031249768E-2</v>
      </c>
      <c r="N74" s="86">
        <f t="shared" si="29"/>
        <v>3.933573602410842E-2</v>
      </c>
      <c r="O74" s="87">
        <f t="shared" si="29"/>
        <v>4.1700062702761651E-2</v>
      </c>
      <c r="P74" s="86">
        <f t="shared" si="29"/>
        <v>4.7697475133130704E-2</v>
      </c>
      <c r="Q74" s="87">
        <f t="shared" si="29"/>
        <v>3.8620061920298446E-2</v>
      </c>
      <c r="R74" s="86">
        <f t="shared" si="29"/>
        <v>4.7021684040776363E-2</v>
      </c>
      <c r="S74" s="87">
        <f t="shared" si="29"/>
        <v>3.7650718134953909E-2</v>
      </c>
      <c r="T74" s="86">
        <f t="shared" si="29"/>
        <v>2.822907290729073E-2</v>
      </c>
      <c r="U74" s="87">
        <f t="shared" si="29"/>
        <v>7.6898078563594263E-2</v>
      </c>
      <c r="V74" s="86">
        <f t="shared" si="29"/>
        <v>2.4637838415048973E-2</v>
      </c>
      <c r="W74" s="87">
        <f t="shared" si="29"/>
        <v>5.1534363212084211E-2</v>
      </c>
      <c r="X74" s="86">
        <f t="shared" si="29"/>
        <v>4.2930296289969812E-2</v>
      </c>
      <c r="Y74" s="87">
        <f t="shared" si="29"/>
        <v>6.6181021335820781E-2</v>
      </c>
      <c r="Z74" s="86">
        <f t="shared" si="29"/>
        <v>4.5448783046947806E-2</v>
      </c>
      <c r="AA74" s="86">
        <f t="shared" si="29"/>
        <v>3.0001632699197152E-2</v>
      </c>
      <c r="AB74" s="106">
        <f t="shared" si="29"/>
        <v>5.0322949829022037E-2</v>
      </c>
      <c r="AC74" s="107">
        <f t="shared" si="29"/>
        <v>3.4508288223094687E-2</v>
      </c>
      <c r="AD74" s="18"/>
      <c r="AE74" s="18"/>
    </row>
    <row r="75" spans="1:31">
      <c r="A75" s="92" t="s">
        <v>20</v>
      </c>
      <c r="B75" s="86">
        <f>B11/B31</f>
        <v>8.8087698869844994E-2</v>
      </c>
      <c r="C75" s="87">
        <f t="shared" ref="C75:AC75" si="30">C11/C31</f>
        <v>2.7949523875515855E-2</v>
      </c>
      <c r="D75" s="86">
        <f t="shared" si="30"/>
        <v>5.6250930495186841E-2</v>
      </c>
      <c r="E75" s="87">
        <f t="shared" si="30"/>
        <v>5.6125142906992227E-2</v>
      </c>
      <c r="F75" s="86">
        <f t="shared" si="30"/>
        <v>5.1902728331529861E-2</v>
      </c>
      <c r="G75" s="87">
        <f t="shared" si="30"/>
        <v>6.3512571613144525E-2</v>
      </c>
      <c r="H75" s="86">
        <f t="shared" si="30"/>
        <v>3.510508922670192E-2</v>
      </c>
      <c r="I75" s="87">
        <f t="shared" si="30"/>
        <v>3.957024644357926E-2</v>
      </c>
      <c r="J75" s="86">
        <f t="shared" si="30"/>
        <v>5.1388120138666359E-2</v>
      </c>
      <c r="K75" s="87">
        <f t="shared" si="30"/>
        <v>9.074147614455097E-2</v>
      </c>
      <c r="L75" s="86">
        <f t="shared" si="30"/>
        <v>3.2014619917664286E-2</v>
      </c>
      <c r="M75" s="87">
        <f t="shared" si="30"/>
        <v>7.5690510577477124E-2</v>
      </c>
      <c r="N75" s="86">
        <f t="shared" si="30"/>
        <v>5.6027329240706969E-2</v>
      </c>
      <c r="O75" s="87">
        <f t="shared" si="30"/>
        <v>6.2383250184018975E-2</v>
      </c>
      <c r="P75" s="86">
        <f t="shared" si="30"/>
        <v>7.163105701038594E-2</v>
      </c>
      <c r="Q75" s="87">
        <f t="shared" si="30"/>
        <v>5.6837193202869105E-2</v>
      </c>
      <c r="R75" s="86">
        <f t="shared" si="30"/>
        <v>6.7980403732073952E-2</v>
      </c>
      <c r="S75" s="87">
        <f t="shared" si="30"/>
        <v>5.2718355455921316E-2</v>
      </c>
      <c r="T75" s="86">
        <f t="shared" si="30"/>
        <v>3.6802430243024299E-2</v>
      </c>
      <c r="U75" s="87">
        <f t="shared" si="30"/>
        <v>0.12926026729495876</v>
      </c>
      <c r="V75" s="86">
        <f t="shared" si="30"/>
        <v>3.6079233772698074E-2</v>
      </c>
      <c r="W75" s="87">
        <f t="shared" si="30"/>
        <v>6.8082401451978483E-2</v>
      </c>
      <c r="X75" s="86">
        <f t="shared" si="30"/>
        <v>5.0860202675856024E-2</v>
      </c>
      <c r="Y75" s="87">
        <f t="shared" si="30"/>
        <v>9.2094937739676336E-2</v>
      </c>
      <c r="Z75" s="86">
        <f t="shared" si="30"/>
        <v>6.5486329423601081E-2</v>
      </c>
      <c r="AA75" s="86">
        <f t="shared" si="30"/>
        <v>4.4753226935768983E-2</v>
      </c>
      <c r="AB75" s="106">
        <f t="shared" si="30"/>
        <v>6.0159312681917376E-2</v>
      </c>
      <c r="AC75" s="107">
        <f t="shared" si="30"/>
        <v>5.6417371945940979E-2</v>
      </c>
      <c r="AD75" s="18"/>
      <c r="AE75" s="18"/>
    </row>
    <row r="76" spans="1:31">
      <c r="A76" s="91" t="s">
        <v>21</v>
      </c>
      <c r="B76" s="86">
        <f>B12/B31</f>
        <v>8.2432442680465956E-2</v>
      </c>
      <c r="C76" s="87">
        <f t="shared" ref="C76:AC76" si="31">C12/C31</f>
        <v>2.8209651531174992E-2</v>
      </c>
      <c r="D76" s="86">
        <f t="shared" si="31"/>
        <v>5.9134103874128055E-2</v>
      </c>
      <c r="E76" s="87">
        <f t="shared" si="31"/>
        <v>5.8120101561531502E-2</v>
      </c>
      <c r="F76" s="86">
        <f t="shared" si="31"/>
        <v>5.1704484441984749E-2</v>
      </c>
      <c r="G76" s="87">
        <f t="shared" si="31"/>
        <v>6.607392799868532E-2</v>
      </c>
      <c r="H76" s="86">
        <f t="shared" si="31"/>
        <v>3.8452081956378059E-2</v>
      </c>
      <c r="I76" s="87">
        <f t="shared" si="31"/>
        <v>4.1825292000103591E-2</v>
      </c>
      <c r="J76" s="86">
        <f t="shared" si="31"/>
        <v>5.2691758673930139E-2</v>
      </c>
      <c r="K76" s="87">
        <f t="shared" si="31"/>
        <v>0.10535542066148522</v>
      </c>
      <c r="L76" s="86">
        <f t="shared" si="31"/>
        <v>3.4114456904003505E-2</v>
      </c>
      <c r="M76" s="87">
        <f t="shared" si="31"/>
        <v>9.3154385518547059E-2</v>
      </c>
      <c r="N76" s="86">
        <f t="shared" si="31"/>
        <v>5.3065965641621325E-2</v>
      </c>
      <c r="O76" s="87">
        <f t="shared" si="31"/>
        <v>7.3288078296665851E-2</v>
      </c>
      <c r="P76" s="86">
        <f t="shared" si="31"/>
        <v>6.1641887137103418E-2</v>
      </c>
      <c r="Q76" s="87">
        <f t="shared" si="31"/>
        <v>6.6484196221964401E-2</v>
      </c>
      <c r="R76" s="86">
        <f t="shared" si="31"/>
        <v>6.7904811956459143E-2</v>
      </c>
      <c r="S76" s="87">
        <f t="shared" si="31"/>
        <v>5.2693298409378683E-2</v>
      </c>
      <c r="T76" s="86">
        <f t="shared" si="31"/>
        <v>3.5733573357335735E-2</v>
      </c>
      <c r="U76" s="87">
        <f t="shared" si="31"/>
        <v>0.12554558051572309</v>
      </c>
      <c r="V76" s="86">
        <f t="shared" si="31"/>
        <v>3.2553637461226193E-2</v>
      </c>
      <c r="W76" s="87">
        <f t="shared" si="31"/>
        <v>6.9527967592553877E-2</v>
      </c>
      <c r="X76" s="86">
        <f t="shared" si="31"/>
        <v>4.7471750520800451E-2</v>
      </c>
      <c r="Y76" s="87">
        <f t="shared" si="31"/>
        <v>9.5313818682538978E-2</v>
      </c>
      <c r="Z76" s="86">
        <f t="shared" si="31"/>
        <v>6.6716971258949972E-2</v>
      </c>
      <c r="AA76" s="86">
        <f t="shared" si="31"/>
        <v>4.7212480101478535E-2</v>
      </c>
      <c r="AB76" s="106">
        <f t="shared" si="31"/>
        <v>5.8660369944402664E-2</v>
      </c>
      <c r="AC76" s="107">
        <f t="shared" si="31"/>
        <v>6.088343017333514E-2</v>
      </c>
      <c r="AD76" s="18"/>
      <c r="AE76" s="18"/>
    </row>
    <row r="77" spans="1:31">
      <c r="A77" s="92" t="s">
        <v>22</v>
      </c>
      <c r="B77" s="86">
        <f>B13/B31</f>
        <v>7.6328378520919213E-2</v>
      </c>
      <c r="C77" s="87">
        <f t="shared" ref="C77:AC77" si="32">C13/C31</f>
        <v>3.2314897590354601E-2</v>
      </c>
      <c r="D77" s="86">
        <f t="shared" si="32"/>
        <v>6.2028170855256706E-2</v>
      </c>
      <c r="E77" s="87">
        <f t="shared" si="32"/>
        <v>5.1228426209486727E-2</v>
      </c>
      <c r="F77" s="86">
        <f t="shared" si="32"/>
        <v>5.400906965794669E-2</v>
      </c>
      <c r="G77" s="87">
        <f t="shared" si="32"/>
        <v>6.5677257761986518E-2</v>
      </c>
      <c r="H77" s="86">
        <f t="shared" si="32"/>
        <v>4.5735624586913416E-2</v>
      </c>
      <c r="I77" s="87">
        <f t="shared" si="32"/>
        <v>4.514503367221364E-2</v>
      </c>
      <c r="J77" s="86">
        <f t="shared" si="32"/>
        <v>4.8147231042619511E-2</v>
      </c>
      <c r="K77" s="87">
        <f t="shared" si="32"/>
        <v>0.10353435071197595</v>
      </c>
      <c r="L77" s="86">
        <f t="shared" si="32"/>
        <v>3.2582996846297459E-2</v>
      </c>
      <c r="M77" s="87">
        <f t="shared" si="32"/>
        <v>8.1851039788076299E-2</v>
      </c>
      <c r="N77" s="86">
        <f t="shared" si="32"/>
        <v>5.2052004288460074E-2</v>
      </c>
      <c r="O77" s="87">
        <f t="shared" si="32"/>
        <v>7.2043837409012837E-2</v>
      </c>
      <c r="P77" s="86">
        <f t="shared" si="32"/>
        <v>5.8525106429701497E-2</v>
      </c>
      <c r="Q77" s="87">
        <f t="shared" si="32"/>
        <v>5.7984577615107016E-2</v>
      </c>
      <c r="R77" s="86">
        <f t="shared" si="32"/>
        <v>7.0586520186603691E-2</v>
      </c>
      <c r="S77" s="87">
        <f t="shared" si="32"/>
        <v>5.0882509179231386E-2</v>
      </c>
      <c r="T77" s="86">
        <f t="shared" si="32"/>
        <v>3.7162466246624663E-2</v>
      </c>
      <c r="U77" s="87">
        <f t="shared" si="32"/>
        <v>8.3785820999941321E-2</v>
      </c>
      <c r="V77" s="86">
        <f t="shared" si="32"/>
        <v>3.0450680403919319E-2</v>
      </c>
      <c r="W77" s="87">
        <f t="shared" si="32"/>
        <v>6.8281741816590136E-2</v>
      </c>
      <c r="X77" s="86">
        <f t="shared" si="32"/>
        <v>4.563363126956483E-2</v>
      </c>
      <c r="Y77" s="87">
        <f t="shared" si="32"/>
        <v>7.812078946978783E-2</v>
      </c>
      <c r="Z77" s="86">
        <f t="shared" si="32"/>
        <v>6.3470099786508929E-2</v>
      </c>
      <c r="AA77" s="86">
        <f t="shared" si="32"/>
        <v>4.9689002201004112E-2</v>
      </c>
      <c r="AB77" s="106">
        <f t="shared" si="32"/>
        <v>5.745293104350422E-2</v>
      </c>
      <c r="AC77" s="107">
        <f t="shared" si="32"/>
        <v>5.8137934181360831E-2</v>
      </c>
      <c r="AD77" s="18"/>
      <c r="AE77" s="18"/>
    </row>
    <row r="78" spans="1:31">
      <c r="A78" s="91" t="s">
        <v>23</v>
      </c>
      <c r="B78" s="86">
        <f>B14/B31</f>
        <v>6.7836187159128272E-2</v>
      </c>
      <c r="C78" s="87">
        <f t="shared" ref="C78:AC78" si="33">C14/C31</f>
        <v>3.982111395976768E-2</v>
      </c>
      <c r="D78" s="86">
        <f t="shared" si="33"/>
        <v>6.3235545097697451E-2</v>
      </c>
      <c r="E78" s="87">
        <f t="shared" si="33"/>
        <v>4.6719681908548708E-2</v>
      </c>
      <c r="F78" s="86">
        <f t="shared" si="33"/>
        <v>6.0047248127008249E-2</v>
      </c>
      <c r="G78" s="87">
        <f t="shared" si="33"/>
        <v>5.8911196867438474E-2</v>
      </c>
      <c r="H78" s="86">
        <f t="shared" si="33"/>
        <v>5.0935888962326502E-2</v>
      </c>
      <c r="I78" s="87">
        <f t="shared" si="33"/>
        <v>4.8983694802460502E-2</v>
      </c>
      <c r="J78" s="86">
        <f t="shared" si="33"/>
        <v>5.1278876685990619E-2</v>
      </c>
      <c r="K78" s="87">
        <f t="shared" si="33"/>
        <v>0.10213309128042208</v>
      </c>
      <c r="L78" s="86">
        <f t="shared" si="33"/>
        <v>3.4860451622834542E-2</v>
      </c>
      <c r="M78" s="87">
        <f t="shared" si="33"/>
        <v>7.5436082404795227E-2</v>
      </c>
      <c r="N78" s="86">
        <f t="shared" si="33"/>
        <v>5.2230938644900297E-2</v>
      </c>
      <c r="O78" s="87">
        <f t="shared" si="33"/>
        <v>6.8379815163163493E-2</v>
      </c>
      <c r="P78" s="86">
        <f t="shared" si="33"/>
        <v>5.7561873961281047E-2</v>
      </c>
      <c r="Q78" s="87">
        <f t="shared" si="33"/>
        <v>5.2741223150243259E-2</v>
      </c>
      <c r="R78" s="86">
        <f t="shared" si="33"/>
        <v>6.9431045902205835E-2</v>
      </c>
      <c r="S78" s="87">
        <f t="shared" si="33"/>
        <v>5.0262764894743697E-2</v>
      </c>
      <c r="T78" s="86">
        <f t="shared" si="33"/>
        <v>4.2523627362736273E-2</v>
      </c>
      <c r="U78" s="87">
        <f t="shared" si="33"/>
        <v>6.1032800278037307E-2</v>
      </c>
      <c r="V78" s="86">
        <f t="shared" si="33"/>
        <v>3.0721085201623807E-2</v>
      </c>
      <c r="W78" s="87">
        <f t="shared" si="33"/>
        <v>6.9586515112230019E-2</v>
      </c>
      <c r="X78" s="86">
        <f t="shared" si="33"/>
        <v>4.4696004782823429E-2</v>
      </c>
      <c r="Y78" s="87">
        <f t="shared" si="33"/>
        <v>5.7815484386798739E-2</v>
      </c>
      <c r="Z78" s="86">
        <f t="shared" si="33"/>
        <v>5.9326377003923216E-2</v>
      </c>
      <c r="AA78" s="86">
        <f t="shared" si="33"/>
        <v>5.2558000069075732E-2</v>
      </c>
      <c r="AB78" s="106">
        <f t="shared" si="33"/>
        <v>5.5952705843003957E-2</v>
      </c>
      <c r="AC78" s="107">
        <f t="shared" si="33"/>
        <v>5.688909340149087E-2</v>
      </c>
      <c r="AD78" s="18"/>
      <c r="AE78" s="18"/>
    </row>
    <row r="79" spans="1:31">
      <c r="A79" s="92" t="s">
        <v>24</v>
      </c>
      <c r="B79" s="86">
        <f>B15/B31</f>
        <v>6.4489775658062104E-2</v>
      </c>
      <c r="C79" s="87">
        <f t="shared" ref="C79:AC79" si="34">C15/C31</f>
        <v>4.4193303246370427E-2</v>
      </c>
      <c r="D79" s="86">
        <f t="shared" si="34"/>
        <v>6.6438264140803435E-2</v>
      </c>
      <c r="E79" s="87">
        <f t="shared" si="34"/>
        <v>4.3292209789760283E-2</v>
      </c>
      <c r="F79" s="86">
        <f t="shared" si="34"/>
        <v>6.3962564945524228E-2</v>
      </c>
      <c r="G79" s="87">
        <f t="shared" si="34"/>
        <v>5.15444639001751E-2</v>
      </c>
      <c r="H79" s="86">
        <f t="shared" si="34"/>
        <v>6.1555849306014543E-2</v>
      </c>
      <c r="I79" s="87">
        <f t="shared" si="34"/>
        <v>5.1451679582101978E-2</v>
      </c>
      <c r="J79" s="86">
        <f t="shared" si="34"/>
        <v>5.193433740204504E-2</v>
      </c>
      <c r="K79" s="87">
        <f t="shared" si="34"/>
        <v>8.1091507346684064E-2</v>
      </c>
      <c r="L79" s="86">
        <f t="shared" si="34"/>
        <v>3.5874846557964579E-2</v>
      </c>
      <c r="M79" s="87">
        <f t="shared" si="34"/>
        <v>7.2897413064138356E-2</v>
      </c>
      <c r="N79" s="86">
        <f t="shared" si="34"/>
        <v>5.1328811264514183E-2</v>
      </c>
      <c r="O79" s="87">
        <f t="shared" si="34"/>
        <v>6.489681306398408E-2</v>
      </c>
      <c r="P79" s="86">
        <f t="shared" si="34"/>
        <v>5.9408485429237351E-2</v>
      </c>
      <c r="Q79" s="87">
        <f t="shared" si="34"/>
        <v>4.8749949254413796E-2</v>
      </c>
      <c r="R79" s="86">
        <f t="shared" si="34"/>
        <v>6.880651385129298E-2</v>
      </c>
      <c r="S79" s="87">
        <f t="shared" si="34"/>
        <v>5.2270669557693016E-2</v>
      </c>
      <c r="T79" s="86">
        <f t="shared" si="34"/>
        <v>4.5628937893789377E-2</v>
      </c>
      <c r="U79" s="87">
        <f t="shared" si="34"/>
        <v>5.7051811530423872E-2</v>
      </c>
      <c r="V79" s="86">
        <f t="shared" si="34"/>
        <v>3.6268689363446439E-2</v>
      </c>
      <c r="W79" s="87">
        <f t="shared" si="34"/>
        <v>7.3181611618058279E-2</v>
      </c>
      <c r="X79" s="86">
        <f t="shared" si="34"/>
        <v>4.5945554536441176E-2</v>
      </c>
      <c r="Y79" s="87">
        <f t="shared" si="34"/>
        <v>5.586401930736315E-2</v>
      </c>
      <c r="Z79" s="86">
        <f t="shared" si="34"/>
        <v>5.8438291909591995E-2</v>
      </c>
      <c r="AA79" s="86">
        <f t="shared" si="34"/>
        <v>5.8682976913005391E-2</v>
      </c>
      <c r="AB79" s="106">
        <f t="shared" si="34"/>
        <v>5.7126928952576574E-2</v>
      </c>
      <c r="AC79" s="107">
        <f t="shared" si="34"/>
        <v>5.7344619515515075E-2</v>
      </c>
      <c r="AD79" s="18"/>
      <c r="AE79" s="18"/>
    </row>
    <row r="80" spans="1:31">
      <c r="A80" s="91" t="s">
        <v>25</v>
      </c>
      <c r="B80" s="86">
        <f>B16/B31</f>
        <v>6.6753119077510026E-2</v>
      </c>
      <c r="C80" s="87">
        <f t="shared" ref="C80:AC80" si="35">C16/C31</f>
        <v>4.9061893343117467E-2</v>
      </c>
      <c r="D80" s="86">
        <f t="shared" si="35"/>
        <v>6.9739025603596336E-2</v>
      </c>
      <c r="E80" s="87">
        <f t="shared" si="35"/>
        <v>4.6150349634295838E-2</v>
      </c>
      <c r="F80" s="86">
        <f t="shared" si="35"/>
        <v>6.9141686559890309E-2</v>
      </c>
      <c r="G80" s="87">
        <f t="shared" si="35"/>
        <v>5.6587842623916945E-2</v>
      </c>
      <c r="H80" s="86">
        <f t="shared" si="35"/>
        <v>6.6929279576999345E-2</v>
      </c>
      <c r="I80" s="87">
        <f t="shared" si="35"/>
        <v>5.6858609315035905E-2</v>
      </c>
      <c r="J80" s="86">
        <f t="shared" si="35"/>
        <v>5.9195385556558976E-2</v>
      </c>
      <c r="K80" s="87">
        <f t="shared" si="35"/>
        <v>6.8962387246837245E-2</v>
      </c>
      <c r="L80" s="86">
        <f t="shared" si="35"/>
        <v>4.6567437527876128E-2</v>
      </c>
      <c r="M80" s="87">
        <f t="shared" si="35"/>
        <v>7.0456025083624557E-2</v>
      </c>
      <c r="N80" s="86">
        <f t="shared" si="35"/>
        <v>5.7900175504781277E-2</v>
      </c>
      <c r="O80" s="87">
        <f t="shared" si="35"/>
        <v>6.35064474796216E-2</v>
      </c>
      <c r="P80" s="86">
        <f t="shared" si="35"/>
        <v>6.3321305404582584E-2</v>
      </c>
      <c r="Q80" s="87">
        <f t="shared" si="35"/>
        <v>5.2384401554631095E-2</v>
      </c>
      <c r="R80" s="86">
        <f t="shared" si="35"/>
        <v>7.0302151125957502E-2</v>
      </c>
      <c r="S80" s="87">
        <f t="shared" si="35"/>
        <v>5.3025721893510895E-2</v>
      </c>
      <c r="T80" s="86">
        <f t="shared" si="35"/>
        <v>5.3229072907290731E-2</v>
      </c>
      <c r="U80" s="87">
        <f t="shared" si="35"/>
        <v>5.1779935275080909E-2</v>
      </c>
      <c r="V80" s="86">
        <f t="shared" si="35"/>
        <v>4.4485895031268784E-2</v>
      </c>
      <c r="W80" s="87">
        <f t="shared" si="35"/>
        <v>7.1632890323767781E-2</v>
      </c>
      <c r="X80" s="86">
        <f t="shared" si="35"/>
        <v>5.1214829723316632E-2</v>
      </c>
      <c r="Y80" s="87">
        <f t="shared" si="35"/>
        <v>5.1567242630184043E-2</v>
      </c>
      <c r="Z80" s="86">
        <f t="shared" si="35"/>
        <v>6.2489632263989868E-2</v>
      </c>
      <c r="AA80" s="86">
        <f t="shared" si="35"/>
        <v>5.9121764822239874E-2</v>
      </c>
      <c r="AB80" s="106">
        <f t="shared" si="35"/>
        <v>6.1730971070712959E-2</v>
      </c>
      <c r="AC80" s="107">
        <f t="shared" si="35"/>
        <v>5.8157214349843799E-2</v>
      </c>
      <c r="AD80" s="18"/>
      <c r="AE80" s="18"/>
    </row>
    <row r="81" spans="1:31">
      <c r="A81" s="92" t="s">
        <v>26</v>
      </c>
      <c r="B81" s="86">
        <f>B17/B31</f>
        <v>6.3689366973938108E-2</v>
      </c>
      <c r="C81" s="87">
        <f t="shared" ref="C81:AC81" si="36">C17/C31</f>
        <v>5.7479124471651197E-2</v>
      </c>
      <c r="D81" s="86">
        <f t="shared" si="36"/>
        <v>6.5503229953048581E-2</v>
      </c>
      <c r="E81" s="87">
        <f t="shared" si="36"/>
        <v>5.1676086667064587E-2</v>
      </c>
      <c r="F81" s="86">
        <f t="shared" si="36"/>
        <v>6.8390011812031748E-2</v>
      </c>
      <c r="G81" s="87">
        <f t="shared" si="36"/>
        <v>6.018620834254175E-2</v>
      </c>
      <c r="H81" s="86">
        <f t="shared" si="36"/>
        <v>7.4469266358228689E-2</v>
      </c>
      <c r="I81" s="87">
        <f t="shared" si="36"/>
        <v>6.0161085644731049E-2</v>
      </c>
      <c r="J81" s="86">
        <f t="shared" si="36"/>
        <v>6.0615550441343549E-2</v>
      </c>
      <c r="K81" s="87">
        <f t="shared" si="36"/>
        <v>6.7373915016735689E-2</v>
      </c>
      <c r="L81" s="86">
        <f t="shared" si="36"/>
        <v>5.0948676352756822E-2</v>
      </c>
      <c r="M81" s="87">
        <f t="shared" si="36"/>
        <v>7.5379958543174211E-2</v>
      </c>
      <c r="N81" s="86">
        <f t="shared" si="36"/>
        <v>6.1492282710318695E-2</v>
      </c>
      <c r="O81" s="87">
        <f t="shared" si="36"/>
        <v>6.8175894877456997E-2</v>
      </c>
      <c r="P81" s="86">
        <f t="shared" si="36"/>
        <v>6.4162262248773499E-2</v>
      </c>
      <c r="Q81" s="87">
        <f t="shared" si="36"/>
        <v>5.7644849269584054E-2</v>
      </c>
      <c r="R81" s="86">
        <f t="shared" si="36"/>
        <v>6.9303259805333181E-2</v>
      </c>
      <c r="S81" s="87">
        <f t="shared" si="36"/>
        <v>6.2024542541853619E-2</v>
      </c>
      <c r="T81" s="86">
        <f t="shared" si="36"/>
        <v>5.6508775877587757E-2</v>
      </c>
      <c r="U81" s="87">
        <f t="shared" si="36"/>
        <v>5.5223806493254438E-2</v>
      </c>
      <c r="V81" s="86">
        <f t="shared" si="36"/>
        <v>5.2100287455800871E-2</v>
      </c>
      <c r="W81" s="87">
        <f t="shared" si="36"/>
        <v>7.9354192978200802E-2</v>
      </c>
      <c r="X81" s="86">
        <f t="shared" si="36"/>
        <v>5.1636297470822178E-2</v>
      </c>
      <c r="Y81" s="87">
        <f t="shared" si="36"/>
        <v>5.7984275751787856E-2</v>
      </c>
      <c r="Z81" s="86">
        <f t="shared" si="36"/>
        <v>6.2946824134875651E-2</v>
      </c>
      <c r="AA81" s="86">
        <f t="shared" si="36"/>
        <v>6.3323610400293884E-2</v>
      </c>
      <c r="AB81" s="106">
        <f t="shared" si="36"/>
        <v>6.2776178403938912E-2</v>
      </c>
      <c r="AC81" s="107">
        <f t="shared" si="36"/>
        <v>6.3581368416384801E-2</v>
      </c>
      <c r="AD81" s="18"/>
      <c r="AE81" s="18"/>
    </row>
    <row r="82" spans="1:31">
      <c r="A82" s="91" t="s">
        <v>27</v>
      </c>
      <c r="B82" s="86">
        <f>B18/B31</f>
        <v>5.3512939250980177E-2</v>
      </c>
      <c r="C82" s="87">
        <f t="shared" ref="C82:AC82" si="37">C18/C31</f>
        <v>6.2945213026375124E-2</v>
      </c>
      <c r="D82" s="86">
        <f t="shared" si="37"/>
        <v>5.9729620793707854E-2</v>
      </c>
      <c r="E82" s="87">
        <f t="shared" si="37"/>
        <v>5.6944705898557844E-2</v>
      </c>
      <c r="F82" s="86">
        <f t="shared" si="37"/>
        <v>6.5734369708333684E-2</v>
      </c>
      <c r="G82" s="87">
        <f t="shared" si="37"/>
        <v>6.2656897245408544E-2</v>
      </c>
      <c r="H82" s="86">
        <f t="shared" si="37"/>
        <v>7.5604758757435553E-2</v>
      </c>
      <c r="I82" s="87">
        <f t="shared" si="37"/>
        <v>6.7692611680387815E-2</v>
      </c>
      <c r="J82" s="86">
        <f t="shared" si="37"/>
        <v>6.7068197046057043E-2</v>
      </c>
      <c r="K82" s="87">
        <f t="shared" si="37"/>
        <v>5.9232994837465254E-2</v>
      </c>
      <c r="L82" s="86">
        <f t="shared" si="37"/>
        <v>6.4230539997552821E-2</v>
      </c>
      <c r="M82" s="87">
        <f t="shared" si="37"/>
        <v>6.8824691505840627E-2</v>
      </c>
      <c r="N82" s="86">
        <f t="shared" si="37"/>
        <v>6.5337880254146427E-2</v>
      </c>
      <c r="O82" s="87">
        <f t="shared" si="37"/>
        <v>6.5247948529211314E-2</v>
      </c>
      <c r="P82" s="86">
        <f t="shared" si="37"/>
        <v>6.5427440646413829E-2</v>
      </c>
      <c r="Q82" s="87">
        <f t="shared" si="37"/>
        <v>5.6018853854848394E-2</v>
      </c>
      <c r="R82" s="86">
        <f t="shared" si="37"/>
        <v>6.8388959281230205E-2</v>
      </c>
      <c r="S82" s="87">
        <f t="shared" si="37"/>
        <v>6.2903209640615132E-2</v>
      </c>
      <c r="T82" s="86">
        <f t="shared" si="37"/>
        <v>6.7056705670567054E-2</v>
      </c>
      <c r="U82" s="87">
        <f t="shared" si="37"/>
        <v>4.9915821496436516E-2</v>
      </c>
      <c r="V82" s="86">
        <f t="shared" si="37"/>
        <v>6.5708365842190378E-2</v>
      </c>
      <c r="W82" s="87">
        <f t="shared" si="37"/>
        <v>6.7158187034233569E-2</v>
      </c>
      <c r="X82" s="86">
        <f t="shared" si="37"/>
        <v>6.1027415827135098E-2</v>
      </c>
      <c r="Y82" s="87">
        <f t="shared" si="37"/>
        <v>5.0317594278861101E-2</v>
      </c>
      <c r="Z82" s="86">
        <f t="shared" si="37"/>
        <v>6.3382437628374491E-2</v>
      </c>
      <c r="AA82" s="86">
        <f t="shared" si="37"/>
        <v>6.7543509863701015E-2</v>
      </c>
      <c r="AB82" s="106">
        <f t="shared" si="37"/>
        <v>6.3364059436516545E-2</v>
      </c>
      <c r="AC82" s="107">
        <f t="shared" si="37"/>
        <v>6.3632525130092932E-2</v>
      </c>
      <c r="AD82" s="18"/>
      <c r="AE82" s="18"/>
    </row>
    <row r="83" spans="1:31">
      <c r="A83" s="92" t="s">
        <v>28</v>
      </c>
      <c r="B83" s="86">
        <f>B19/B31</f>
        <v>4.8546406813056657E-2</v>
      </c>
      <c r="C83" s="87">
        <f t="shared" ref="C83:AC83" si="38">C19/C31</f>
        <v>7.250405242537801E-2</v>
      </c>
      <c r="D83" s="86">
        <f t="shared" si="38"/>
        <v>6.1586979966665574E-2</v>
      </c>
      <c r="E83" s="87">
        <f t="shared" si="38"/>
        <v>6.373307499116157E-2</v>
      </c>
      <c r="F83" s="86">
        <f t="shared" si="38"/>
        <v>6.9567084906205862E-2</v>
      </c>
      <c r="G83" s="87">
        <f t="shared" si="38"/>
        <v>6.112688347528461E-2</v>
      </c>
      <c r="H83" s="86">
        <f t="shared" si="38"/>
        <v>7.7432914738929284E-2</v>
      </c>
      <c r="I83" s="87">
        <f t="shared" si="38"/>
        <v>7.1629109750985798E-2</v>
      </c>
      <c r="J83" s="86">
        <f t="shared" si="38"/>
        <v>7.5574620561074377E-2</v>
      </c>
      <c r="K83" s="87">
        <f t="shared" si="38"/>
        <v>5.1307653032280028E-2</v>
      </c>
      <c r="L83" s="86">
        <f t="shared" si="38"/>
        <v>8.6420922586272902E-2</v>
      </c>
      <c r="M83" s="87">
        <f t="shared" si="38"/>
        <v>5.8439906310567002E-2</v>
      </c>
      <c r="N83" s="86">
        <f t="shared" si="38"/>
        <v>7.4451603475501643E-2</v>
      </c>
      <c r="O83" s="87">
        <f t="shared" si="38"/>
        <v>6.232327362939942E-2</v>
      </c>
      <c r="P83" s="86">
        <f t="shared" si="38"/>
        <v>6.8399486941462417E-2</v>
      </c>
      <c r="Q83" s="87">
        <f t="shared" si="38"/>
        <v>6.0435322346646836E-2</v>
      </c>
      <c r="R83" s="86">
        <f t="shared" si="38"/>
        <v>6.3916445890687096E-2</v>
      </c>
      <c r="S83" s="87">
        <f t="shared" si="38"/>
        <v>6.7921300828218914E-2</v>
      </c>
      <c r="T83" s="86">
        <f t="shared" si="38"/>
        <v>8.2993924392439244E-2</v>
      </c>
      <c r="U83" s="87">
        <f t="shared" si="38"/>
        <v>4.1646919698672555E-2</v>
      </c>
      <c r="V83" s="86">
        <f t="shared" si="38"/>
        <v>8.3491356519252991E-2</v>
      </c>
      <c r="W83" s="87">
        <f t="shared" si="38"/>
        <v>5.685661154835886E-2</v>
      </c>
      <c r="X83" s="86">
        <f t="shared" si="38"/>
        <v>7.058934930578506E-2</v>
      </c>
      <c r="Y83" s="87">
        <f t="shared" si="38"/>
        <v>4.5582552303113755E-2</v>
      </c>
      <c r="Z83" s="86">
        <f t="shared" si="38"/>
        <v>6.6634029370868916E-2</v>
      </c>
      <c r="AA83" s="86">
        <f t="shared" si="38"/>
        <v>7.017859217371919E-2</v>
      </c>
      <c r="AB83" s="106">
        <f t="shared" si="38"/>
        <v>6.7322766180322499E-2</v>
      </c>
      <c r="AC83" s="107">
        <f t="shared" si="38"/>
        <v>6.404165030530147E-2</v>
      </c>
      <c r="AD83" s="18"/>
      <c r="AE83" s="18"/>
    </row>
    <row r="84" spans="1:31">
      <c r="A84" s="91" t="s">
        <v>29</v>
      </c>
      <c r="B84" s="86">
        <f>B20/B31</f>
        <v>4.9505380525043281E-2</v>
      </c>
      <c r="C84" s="87">
        <f t="shared" ref="C84:AC84" si="39">C20/C31</f>
        <v>8.329083067052731E-2</v>
      </c>
      <c r="D84" s="86">
        <f t="shared" si="39"/>
        <v>6.7752758804753968E-2</v>
      </c>
      <c r="E84" s="87">
        <f t="shared" si="39"/>
        <v>7.092319064825825E-2</v>
      </c>
      <c r="F84" s="86">
        <f t="shared" si="39"/>
        <v>8.7144709779205867E-2</v>
      </c>
      <c r="G84" s="87">
        <f t="shared" si="39"/>
        <v>6.3427570848137632E-2</v>
      </c>
      <c r="H84" s="86">
        <f t="shared" si="39"/>
        <v>8.0729676140118972E-2</v>
      </c>
      <c r="I84" s="87">
        <f t="shared" si="39"/>
        <v>7.9024431418702773E-2</v>
      </c>
      <c r="J84" s="86">
        <f t="shared" si="39"/>
        <v>8.6542663209718304E-2</v>
      </c>
      <c r="K84" s="87">
        <f t="shared" si="39"/>
        <v>4.6996085550575821E-2</v>
      </c>
      <c r="L84" s="86">
        <f t="shared" si="39"/>
        <v>9.6643813177661214E-2</v>
      </c>
      <c r="M84" s="87">
        <f t="shared" si="39"/>
        <v>5.4413954636953449E-2</v>
      </c>
      <c r="N84" s="86">
        <f t="shared" si="39"/>
        <v>7.8139142337807194E-2</v>
      </c>
      <c r="O84" s="87">
        <f t="shared" si="39"/>
        <v>6.0714811482784001E-2</v>
      </c>
      <c r="P84" s="86">
        <f t="shared" si="39"/>
        <v>6.9507453822236193E-2</v>
      </c>
      <c r="Q84" s="87">
        <f t="shared" si="39"/>
        <v>6.225361682488606E-2</v>
      </c>
      <c r="R84" s="86">
        <f t="shared" si="39"/>
        <v>6.6983312215630933E-2</v>
      </c>
      <c r="S84" s="87">
        <f t="shared" si="39"/>
        <v>7.5500222172479342E-2</v>
      </c>
      <c r="T84" s="86">
        <f t="shared" si="39"/>
        <v>9.543204320432043E-2</v>
      </c>
      <c r="U84" s="87">
        <f t="shared" si="39"/>
        <v>4.0820932237433029E-2</v>
      </c>
      <c r="V84" s="86">
        <f t="shared" si="39"/>
        <v>9.1109193590889592E-2</v>
      </c>
      <c r="W84" s="87">
        <f t="shared" si="39"/>
        <v>5.6890067273888088E-2</v>
      </c>
      <c r="X84" s="86">
        <f t="shared" si="39"/>
        <v>8.6426881844209186E-2</v>
      </c>
      <c r="Y84" s="87">
        <f t="shared" si="39"/>
        <v>4.8238795362679339E-2</v>
      </c>
      <c r="Z84" s="86">
        <f t="shared" si="39"/>
        <v>7.5185135734737008E-2</v>
      </c>
      <c r="AA84" s="86">
        <f t="shared" si="39"/>
        <v>7.5606532052711062E-2</v>
      </c>
      <c r="AB84" s="106">
        <f t="shared" si="39"/>
        <v>7.349128489453538E-2</v>
      </c>
      <c r="AC84" s="107">
        <f t="shared" si="39"/>
        <v>6.7820306259049626E-2</v>
      </c>
      <c r="AD84" s="18"/>
      <c r="AE84" s="18"/>
    </row>
    <row r="85" spans="1:31">
      <c r="A85" s="92" t="s">
        <v>30</v>
      </c>
      <c r="B85" s="86">
        <f>B21/B31</f>
        <v>5.0854562088204901E-2</v>
      </c>
      <c r="C85" s="87">
        <f t="shared" ref="C85:AC85" si="40">C21/C31</f>
        <v>0.10026274029150201</v>
      </c>
      <c r="D85" s="86">
        <f t="shared" si="40"/>
        <v>7.6808973423241861E-2</v>
      </c>
      <c r="E85" s="87">
        <f t="shared" si="40"/>
        <v>8.4180827276525608E-2</v>
      </c>
      <c r="F85" s="86">
        <f t="shared" si="40"/>
        <v>9.5103375928235714E-2</v>
      </c>
      <c r="G85" s="87">
        <f t="shared" si="40"/>
        <v>7.3242325847599293E-2</v>
      </c>
      <c r="H85" s="86">
        <f t="shared" si="40"/>
        <v>8.3251817580964976E-2</v>
      </c>
      <c r="I85" s="87">
        <f t="shared" si="40"/>
        <v>8.6482100156251351E-2</v>
      </c>
      <c r="J85" s="86">
        <f t="shared" si="40"/>
        <v>0.10832580767326011</v>
      </c>
      <c r="K85" s="87">
        <f t="shared" si="40"/>
        <v>4.2610767572474048E-2</v>
      </c>
      <c r="L85" s="86">
        <f t="shared" si="40"/>
        <v>0.12254838111251889</v>
      </c>
      <c r="M85" s="87">
        <f t="shared" si="40"/>
        <v>5.5117373702603396E-2</v>
      </c>
      <c r="N85" s="86">
        <f t="shared" si="40"/>
        <v>8.0894731426986582E-2</v>
      </c>
      <c r="O85" s="87">
        <f t="shared" si="40"/>
        <v>6.1443254000708811E-2</v>
      </c>
      <c r="P85" s="86">
        <f t="shared" si="40"/>
        <v>7.5860795440366932E-2</v>
      </c>
      <c r="Q85" s="87">
        <f t="shared" si="40"/>
        <v>6.8804604921574031E-2</v>
      </c>
      <c r="R85" s="86">
        <f t="shared" si="40"/>
        <v>6.356908368369521E-2</v>
      </c>
      <c r="S85" s="87">
        <f t="shared" si="40"/>
        <v>8.003387712692564E-2</v>
      </c>
      <c r="T85" s="86">
        <f t="shared" si="40"/>
        <v>0.10374099909991</v>
      </c>
      <c r="U85" s="87">
        <f t="shared" si="40"/>
        <v>4.2558665420915083E-2</v>
      </c>
      <c r="V85" s="86">
        <f t="shared" si="40"/>
        <v>8.1047379398599059E-2</v>
      </c>
      <c r="W85" s="87">
        <f t="shared" si="40"/>
        <v>5.6687938932149004E-2</v>
      </c>
      <c r="X85" s="86">
        <f t="shared" si="40"/>
        <v>9.6733346453915195E-2</v>
      </c>
      <c r="Y85" s="87">
        <f t="shared" si="40"/>
        <v>5.1892980352092867E-2</v>
      </c>
      <c r="Z85" s="86">
        <f t="shared" si="40"/>
        <v>7.6049619478801261E-2</v>
      </c>
      <c r="AA85" s="86">
        <f t="shared" si="40"/>
        <v>7.8868790640865827E-2</v>
      </c>
      <c r="AB85" s="106">
        <f t="shared" si="40"/>
        <v>7.6735788001686692E-2</v>
      </c>
      <c r="AC85" s="107">
        <f t="shared" si="40"/>
        <v>7.3206414126450917E-2</v>
      </c>
      <c r="AD85" s="18"/>
      <c r="AE85" s="18"/>
    </row>
    <row r="86" spans="1:31">
      <c r="A86" s="91" t="s">
        <v>31</v>
      </c>
      <c r="B86" s="86">
        <f>B22/B31</f>
        <v>5.0716679455280869E-2</v>
      </c>
      <c r="C86" s="87">
        <f t="shared" ref="C86:AC86" si="41">C22/C31</f>
        <v>0.10744180921624333</v>
      </c>
      <c r="D86" s="86">
        <f t="shared" si="41"/>
        <v>6.879491341401861E-2</v>
      </c>
      <c r="E86" s="87">
        <f t="shared" si="41"/>
        <v>8.7422348128320143E-2</v>
      </c>
      <c r="F86" s="86">
        <f t="shared" si="41"/>
        <v>7.3379149698917095E-2</v>
      </c>
      <c r="G86" s="87">
        <f t="shared" si="41"/>
        <v>7.616068544616901E-2</v>
      </c>
      <c r="H86" s="86">
        <f t="shared" si="41"/>
        <v>7.9977528089887645E-2</v>
      </c>
      <c r="I86" s="87">
        <f t="shared" si="41"/>
        <v>8.7924715433585501E-2</v>
      </c>
      <c r="J86" s="86">
        <f t="shared" si="41"/>
        <v>9.5850205377691025E-2</v>
      </c>
      <c r="K86" s="87">
        <f t="shared" si="41"/>
        <v>3.8974300788563003E-2</v>
      </c>
      <c r="L86" s="86">
        <f t="shared" si="41"/>
        <v>0.12089456213267655</v>
      </c>
      <c r="M86" s="87">
        <f t="shared" si="41"/>
        <v>4.978186525783302E-2</v>
      </c>
      <c r="N86" s="86">
        <f t="shared" si="41"/>
        <v>8.3320783076388572E-2</v>
      </c>
      <c r="O86" s="87">
        <f t="shared" si="41"/>
        <v>6.2451950601128653E-2</v>
      </c>
      <c r="P86" s="86">
        <f t="shared" si="41"/>
        <v>7.2549371902558807E-2</v>
      </c>
      <c r="Q86" s="87">
        <f t="shared" si="41"/>
        <v>7.9316953726435352E-2</v>
      </c>
      <c r="R86" s="86">
        <f t="shared" si="41"/>
        <v>6.1695487530956633E-2</v>
      </c>
      <c r="S86" s="87">
        <f t="shared" si="41"/>
        <v>8.6334889097511996E-2</v>
      </c>
      <c r="T86" s="86">
        <f t="shared" si="41"/>
        <v>9.9409315931593162E-2</v>
      </c>
      <c r="U86" s="87">
        <f t="shared" si="41"/>
        <v>4.4133909267759862E-2</v>
      </c>
      <c r="V86" s="86">
        <f t="shared" si="41"/>
        <v>8.8968345415433053E-2</v>
      </c>
      <c r="W86" s="87">
        <f t="shared" si="41"/>
        <v>5.9945690205557553E-2</v>
      </c>
      <c r="X86" s="86">
        <f t="shared" si="41"/>
        <v>9.5691745544881676E-2</v>
      </c>
      <c r="Y86" s="87">
        <f t="shared" si="41"/>
        <v>5.8715705000074031E-2</v>
      </c>
      <c r="Z86" s="86">
        <f t="shared" si="41"/>
        <v>6.8609799550360562E-2</v>
      </c>
      <c r="AA86" s="86">
        <f t="shared" si="41"/>
        <v>8.3189163901020755E-2</v>
      </c>
      <c r="AB86" s="106">
        <f t="shared" si="41"/>
        <v>7.3787533844198186E-2</v>
      </c>
      <c r="AC86" s="107">
        <f t="shared" si="41"/>
        <v>7.6595739211299724E-2</v>
      </c>
      <c r="AD86" s="18"/>
      <c r="AE86" s="18"/>
    </row>
    <row r="87" spans="1:31">
      <c r="A87" s="92" t="s">
        <v>32</v>
      </c>
      <c r="B87" s="86">
        <f>B23/B31</f>
        <v>5.060637334894165E-2</v>
      </c>
      <c r="C87" s="87">
        <f t="shared" ref="C87:AC87" si="42">C23/C31</f>
        <v>0.10263228740811757</v>
      </c>
      <c r="D87" s="86">
        <f t="shared" si="42"/>
        <v>5.4662280176185858E-2</v>
      </c>
      <c r="E87" s="87">
        <f t="shared" si="42"/>
        <v>9.1338803208462854E-2</v>
      </c>
      <c r="F87" s="86">
        <f t="shared" si="42"/>
        <v>5.2377687650231701E-2</v>
      </c>
      <c r="G87" s="87">
        <f t="shared" si="42"/>
        <v>7.5662014291461951E-2</v>
      </c>
      <c r="H87" s="86">
        <f t="shared" si="42"/>
        <v>7.0013218770654334E-2</v>
      </c>
      <c r="I87" s="87">
        <f t="shared" si="42"/>
        <v>8.7760694680643916E-2</v>
      </c>
      <c r="J87" s="86">
        <f t="shared" si="42"/>
        <v>6.6274361289946696E-2</v>
      </c>
      <c r="K87" s="87">
        <f t="shared" si="42"/>
        <v>3.6211493731207807E-2</v>
      </c>
      <c r="L87" s="86">
        <f t="shared" si="42"/>
        <v>9.711746061818885E-2</v>
      </c>
      <c r="M87" s="87">
        <f t="shared" si="42"/>
        <v>4.3778482859772663E-2</v>
      </c>
      <c r="N87" s="86">
        <f t="shared" si="42"/>
        <v>7.2909785770841756E-2</v>
      </c>
      <c r="O87" s="87">
        <f t="shared" si="42"/>
        <v>6.0038712139799895E-2</v>
      </c>
      <c r="P87" s="86">
        <f t="shared" si="42"/>
        <v>6.3059286209805013E-2</v>
      </c>
      <c r="Q87" s="87">
        <f t="shared" si="42"/>
        <v>8.0485704701284772E-2</v>
      </c>
      <c r="R87" s="86">
        <f t="shared" si="42"/>
        <v>5.2327506767263721E-2</v>
      </c>
      <c r="S87" s="87">
        <f t="shared" si="42"/>
        <v>8.0251038196961749E-2</v>
      </c>
      <c r="T87" s="86">
        <f t="shared" si="42"/>
        <v>8.5677317731773173E-2</v>
      </c>
      <c r="U87" s="87">
        <f t="shared" si="42"/>
        <v>4.0410195303155455E-2</v>
      </c>
      <c r="V87" s="86">
        <f t="shared" si="42"/>
        <v>0.1002357860943041</v>
      </c>
      <c r="W87" s="87">
        <f t="shared" si="42"/>
        <v>5.2575672669181422E-2</v>
      </c>
      <c r="X87" s="86">
        <f t="shared" si="42"/>
        <v>8.543541146020936E-2</v>
      </c>
      <c r="Y87" s="87">
        <f t="shared" si="42"/>
        <v>5.7546010453219623E-2</v>
      </c>
      <c r="Z87" s="86">
        <f t="shared" si="42"/>
        <v>6.1981866071103453E-2</v>
      </c>
      <c r="AA87" s="86">
        <f t="shared" si="42"/>
        <v>8.2575331799014731E-2</v>
      </c>
      <c r="AB87" s="106">
        <f t="shared" si="42"/>
        <v>6.6362842635635855E-2</v>
      </c>
      <c r="AC87" s="107">
        <f t="shared" si="42"/>
        <v>7.4143301780266485E-2</v>
      </c>
      <c r="AD87" s="18"/>
      <c r="AE87" s="18"/>
    </row>
    <row r="88" spans="1:31">
      <c r="A88" s="91" t="s">
        <v>33</v>
      </c>
      <c r="B88" s="86">
        <f>B24/B31</f>
        <v>4.5749457604192738E-2</v>
      </c>
      <c r="C88" s="87">
        <f t="shared" ref="C88:AC88" si="43">C24/C31</f>
        <v>8.1262062142111485E-2</v>
      </c>
      <c r="D88" s="86">
        <f t="shared" si="43"/>
        <v>3.9008173832841303E-2</v>
      </c>
      <c r="E88" s="87">
        <f t="shared" si="43"/>
        <v>7.410502343904242E-2</v>
      </c>
      <c r="F88" s="86">
        <f t="shared" si="43"/>
        <v>3.4700940832459136E-2</v>
      </c>
      <c r="G88" s="87">
        <f t="shared" si="43"/>
        <v>6.0894548050932459E-2</v>
      </c>
      <c r="H88" s="86">
        <f t="shared" si="43"/>
        <v>5.764573694646398E-2</v>
      </c>
      <c r="I88" s="87">
        <f t="shared" si="43"/>
        <v>6.9677166872412002E-2</v>
      </c>
      <c r="J88" s="86">
        <f t="shared" si="43"/>
        <v>4.5168526232994437E-2</v>
      </c>
      <c r="K88" s="87">
        <f t="shared" si="43"/>
        <v>2.7741532875702048E-2</v>
      </c>
      <c r="L88" s="86">
        <f t="shared" si="43"/>
        <v>6.9042008580912792E-2</v>
      </c>
      <c r="M88" s="87">
        <f t="shared" si="43"/>
        <v>3.8186675446933015E-2</v>
      </c>
      <c r="N88" s="86">
        <f t="shared" si="43"/>
        <v>6.1647359152566888E-2</v>
      </c>
      <c r="O88" s="87">
        <f t="shared" si="43"/>
        <v>5.2506747362394697E-2</v>
      </c>
      <c r="P88" s="86">
        <f t="shared" si="43"/>
        <v>4.6659380037630947E-2</v>
      </c>
      <c r="Q88" s="87">
        <f t="shared" si="43"/>
        <v>7.5109877548229675E-2</v>
      </c>
      <c r="R88" s="86">
        <f t="shared" si="43"/>
        <v>4.2811942060703795E-2</v>
      </c>
      <c r="S88" s="87">
        <f t="shared" si="43"/>
        <v>6.7998142437616302E-2</v>
      </c>
      <c r="T88" s="86">
        <f t="shared" si="43"/>
        <v>6.1296129612961298E-2</v>
      </c>
      <c r="U88" s="87">
        <f t="shared" si="43"/>
        <v>4.292426642834897E-2</v>
      </c>
      <c r="V88" s="86">
        <f t="shared" si="43"/>
        <v>8.9087185740538852E-2</v>
      </c>
      <c r="W88" s="87">
        <f t="shared" si="43"/>
        <v>4.7197664790358057E-2</v>
      </c>
      <c r="X88" s="86">
        <f t="shared" si="43"/>
        <v>6.0249464346056582E-2</v>
      </c>
      <c r="Y88" s="87">
        <f t="shared" si="43"/>
        <v>5.6047616932439037E-2</v>
      </c>
      <c r="Z88" s="86">
        <f t="shared" si="43"/>
        <v>5.0958686847844117E-2</v>
      </c>
      <c r="AA88" s="86">
        <f t="shared" si="43"/>
        <v>6.6969710290086693E-2</v>
      </c>
      <c r="AB88" s="106">
        <f t="shared" si="43"/>
        <v>5.3609389475800948E-2</v>
      </c>
      <c r="AC88" s="107">
        <f t="shared" si="43"/>
        <v>6.2227257916597847E-2</v>
      </c>
      <c r="AD88" s="18"/>
      <c r="AE88" s="18"/>
    </row>
    <row r="89" spans="1:31">
      <c r="A89" s="92" t="s">
        <v>34</v>
      </c>
      <c r="B89" s="86">
        <f>B25/B31</f>
        <v>5.1733563873095582E-3</v>
      </c>
      <c r="C89" s="87">
        <f t="shared" ref="C89:AC89" si="44">C25/C31</f>
        <v>5.7021345234836207E-2</v>
      </c>
      <c r="D89" s="86">
        <f t="shared" si="44"/>
        <v>8.4915629051058317E-3</v>
      </c>
      <c r="E89" s="87">
        <f t="shared" si="44"/>
        <v>5.7709172218421576E-2</v>
      </c>
      <c r="F89" s="86">
        <f t="shared" si="44"/>
        <v>9.4867961309400891E-3</v>
      </c>
      <c r="G89" s="87">
        <f t="shared" si="44"/>
        <v>4.5605743785027401E-2</v>
      </c>
      <c r="H89" s="86">
        <f t="shared" si="44"/>
        <v>1.9488433575677463E-2</v>
      </c>
      <c r="I89" s="87">
        <f t="shared" si="44"/>
        <v>5.1553353265211967E-2</v>
      </c>
      <c r="J89" s="86">
        <f t="shared" si="44"/>
        <v>2.654615900020392E-2</v>
      </c>
      <c r="K89" s="87">
        <f t="shared" si="44"/>
        <v>1.884041527202587E-2</v>
      </c>
      <c r="L89" s="86">
        <f t="shared" si="44"/>
        <v>3.7954948234281811E-2</v>
      </c>
      <c r="M89" s="87">
        <f t="shared" si="44"/>
        <v>2.3843287211991051E-2</v>
      </c>
      <c r="N89" s="86">
        <f t="shared" si="44"/>
        <v>3.5437949292985625E-2</v>
      </c>
      <c r="O89" s="87">
        <f t="shared" si="44"/>
        <v>3.747771325754478E-2</v>
      </c>
      <c r="P89" s="86">
        <f t="shared" si="44"/>
        <v>3.1102926130550441E-2</v>
      </c>
      <c r="Q89" s="87">
        <f t="shared" si="44"/>
        <v>5.8967439495236328E-2</v>
      </c>
      <c r="R89" s="86">
        <f t="shared" si="44"/>
        <v>2.8969648102286472E-2</v>
      </c>
      <c r="S89" s="87">
        <f t="shared" si="44"/>
        <v>4.7945823324435297E-2</v>
      </c>
      <c r="T89" s="86">
        <f t="shared" si="44"/>
        <v>5.1192619261926191E-2</v>
      </c>
      <c r="U89" s="87">
        <f t="shared" si="44"/>
        <v>3.2696465405568871E-2</v>
      </c>
      <c r="V89" s="86">
        <f t="shared" si="44"/>
        <v>9.0079244106639381E-2</v>
      </c>
      <c r="W89" s="87">
        <f t="shared" si="44"/>
        <v>3.5265122684933495E-2</v>
      </c>
      <c r="X89" s="86">
        <f t="shared" si="44"/>
        <v>4.3637693698778672E-2</v>
      </c>
      <c r="Y89" s="87">
        <f t="shared" si="44"/>
        <v>4.8013740209360514E-2</v>
      </c>
      <c r="Z89" s="86">
        <f t="shared" si="44"/>
        <v>3.546945782978167E-2</v>
      </c>
      <c r="AA89" s="86">
        <f t="shared" si="44"/>
        <v>5.1658445607568187E-2</v>
      </c>
      <c r="AB89" s="106">
        <f t="shared" si="44"/>
        <v>2.9793154109986078E-2</v>
      </c>
      <c r="AC89" s="107">
        <f t="shared" si="44"/>
        <v>4.6070862331242295E-2</v>
      </c>
      <c r="AD89" s="18"/>
      <c r="AE89" s="18"/>
    </row>
    <row r="90" spans="1:31">
      <c r="A90" s="91" t="s">
        <v>35</v>
      </c>
      <c r="B90" s="86">
        <f>B26/B31</f>
        <v>6.8941316462014365E-7</v>
      </c>
      <c r="C90" s="87">
        <f t="shared" ref="C90:AC90" si="45">C26/C31</f>
        <v>3.9966512824066242E-2</v>
      </c>
      <c r="D90" s="86">
        <f t="shared" si="45"/>
        <v>4.9384329916373447E-4</v>
      </c>
      <c r="E90" s="87">
        <f t="shared" si="45"/>
        <v>3.3296755265175691E-2</v>
      </c>
      <c r="F90" s="86">
        <f t="shared" si="45"/>
        <v>9.0035766501738769E-4</v>
      </c>
      <c r="G90" s="87">
        <f t="shared" si="45"/>
        <v>2.8639591089653142E-2</v>
      </c>
      <c r="H90" s="86">
        <f t="shared" si="45"/>
        <v>1.6867151354923993E-3</v>
      </c>
      <c r="I90" s="87">
        <f t="shared" si="45"/>
        <v>3.1102555174758836E-2</v>
      </c>
      <c r="J90" s="86">
        <f t="shared" si="45"/>
        <v>1.0582049115856322E-2</v>
      </c>
      <c r="K90" s="87">
        <f t="shared" si="45"/>
        <v>1.1198729222215919E-2</v>
      </c>
      <c r="L90" s="86">
        <f t="shared" si="45"/>
        <v>9.09403085813075E-3</v>
      </c>
      <c r="M90" s="87">
        <f t="shared" si="45"/>
        <v>5.7396002484416276E-3</v>
      </c>
      <c r="N90" s="86">
        <f t="shared" si="45"/>
        <v>7.6002367897983559E-3</v>
      </c>
      <c r="O90" s="87">
        <f t="shared" si="45"/>
        <v>1.0548240233363322E-2</v>
      </c>
      <c r="P90" s="86">
        <f t="shared" si="45"/>
        <v>1.0535667050961485E-2</v>
      </c>
      <c r="Q90" s="87">
        <f t="shared" si="45"/>
        <v>1.3828439322167168E-2</v>
      </c>
      <c r="R90" s="86">
        <f t="shared" si="45"/>
        <v>7.0174365029084832E-3</v>
      </c>
      <c r="S90" s="87">
        <f t="shared" si="45"/>
        <v>7.2815777252879053E-3</v>
      </c>
      <c r="T90" s="86">
        <f t="shared" si="45"/>
        <v>1.1487398739873988E-2</v>
      </c>
      <c r="U90" s="87">
        <f t="shared" si="45"/>
        <v>2.0401438933347776E-3</v>
      </c>
      <c r="V90" s="86">
        <f t="shared" si="45"/>
        <v>1.768654055813617E-2</v>
      </c>
      <c r="W90" s="87">
        <f t="shared" si="45"/>
        <v>1.9906156689890515E-3</v>
      </c>
      <c r="X90" s="86">
        <f t="shared" si="45"/>
        <v>7.1556682770324218E-3</v>
      </c>
      <c r="Y90" s="87">
        <f t="shared" si="45"/>
        <v>4.4448392780467583E-3</v>
      </c>
      <c r="Z90" s="86">
        <f t="shared" si="45"/>
        <v>2.1281674697869002E-3</v>
      </c>
      <c r="AA90" s="86">
        <f t="shared" si="45"/>
        <v>8.9256839282742684E-3</v>
      </c>
      <c r="AB90" s="106">
        <f t="shared" si="45"/>
        <v>4.8814388619115674E-3</v>
      </c>
      <c r="AC90" s="107">
        <f t="shared" si="45"/>
        <v>1.6383773038997997E-2</v>
      </c>
      <c r="AD90" s="18"/>
      <c r="AE90" s="18"/>
    </row>
    <row r="91" spans="1:31">
      <c r="A91" s="92" t="s">
        <v>36</v>
      </c>
      <c r="B91" s="86">
        <f>B27/B31</f>
        <v>0</v>
      </c>
      <c r="C91" s="87">
        <f t="shared" ref="C91:AC91" si="46">C27/C31</f>
        <v>4.1007023446702796E-3</v>
      </c>
      <c r="D91" s="86">
        <f t="shared" si="46"/>
        <v>1.8156003645725533E-6</v>
      </c>
      <c r="E91" s="87">
        <f t="shared" si="46"/>
        <v>3.4389505920596514E-3</v>
      </c>
      <c r="F91" s="86">
        <f t="shared" si="46"/>
        <v>0</v>
      </c>
      <c r="G91" s="87">
        <f t="shared" si="46"/>
        <v>3.2866962469328893E-4</v>
      </c>
      <c r="H91" s="86">
        <f t="shared" si="46"/>
        <v>0</v>
      </c>
      <c r="I91" s="87">
        <f t="shared" si="46"/>
        <v>2.1102085173770874E-5</v>
      </c>
      <c r="J91" s="86">
        <f t="shared" si="46"/>
        <v>7.2828968450490869E-6</v>
      </c>
      <c r="K91" s="87">
        <f t="shared" si="46"/>
        <v>0</v>
      </c>
      <c r="L91" s="86">
        <f t="shared" si="46"/>
        <v>0</v>
      </c>
      <c r="M91" s="87">
        <f t="shared" si="46"/>
        <v>0</v>
      </c>
      <c r="N91" s="86">
        <f t="shared" si="46"/>
        <v>0</v>
      </c>
      <c r="O91" s="87">
        <f t="shared" si="46"/>
        <v>1.5266759357705624E-5</v>
      </c>
      <c r="P91" s="86">
        <f t="shared" si="46"/>
        <v>0</v>
      </c>
      <c r="Q91" s="87">
        <f t="shared" si="46"/>
        <v>0</v>
      </c>
      <c r="R91" s="86">
        <f t="shared" si="46"/>
        <v>0</v>
      </c>
      <c r="S91" s="87">
        <f t="shared" si="46"/>
        <v>0</v>
      </c>
      <c r="T91" s="86">
        <f t="shared" si="46"/>
        <v>0</v>
      </c>
      <c r="U91" s="87">
        <f t="shared" si="46"/>
        <v>0</v>
      </c>
      <c r="V91" s="86">
        <f t="shared" si="46"/>
        <v>0</v>
      </c>
      <c r="W91" s="87">
        <f t="shared" si="46"/>
        <v>0</v>
      </c>
      <c r="X91" s="86">
        <f t="shared" si="46"/>
        <v>0</v>
      </c>
      <c r="Y91" s="87">
        <f t="shared" si="46"/>
        <v>0</v>
      </c>
      <c r="Z91" s="86">
        <f t="shared" si="46"/>
        <v>0</v>
      </c>
      <c r="AA91" s="86">
        <f t="shared" si="46"/>
        <v>0</v>
      </c>
      <c r="AB91" s="106">
        <f t="shared" si="46"/>
        <v>2.5649259711066219E-7</v>
      </c>
      <c r="AC91" s="107">
        <f t="shared" si="46"/>
        <v>6.6863624298924874E-4</v>
      </c>
      <c r="AD91" s="18"/>
      <c r="AE91" s="18"/>
    </row>
    <row r="92" spans="1:31">
      <c r="A92" s="91" t="s">
        <v>37</v>
      </c>
      <c r="B92" s="86">
        <f>B28/B31</f>
        <v>0</v>
      </c>
      <c r="C92" s="87">
        <f t="shared" ref="C92:AC92" si="47">C28/C31</f>
        <v>0</v>
      </c>
      <c r="D92" s="86">
        <f t="shared" si="47"/>
        <v>0</v>
      </c>
      <c r="E92" s="87">
        <f t="shared" si="47"/>
        <v>0</v>
      </c>
      <c r="F92" s="86">
        <f t="shared" si="47"/>
        <v>0</v>
      </c>
      <c r="G92" s="87">
        <f t="shared" si="47"/>
        <v>0</v>
      </c>
      <c r="H92" s="86">
        <f t="shared" si="47"/>
        <v>0</v>
      </c>
      <c r="I92" s="87">
        <f t="shared" si="47"/>
        <v>0</v>
      </c>
      <c r="J92" s="86">
        <f t="shared" si="47"/>
        <v>0</v>
      </c>
      <c r="K92" s="87">
        <f t="shared" si="47"/>
        <v>0</v>
      </c>
      <c r="L92" s="86">
        <f t="shared" si="47"/>
        <v>0</v>
      </c>
      <c r="M92" s="87">
        <f t="shared" si="47"/>
        <v>0</v>
      </c>
      <c r="N92" s="86">
        <f t="shared" si="47"/>
        <v>0</v>
      </c>
      <c r="O92" s="87">
        <f t="shared" si="47"/>
        <v>0</v>
      </c>
      <c r="P92" s="86">
        <f t="shared" si="47"/>
        <v>0</v>
      </c>
      <c r="Q92" s="87">
        <f t="shared" si="47"/>
        <v>0</v>
      </c>
      <c r="R92" s="86">
        <f t="shared" si="47"/>
        <v>0</v>
      </c>
      <c r="S92" s="87">
        <f t="shared" si="47"/>
        <v>0</v>
      </c>
      <c r="T92" s="86">
        <f t="shared" si="47"/>
        <v>0</v>
      </c>
      <c r="U92" s="87">
        <f t="shared" si="47"/>
        <v>0</v>
      </c>
      <c r="V92" s="86">
        <f t="shared" si="47"/>
        <v>0</v>
      </c>
      <c r="W92" s="87">
        <f t="shared" si="47"/>
        <v>0</v>
      </c>
      <c r="X92" s="86">
        <f t="shared" si="47"/>
        <v>0</v>
      </c>
      <c r="Y92" s="87">
        <f t="shared" si="47"/>
        <v>0</v>
      </c>
      <c r="Z92" s="86">
        <f t="shared" si="47"/>
        <v>0</v>
      </c>
      <c r="AA92" s="86">
        <f t="shared" si="47"/>
        <v>0</v>
      </c>
      <c r="AB92" s="106">
        <f t="shared" si="47"/>
        <v>0</v>
      </c>
      <c r="AC92" s="107">
        <f t="shared" si="47"/>
        <v>0</v>
      </c>
      <c r="AD92" s="18"/>
      <c r="AE92" s="18"/>
    </row>
    <row r="93" spans="1:31">
      <c r="A93" s="92" t="s">
        <v>38</v>
      </c>
      <c r="B93" s="86"/>
      <c r="C93" s="87"/>
      <c r="D93" s="86"/>
      <c r="E93" s="87"/>
      <c r="F93" s="86"/>
      <c r="G93" s="87"/>
      <c r="H93" s="86"/>
      <c r="I93" s="87"/>
      <c r="J93" s="86"/>
      <c r="K93" s="87"/>
      <c r="L93" s="86"/>
      <c r="M93" s="87"/>
      <c r="N93" s="86"/>
      <c r="O93" s="87"/>
      <c r="P93" s="86"/>
      <c r="Q93" s="87"/>
      <c r="R93" s="86"/>
      <c r="S93" s="87"/>
      <c r="T93" s="86"/>
      <c r="U93" s="87"/>
      <c r="V93" s="86"/>
      <c r="W93" s="87"/>
      <c r="X93" s="86"/>
      <c r="Y93" s="87"/>
      <c r="Z93" s="86"/>
      <c r="AA93" s="86"/>
      <c r="AB93" s="106">
        <f t="shared" ref="AB93:AC93" si="48">AB29/AB31</f>
        <v>0</v>
      </c>
      <c r="AC93" s="107">
        <f t="shared" si="48"/>
        <v>0</v>
      </c>
      <c r="AD93" s="18"/>
      <c r="AE93" s="18"/>
    </row>
    <row r="94" spans="1:31" ht="14" thickBot="1">
      <c r="A94" s="91" t="s">
        <v>39</v>
      </c>
      <c r="B94" s="88"/>
      <c r="C94" s="89"/>
      <c r="D94" s="88"/>
      <c r="E94" s="89"/>
      <c r="F94" s="88"/>
      <c r="G94" s="89"/>
      <c r="H94" s="88"/>
      <c r="I94" s="89"/>
      <c r="J94" s="88"/>
      <c r="K94" s="89"/>
      <c r="L94" s="88"/>
      <c r="M94" s="89"/>
      <c r="N94" s="88"/>
      <c r="O94" s="89"/>
      <c r="P94" s="88"/>
      <c r="Q94" s="89"/>
      <c r="R94" s="88"/>
      <c r="S94" s="89"/>
      <c r="T94" s="88"/>
      <c r="U94" s="89"/>
      <c r="V94" s="88"/>
      <c r="W94" s="89"/>
      <c r="X94" s="88"/>
      <c r="Y94" s="89"/>
      <c r="Z94" s="88"/>
      <c r="AA94" s="88"/>
      <c r="AB94" s="108">
        <f t="shared" ref="AB94:AC94" si="49">AB30/AB31</f>
        <v>0</v>
      </c>
      <c r="AC94" s="109">
        <f t="shared" si="49"/>
        <v>1.2853445655310433E-7</v>
      </c>
      <c r="AD94" s="18"/>
      <c r="AE94" s="18"/>
    </row>
    <row r="95" spans="1:31" ht="15" thickTop="1" thickBot="1">
      <c r="A95" s="9" t="s">
        <v>13</v>
      </c>
      <c r="B95" s="82">
        <f>SUM(B71:B94)</f>
        <v>1</v>
      </c>
      <c r="C95" s="83">
        <f t="shared" ref="C95:AC95" si="50">SUM(C71:C94)</f>
        <v>0.99999886407137273</v>
      </c>
      <c r="D95" s="82">
        <f t="shared" si="50"/>
        <v>1</v>
      </c>
      <c r="E95" s="83">
        <f t="shared" si="50"/>
        <v>1</v>
      </c>
      <c r="F95" s="82">
        <f t="shared" si="50"/>
        <v>0.99999999999999989</v>
      </c>
      <c r="G95" s="83">
        <f t="shared" si="50"/>
        <v>0.99999999999999989</v>
      </c>
      <c r="H95" s="82">
        <f t="shared" si="50"/>
        <v>1</v>
      </c>
      <c r="I95" s="83">
        <f t="shared" si="50"/>
        <v>1</v>
      </c>
      <c r="J95" s="82">
        <f t="shared" si="50"/>
        <v>0.99999999999999989</v>
      </c>
      <c r="K95" s="82">
        <f t="shared" si="50"/>
        <v>0.99999999999999989</v>
      </c>
      <c r="L95" s="82">
        <f t="shared" si="50"/>
        <v>1</v>
      </c>
      <c r="M95" s="83">
        <f t="shared" si="50"/>
        <v>1</v>
      </c>
      <c r="N95" s="82">
        <f t="shared" si="50"/>
        <v>0.99999999999999989</v>
      </c>
      <c r="O95" s="83">
        <f t="shared" si="50"/>
        <v>1</v>
      </c>
      <c r="P95" s="82">
        <f t="shared" si="50"/>
        <v>1.0000000000000002</v>
      </c>
      <c r="Q95" s="83">
        <f t="shared" si="50"/>
        <v>1</v>
      </c>
      <c r="R95" s="82">
        <f t="shared" si="50"/>
        <v>1</v>
      </c>
      <c r="S95" s="83">
        <f t="shared" si="50"/>
        <v>1</v>
      </c>
      <c r="T95" s="82">
        <f t="shared" si="50"/>
        <v>1</v>
      </c>
      <c r="U95" s="83">
        <f t="shared" si="50"/>
        <v>1</v>
      </c>
      <c r="V95" s="82">
        <f t="shared" si="50"/>
        <v>0.99999999999999989</v>
      </c>
      <c r="W95" s="83">
        <f t="shared" si="50"/>
        <v>1</v>
      </c>
      <c r="X95" s="82">
        <f t="shared" si="50"/>
        <v>1.0000000000000002</v>
      </c>
      <c r="Y95" s="83">
        <f t="shared" si="50"/>
        <v>1</v>
      </c>
      <c r="Z95" s="82">
        <f t="shared" si="50"/>
        <v>1</v>
      </c>
      <c r="AA95" s="82">
        <f t="shared" si="50"/>
        <v>1</v>
      </c>
      <c r="AB95" s="82">
        <f t="shared" si="50"/>
        <v>1</v>
      </c>
      <c r="AC95" s="84">
        <f t="shared" si="50"/>
        <v>1</v>
      </c>
      <c r="AD95" s="85"/>
    </row>
    <row r="96" spans="1:31" ht="14" thickTop="1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rintOptions horizontalCentered="1" verticalCentered="1"/>
  <pageMargins left="0.5" right="1" top="1" bottom="1" header="0.5" footer="0.5"/>
  <pageSetup paperSize="5" scale="54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topLeftCell="A23" zoomScale="90" zoomScaleNormal="90" zoomScalePageLayoutView="90" workbookViewId="0">
      <selection activeCell="AB32" sqref="AB32"/>
    </sheetView>
  </sheetViews>
  <sheetFormatPr baseColWidth="10" defaultColWidth="8.83203125" defaultRowHeight="13"/>
  <cols>
    <col min="1" max="1" width="12" style="93" customWidth="1"/>
    <col min="2" max="2" width="9.33203125" customWidth="1"/>
    <col min="3" max="3" width="8.5" customWidth="1"/>
    <col min="4" max="4" width="7.6640625" customWidth="1"/>
    <col min="5" max="5" width="8" customWidth="1"/>
    <col min="6" max="6" width="7.6640625" customWidth="1"/>
    <col min="7" max="7" width="8" customWidth="1"/>
    <col min="8" max="9" width="8.83203125" customWidth="1"/>
    <col min="10" max="10" width="7.6640625" customWidth="1"/>
    <col min="11" max="11" width="8" customWidth="1"/>
    <col min="12" max="12" width="7.6640625" customWidth="1"/>
    <col min="13" max="13" width="8" customWidth="1"/>
    <col min="14" max="14" width="8.83203125" customWidth="1"/>
    <col min="15" max="15" width="9.33203125" customWidth="1"/>
    <col min="16" max="18" width="8" customWidth="1"/>
    <col min="19" max="19" width="7.5" customWidth="1"/>
    <col min="20" max="20" width="8" customWidth="1"/>
    <col min="21" max="21" width="7.6640625" customWidth="1"/>
    <col min="22" max="22" width="9.33203125" customWidth="1"/>
    <col min="23" max="23" width="8.5" customWidth="1"/>
    <col min="24" max="25" width="8" customWidth="1"/>
    <col min="26" max="26" width="9.33203125" customWidth="1"/>
    <col min="27" max="27" width="8.83203125" customWidth="1"/>
    <col min="28" max="28" width="9.83203125" style="93" customWidth="1"/>
    <col min="29" max="29" width="10.33203125" style="93" customWidth="1"/>
    <col min="31" max="31" width="16.5" customWidth="1"/>
    <col min="33" max="33" width="10.33203125" customWidth="1"/>
    <col min="35" max="35" width="11.33203125" customWidth="1"/>
  </cols>
  <sheetData>
    <row r="2" spans="1:59" ht="16">
      <c r="A2" s="329" t="s">
        <v>45</v>
      </c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29" t="s">
        <v>45</v>
      </c>
      <c r="Q2" s="329"/>
      <c r="R2" s="329"/>
      <c r="S2" s="329"/>
      <c r="T2" s="329"/>
      <c r="U2" s="329"/>
      <c r="V2" s="329"/>
      <c r="W2" s="329"/>
      <c r="X2" s="329"/>
      <c r="Y2" s="329"/>
      <c r="Z2" s="329"/>
      <c r="AA2" s="329"/>
      <c r="AB2" s="329"/>
      <c r="AC2" s="329"/>
    </row>
    <row r="3" spans="1:5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59" ht="14" thickBot="1"/>
    <row r="5" spans="1:59" ht="15" thickTop="1" thickBot="1">
      <c r="A5" s="321" t="s">
        <v>0</v>
      </c>
      <c r="B5" s="331" t="s">
        <v>1</v>
      </c>
      <c r="C5" s="317"/>
      <c r="D5" s="316" t="s">
        <v>2</v>
      </c>
      <c r="E5" s="317"/>
      <c r="F5" s="316" t="s">
        <v>3</v>
      </c>
      <c r="G5" s="317"/>
      <c r="H5" s="316" t="s">
        <v>4</v>
      </c>
      <c r="I5" s="317"/>
      <c r="J5" s="316" t="s">
        <v>5</v>
      </c>
      <c r="K5" s="317"/>
      <c r="L5" s="316" t="s">
        <v>6</v>
      </c>
      <c r="M5" s="317"/>
      <c r="N5" s="316" t="s">
        <v>7</v>
      </c>
      <c r="O5" s="317"/>
      <c r="P5" s="332" t="s">
        <v>8</v>
      </c>
      <c r="Q5" s="317"/>
      <c r="R5" s="316" t="s">
        <v>9</v>
      </c>
      <c r="S5" s="317"/>
      <c r="T5" s="316" t="s">
        <v>10</v>
      </c>
      <c r="U5" s="317"/>
      <c r="V5" s="333" t="s">
        <v>11</v>
      </c>
      <c r="W5" s="334"/>
      <c r="X5" s="316" t="s">
        <v>12</v>
      </c>
      <c r="Y5" s="317"/>
      <c r="Z5" s="316" t="s">
        <v>40</v>
      </c>
      <c r="AA5" s="317"/>
      <c r="AB5" s="316" t="s">
        <v>41</v>
      </c>
      <c r="AC5" s="317"/>
      <c r="AE5" s="314" t="s">
        <v>0</v>
      </c>
      <c r="AF5" s="308" t="s">
        <v>1</v>
      </c>
      <c r="AG5" s="309"/>
      <c r="AH5" s="308" t="s">
        <v>2</v>
      </c>
      <c r="AI5" s="309"/>
      <c r="AJ5" s="308" t="s">
        <v>3</v>
      </c>
      <c r="AK5" s="309"/>
      <c r="AL5" s="308" t="s">
        <v>4</v>
      </c>
      <c r="AM5" s="309"/>
      <c r="AN5" s="308" t="s">
        <v>5</v>
      </c>
      <c r="AO5" s="309"/>
      <c r="AP5" s="308" t="s">
        <v>6</v>
      </c>
      <c r="AQ5" s="309"/>
      <c r="AR5" s="308" t="s">
        <v>7</v>
      </c>
      <c r="AS5" s="309"/>
      <c r="AT5" s="308" t="s">
        <v>8</v>
      </c>
      <c r="AU5" s="309"/>
      <c r="AV5" s="308" t="s">
        <v>9</v>
      </c>
      <c r="AW5" s="309"/>
      <c r="AX5" s="308" t="s">
        <v>10</v>
      </c>
      <c r="AY5" s="309"/>
      <c r="AZ5" s="308" t="s">
        <v>11</v>
      </c>
      <c r="BA5" s="309"/>
      <c r="BB5" s="308" t="s">
        <v>12</v>
      </c>
      <c r="BC5" s="309"/>
      <c r="BD5" s="310" t="s">
        <v>40</v>
      </c>
      <c r="BE5" s="311"/>
      <c r="BF5" s="312" t="s">
        <v>41</v>
      </c>
      <c r="BG5" s="313"/>
    </row>
    <row r="6" spans="1:59" ht="15" thickTop="1" thickBot="1">
      <c r="A6" s="322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  <c r="AE6" s="315"/>
      <c r="AF6" s="230" t="s">
        <v>14</v>
      </c>
      <c r="AG6" s="231" t="s">
        <v>15</v>
      </c>
      <c r="AH6" s="232" t="s">
        <v>14</v>
      </c>
      <c r="AI6" s="233" t="s">
        <v>15</v>
      </c>
      <c r="AJ6" s="230" t="s">
        <v>14</v>
      </c>
      <c r="AK6" s="231" t="s">
        <v>15</v>
      </c>
      <c r="AL6" s="232" t="s">
        <v>14</v>
      </c>
      <c r="AM6" s="233" t="s">
        <v>15</v>
      </c>
      <c r="AN6" s="230" t="s">
        <v>14</v>
      </c>
      <c r="AO6" s="231" t="s">
        <v>15</v>
      </c>
      <c r="AP6" s="232" t="s">
        <v>14</v>
      </c>
      <c r="AQ6" s="230" t="s">
        <v>15</v>
      </c>
      <c r="AR6" s="234" t="s">
        <v>14</v>
      </c>
      <c r="AS6" s="235" t="s">
        <v>15</v>
      </c>
      <c r="AT6" s="230" t="s">
        <v>14</v>
      </c>
      <c r="AU6" s="231" t="s">
        <v>15</v>
      </c>
      <c r="AV6" s="232" t="s">
        <v>14</v>
      </c>
      <c r="AW6" s="233" t="s">
        <v>15</v>
      </c>
      <c r="AX6" s="230" t="s">
        <v>14</v>
      </c>
      <c r="AY6" s="231" t="s">
        <v>15</v>
      </c>
      <c r="AZ6" s="232" t="s">
        <v>14</v>
      </c>
      <c r="BA6" s="233" t="s">
        <v>15</v>
      </c>
      <c r="BB6" s="230" t="s">
        <v>14</v>
      </c>
      <c r="BC6" s="231" t="s">
        <v>15</v>
      </c>
      <c r="BD6" s="236" t="s">
        <v>14</v>
      </c>
      <c r="BE6" s="237" t="s">
        <v>15</v>
      </c>
      <c r="BF6" s="238" t="s">
        <v>14</v>
      </c>
      <c r="BG6" s="239" t="s">
        <v>15</v>
      </c>
    </row>
    <row r="7" spans="1:59" ht="14" thickTop="1">
      <c r="A7" s="94" t="s">
        <v>16</v>
      </c>
      <c r="B7" s="35">
        <f>Monthly!B7-(Saturdays!B7+'Sundays &amp; Holidays'!B7)</f>
        <v>0</v>
      </c>
      <c r="C7" s="42">
        <f>Monthly!C7-(Saturdays!C7+'Sundays &amp; Holidays'!C7)</f>
        <v>0</v>
      </c>
      <c r="D7" s="35">
        <f>Monthly!D7-(Saturdays!D7+'Sundays &amp; Holidays'!D7)</f>
        <v>0</v>
      </c>
      <c r="E7" s="42">
        <f>Monthly!E7-(Saturdays!E7+'Sundays &amp; Holidays'!E7)</f>
        <v>0</v>
      </c>
      <c r="F7" s="35">
        <f>Monthly!F7-(Saturdays!F7+'Sundays &amp; Holidays'!F7)</f>
        <v>0</v>
      </c>
      <c r="G7" s="42">
        <f>Monthly!G7-(Saturdays!G7+'Sundays &amp; Holidays'!G7)</f>
        <v>0</v>
      </c>
      <c r="H7" s="35">
        <f>Monthly!H7-(Saturdays!H7+'Sundays &amp; Holidays'!H7)</f>
        <v>0</v>
      </c>
      <c r="I7" s="42">
        <f>Monthly!I7-(Saturdays!I7+'Sundays &amp; Holidays'!I7)</f>
        <v>0</v>
      </c>
      <c r="J7" s="35">
        <f>Monthly!J7-(Saturdays!J7+'Sundays &amp; Holidays'!J7)</f>
        <v>0</v>
      </c>
      <c r="K7" s="42">
        <f>Monthly!K7-(Saturdays!K7+'Sundays &amp; Holidays'!K7)</f>
        <v>0</v>
      </c>
      <c r="L7" s="35">
        <f>Monthly!L7-(Saturdays!L7+'Sundays &amp; Holidays'!L7)</f>
        <v>0</v>
      </c>
      <c r="M7" s="42">
        <f>Monthly!M7-(Saturdays!M7+'Sundays &amp; Holidays'!M7)</f>
        <v>0</v>
      </c>
      <c r="N7" s="35">
        <f>Monthly!N7-(Saturdays!N7+'Sundays &amp; Holidays'!N7)</f>
        <v>0</v>
      </c>
      <c r="O7" s="42">
        <f>Monthly!O7-(Saturdays!O7+'Sundays &amp; Holidays'!O7)</f>
        <v>0</v>
      </c>
      <c r="P7" s="35">
        <f>Monthly!P7-(Saturdays!P7+'Sundays &amp; Holidays'!P7)</f>
        <v>0</v>
      </c>
      <c r="Q7" s="42">
        <f>Monthly!Q7-(Saturdays!Q7+'Sundays &amp; Holidays'!Q7)</f>
        <v>0</v>
      </c>
      <c r="R7" s="35">
        <f>Monthly!R7-(Saturdays!R7+'Sundays &amp; Holidays'!R7)</f>
        <v>0</v>
      </c>
      <c r="S7" s="42">
        <f>Monthly!S7-(Saturdays!S7+'Sundays &amp; Holidays'!S7)</f>
        <v>0</v>
      </c>
      <c r="T7" s="35">
        <f>Monthly!T7-(Saturdays!T7+'Sundays &amp; Holidays'!T7)</f>
        <v>0</v>
      </c>
      <c r="U7" s="42">
        <f>Monthly!U7-(Saturdays!U7+'Sundays &amp; Holidays'!U7)</f>
        <v>0</v>
      </c>
      <c r="V7" s="35">
        <f>Monthly!V7-(Saturdays!V7+'Sundays &amp; Holidays'!V7)</f>
        <v>0</v>
      </c>
      <c r="W7" s="42">
        <f>Monthly!W7-(Saturdays!W7+'Sundays &amp; Holidays'!W7)</f>
        <v>0</v>
      </c>
      <c r="X7" s="35">
        <f>Monthly!X7-(Saturdays!X7+'Sundays &amp; Holidays'!X7)</f>
        <v>0</v>
      </c>
      <c r="Y7" s="42">
        <f>Monthly!Y7-(Saturdays!Y7+'Sundays &amp; Holidays'!Y7)</f>
        <v>0</v>
      </c>
      <c r="Z7" s="35">
        <f>Monthly!Z7-(Saturdays!Z7+'Sundays &amp; Holidays'!Z7)</f>
        <v>0</v>
      </c>
      <c r="AA7" s="42">
        <f>Monthly!AA7-(Saturdays!AA7+'Sundays &amp; Holidays'!AA7)</f>
        <v>0</v>
      </c>
      <c r="AB7" s="112">
        <f>+B7+D7+F7+H7+J7+L7+N7+P7+R7+T7+V7+X7+Z7</f>
        <v>0</v>
      </c>
      <c r="AC7" s="113">
        <f>+C7+E7+G7+I7+K7+M7+O7+Q7+S7+U7+W7+Y7+AA7</f>
        <v>0</v>
      </c>
      <c r="AE7" s="241" t="s">
        <v>18</v>
      </c>
      <c r="AF7" s="242">
        <f>SUMIF($A$7:$A$30,$AE7,B$7:B$30)</f>
        <v>55736</v>
      </c>
      <c r="AG7" s="242">
        <f t="shared" ref="AG7:AV9" si="0">SUMIF($A$7:$A$30,$AE7,C$7:C$30)</f>
        <v>24</v>
      </c>
      <c r="AH7" s="242">
        <f t="shared" si="0"/>
        <v>18725</v>
      </c>
      <c r="AI7" s="242">
        <f t="shared" si="0"/>
        <v>58</v>
      </c>
      <c r="AJ7" s="242">
        <f t="shared" si="0"/>
        <v>5772</v>
      </c>
      <c r="AK7" s="242">
        <f t="shared" si="0"/>
        <v>49</v>
      </c>
      <c r="AL7" s="242">
        <f t="shared" si="0"/>
        <v>20357</v>
      </c>
      <c r="AM7" s="242">
        <f t="shared" si="0"/>
        <v>1724</v>
      </c>
      <c r="AN7" s="242">
        <f t="shared" si="0"/>
        <v>1111</v>
      </c>
      <c r="AO7" s="242">
        <f t="shared" si="0"/>
        <v>896</v>
      </c>
      <c r="AP7" s="242">
        <f t="shared" si="0"/>
        <v>1148</v>
      </c>
      <c r="AQ7" s="242">
        <f t="shared" si="0"/>
        <v>6374</v>
      </c>
      <c r="AR7" s="242">
        <f t="shared" si="0"/>
        <v>7731</v>
      </c>
      <c r="AS7" s="242">
        <f t="shared" si="0"/>
        <v>9341</v>
      </c>
      <c r="AT7" s="242">
        <f t="shared" si="0"/>
        <v>3839</v>
      </c>
      <c r="AU7" s="242">
        <f t="shared" si="0"/>
        <v>4836</v>
      </c>
      <c r="AV7" s="242">
        <f t="shared" si="0"/>
        <v>5169</v>
      </c>
      <c r="AW7" s="242">
        <f t="shared" ref="AW7:BE11" si="1">SUMIF($A$7:$A$30,$AE7,S$7:S$30)</f>
        <v>5851</v>
      </c>
      <c r="AX7" s="242">
        <f t="shared" si="1"/>
        <v>764</v>
      </c>
      <c r="AY7" s="242">
        <f t="shared" si="1"/>
        <v>4047</v>
      </c>
      <c r="AZ7" s="242">
        <f t="shared" si="1"/>
        <v>2212</v>
      </c>
      <c r="BA7" s="242">
        <f t="shared" si="1"/>
        <v>8434</v>
      </c>
      <c r="BB7" s="242">
        <f t="shared" si="1"/>
        <v>5179</v>
      </c>
      <c r="BC7" s="242">
        <f t="shared" si="1"/>
        <v>6608</v>
      </c>
      <c r="BD7" s="242">
        <f t="shared" si="1"/>
        <v>17300</v>
      </c>
      <c r="BE7" s="242">
        <f t="shared" si="1"/>
        <v>8237</v>
      </c>
      <c r="BF7" s="250">
        <f>AF7+AH7+AJ7+AL7+AN7+AP7+AR7+AT7+AV7+AX7+AZ7+BB7+BD7</f>
        <v>145043</v>
      </c>
      <c r="BG7" s="251">
        <f>AG7+AI7+AK7+AM7+AO7+AQ7+AS7+AU7+AW7+AY7+BA7+BC7+BE7</f>
        <v>56479</v>
      </c>
    </row>
    <row r="8" spans="1:59">
      <c r="A8" s="95" t="s">
        <v>17</v>
      </c>
      <c r="B8" s="3">
        <f>Monthly!B8-(Saturdays!B8+'Sundays &amp; Holidays'!B8)</f>
        <v>9780</v>
      </c>
      <c r="C8" s="32">
        <f>Monthly!C8-(Saturdays!C8+'Sundays &amp; Holidays'!C8)</f>
        <v>3</v>
      </c>
      <c r="D8" s="3">
        <f>Monthly!D8-(Saturdays!D8+'Sundays &amp; Holidays'!D8)</f>
        <v>2695</v>
      </c>
      <c r="E8" s="32">
        <f>Monthly!E8-(Saturdays!E8+'Sundays &amp; Holidays'!E8)</f>
        <v>4</v>
      </c>
      <c r="F8" s="3">
        <f>Monthly!F8-(Saturdays!F8+'Sundays &amp; Holidays'!F8)</f>
        <v>853</v>
      </c>
      <c r="G8" s="32">
        <f>Monthly!G8-(Saturdays!G8+'Sundays &amp; Holidays'!G8)</f>
        <v>5</v>
      </c>
      <c r="H8" s="3">
        <f>Monthly!H8-(Saturdays!H8+'Sundays &amp; Holidays'!H8)</f>
        <v>4173</v>
      </c>
      <c r="I8" s="32">
        <f>Monthly!I8-(Saturdays!I8+'Sundays &amp; Holidays'!I8)</f>
        <v>66</v>
      </c>
      <c r="J8" s="3">
        <f>Monthly!J8-(Saturdays!J8+'Sundays &amp; Holidays'!J8)</f>
        <v>136</v>
      </c>
      <c r="K8" s="32">
        <f>Monthly!K8-(Saturdays!K8+'Sundays &amp; Holidays'!K8)</f>
        <v>33</v>
      </c>
      <c r="L8" s="3">
        <f>Monthly!L8-(Saturdays!L8+'Sundays &amp; Holidays'!L8)</f>
        <v>70</v>
      </c>
      <c r="M8" s="32">
        <f>Monthly!M8-(Saturdays!M8+'Sundays &amp; Holidays'!M8)</f>
        <v>12</v>
      </c>
      <c r="N8" s="3">
        <f>Monthly!N8-(Saturdays!N8+'Sundays &amp; Holidays'!N8)</f>
        <v>534</v>
      </c>
      <c r="O8" s="32">
        <f>Monthly!O8-(Saturdays!O8+'Sundays &amp; Holidays'!O8)</f>
        <v>0</v>
      </c>
      <c r="P8" s="3">
        <f>Monthly!P8-(Saturdays!P8+'Sundays &amp; Holidays'!P8)</f>
        <v>66</v>
      </c>
      <c r="Q8" s="32">
        <f>Monthly!Q8-(Saturdays!Q8+'Sundays &amp; Holidays'!Q8)</f>
        <v>0</v>
      </c>
      <c r="R8" s="3">
        <f>Monthly!R8-(Saturdays!R8+'Sundays &amp; Holidays'!R8)</f>
        <v>8</v>
      </c>
      <c r="S8" s="32">
        <f>Monthly!S8-(Saturdays!S8+'Sundays &amp; Holidays'!S8)</f>
        <v>0</v>
      </c>
      <c r="T8" s="3">
        <f>Monthly!T8-(Saturdays!T8+'Sundays &amp; Holidays'!T8)</f>
        <v>0</v>
      </c>
      <c r="U8" s="32">
        <f>Monthly!U8-(Saturdays!U8+'Sundays &amp; Holidays'!U8)</f>
        <v>0</v>
      </c>
      <c r="V8" s="3">
        <f>Monthly!V8-(Saturdays!V8+'Sundays &amp; Holidays'!V8)</f>
        <v>0</v>
      </c>
      <c r="W8" s="32">
        <f>Monthly!W8-(Saturdays!W8+'Sundays &amp; Holidays'!W8)</f>
        <v>0</v>
      </c>
      <c r="X8" s="3">
        <f>Monthly!X8-(Saturdays!X8+'Sundays &amp; Holidays'!X8)</f>
        <v>0</v>
      </c>
      <c r="Y8" s="32">
        <f>Monthly!Y8-(Saturdays!Y8+'Sundays &amp; Holidays'!Y8)</f>
        <v>0</v>
      </c>
      <c r="Z8" s="3">
        <f>Monthly!Z8-(Saturdays!Z8+'Sundays &amp; Holidays'!Z8)</f>
        <v>0</v>
      </c>
      <c r="AA8" s="32">
        <f>Monthly!AA8-(Saturdays!AA8+'Sundays &amp; Holidays'!AA8)</f>
        <v>0</v>
      </c>
      <c r="AB8" s="114">
        <f>+B8+D8+F8+H8+J8+L8+N8+P8+R8+T8+V8+X8+Z8</f>
        <v>18315</v>
      </c>
      <c r="AC8" s="19">
        <f>+C8+E8+G8+I8+K8+M8+O8+Q8+S8+U8+W8+Y8+AA8</f>
        <v>123</v>
      </c>
      <c r="AE8" s="253" t="s">
        <v>19</v>
      </c>
      <c r="AF8" s="242">
        <f>SUMIF($A$7:$A$30,$AE8,B$7:B$30)</f>
        <v>100535</v>
      </c>
      <c r="AG8" s="242">
        <f t="shared" si="0"/>
        <v>5601</v>
      </c>
      <c r="AH8" s="242">
        <f t="shared" si="0"/>
        <v>33485</v>
      </c>
      <c r="AI8" s="242">
        <f t="shared" si="0"/>
        <v>7921</v>
      </c>
      <c r="AJ8" s="242">
        <f t="shared" si="0"/>
        <v>11605</v>
      </c>
      <c r="AK8" s="242">
        <f t="shared" si="0"/>
        <v>4238</v>
      </c>
      <c r="AL8" s="242">
        <f t="shared" si="0"/>
        <v>19947</v>
      </c>
      <c r="AM8" s="242">
        <f t="shared" si="0"/>
        <v>14581</v>
      </c>
      <c r="AN8" s="242">
        <f t="shared" si="0"/>
        <v>3646</v>
      </c>
      <c r="AO8" s="242">
        <f t="shared" si="0"/>
        <v>6317</v>
      </c>
      <c r="AP8" s="242">
        <f t="shared" si="0"/>
        <v>4608</v>
      </c>
      <c r="AQ8" s="242">
        <f t="shared" si="0"/>
        <v>18735</v>
      </c>
      <c r="AR8" s="242">
        <f t="shared" si="0"/>
        <v>19712</v>
      </c>
      <c r="AS8" s="242">
        <f t="shared" si="0"/>
        <v>30444</v>
      </c>
      <c r="AT8" s="242">
        <f t="shared" si="0"/>
        <v>15223</v>
      </c>
      <c r="AU8" s="242">
        <f t="shared" si="0"/>
        <v>14635</v>
      </c>
      <c r="AV8" s="242">
        <f t="shared" si="0"/>
        <v>19332</v>
      </c>
      <c r="AW8" s="242">
        <f t="shared" si="1"/>
        <v>17548</v>
      </c>
      <c r="AX8" s="242">
        <f t="shared" si="1"/>
        <v>3588</v>
      </c>
      <c r="AY8" s="242">
        <f t="shared" si="1"/>
        <v>14969</v>
      </c>
      <c r="AZ8" s="242">
        <f t="shared" si="1"/>
        <v>10200</v>
      </c>
      <c r="BA8" s="242">
        <f t="shared" si="1"/>
        <v>30943</v>
      </c>
      <c r="BB8" s="242">
        <f t="shared" si="1"/>
        <v>17332</v>
      </c>
      <c r="BC8" s="242">
        <f t="shared" si="1"/>
        <v>18591</v>
      </c>
      <c r="BD8" s="242">
        <f t="shared" si="1"/>
        <v>52954</v>
      </c>
      <c r="BE8" s="242">
        <f t="shared" si="1"/>
        <v>26057</v>
      </c>
      <c r="BF8" s="261">
        <f t="shared" ref="BF8:BG11" si="2">SUM(AF8,AH8,AJ8,AL8,AN8,AP8,AR8,AT8,AV8,AX8,AZ8,BB8,BD8)</f>
        <v>312167</v>
      </c>
      <c r="BG8" s="19">
        <f t="shared" si="2"/>
        <v>210580</v>
      </c>
    </row>
    <row r="9" spans="1:59">
      <c r="A9" s="96" t="s">
        <v>18</v>
      </c>
      <c r="B9" s="3">
        <f>Monthly!B9-(Saturdays!B9+'Sundays &amp; Holidays'!B9)</f>
        <v>55736</v>
      </c>
      <c r="C9" s="32">
        <f>Monthly!C9-(Saturdays!C9+'Sundays &amp; Holidays'!C9)</f>
        <v>24</v>
      </c>
      <c r="D9" s="3">
        <f>Monthly!D9-(Saturdays!D9+'Sundays &amp; Holidays'!D9)</f>
        <v>18725</v>
      </c>
      <c r="E9" s="32">
        <f>Monthly!E9-(Saturdays!E9+'Sundays &amp; Holidays'!E9)</f>
        <v>58</v>
      </c>
      <c r="F9" s="3">
        <f>Monthly!F9-(Saturdays!F9+'Sundays &amp; Holidays'!F9)</f>
        <v>5772</v>
      </c>
      <c r="G9" s="32">
        <f>Monthly!G9-(Saturdays!G9+'Sundays &amp; Holidays'!G9)</f>
        <v>49</v>
      </c>
      <c r="H9" s="3">
        <f>Monthly!H9-(Saturdays!H9+'Sundays &amp; Holidays'!H9)</f>
        <v>20357</v>
      </c>
      <c r="I9" s="32">
        <f>Monthly!I9-(Saturdays!I9+'Sundays &amp; Holidays'!I9)</f>
        <v>1724</v>
      </c>
      <c r="J9" s="3">
        <f>Monthly!J9-(Saturdays!J9+'Sundays &amp; Holidays'!J9)</f>
        <v>1111</v>
      </c>
      <c r="K9" s="32">
        <f>Monthly!K9-(Saturdays!K9+'Sundays &amp; Holidays'!K9)</f>
        <v>896</v>
      </c>
      <c r="L9" s="3">
        <f>Monthly!L9-(Saturdays!L9+'Sundays &amp; Holidays'!L9)</f>
        <v>1148</v>
      </c>
      <c r="M9" s="32">
        <f>Monthly!M9-(Saturdays!M9+'Sundays &amp; Holidays'!M9)</f>
        <v>6374</v>
      </c>
      <c r="N9" s="3">
        <f>Monthly!N9-(Saturdays!N9+'Sundays &amp; Holidays'!N9)</f>
        <v>7731</v>
      </c>
      <c r="O9" s="32">
        <f>Monthly!O9-(Saturdays!O9+'Sundays &amp; Holidays'!O9)</f>
        <v>9341</v>
      </c>
      <c r="P9" s="3">
        <f>Monthly!P9-(Saturdays!P9+'Sundays &amp; Holidays'!P9)</f>
        <v>3839</v>
      </c>
      <c r="Q9" s="32">
        <f>Monthly!Q9-(Saturdays!Q9+'Sundays &amp; Holidays'!Q9)</f>
        <v>4836</v>
      </c>
      <c r="R9" s="3">
        <f>Monthly!R9-(Saturdays!R9+'Sundays &amp; Holidays'!R9)</f>
        <v>5169</v>
      </c>
      <c r="S9" s="32">
        <f>Monthly!S9-(Saturdays!S9+'Sundays &amp; Holidays'!S9)</f>
        <v>5851</v>
      </c>
      <c r="T9" s="3">
        <f>Monthly!T9-(Saturdays!T9+'Sundays &amp; Holidays'!T9)</f>
        <v>764</v>
      </c>
      <c r="U9" s="32">
        <f>Monthly!U9-(Saturdays!U9+'Sundays &amp; Holidays'!U9)</f>
        <v>4047</v>
      </c>
      <c r="V9" s="3">
        <f>Monthly!V9-(Saturdays!V9+'Sundays &amp; Holidays'!V9)</f>
        <v>2212</v>
      </c>
      <c r="W9" s="32">
        <f>Monthly!W9-(Saturdays!W9+'Sundays &amp; Holidays'!W9)</f>
        <v>8434</v>
      </c>
      <c r="X9" s="3">
        <f>Monthly!X9-(Saturdays!X9+'Sundays &amp; Holidays'!X9)</f>
        <v>5179</v>
      </c>
      <c r="Y9" s="32">
        <f>Monthly!Y9-(Saturdays!Y9+'Sundays &amp; Holidays'!Y9)</f>
        <v>6608</v>
      </c>
      <c r="Z9" s="3">
        <f>Monthly!Z9-(Saturdays!Z9+'Sundays &amp; Holidays'!Z9)</f>
        <v>17300</v>
      </c>
      <c r="AA9" s="32">
        <f>Monthly!AA9-(Saturdays!AA9+'Sundays &amp; Holidays'!AA9)</f>
        <v>8237</v>
      </c>
      <c r="AB9" s="114">
        <f t="shared" ref="AB9:AC30" si="3">+B9+D9+F9+H9+J9+L9+N9+P9+R9+T9+V9+X9+Z9</f>
        <v>145043</v>
      </c>
      <c r="AC9" s="19">
        <f t="shared" si="3"/>
        <v>56479</v>
      </c>
      <c r="AE9" s="241" t="s">
        <v>20</v>
      </c>
      <c r="AF9" s="242">
        <f>SUMIF($A$7:$A$30,$AE9,B$7:B$30)</f>
        <v>106606</v>
      </c>
      <c r="AG9" s="242">
        <f>SUMIF($A$7:$A$30,$AE9,C$7:C$30)</f>
        <v>17070</v>
      </c>
      <c r="AH9" s="242">
        <f t="shared" si="0"/>
        <v>23477</v>
      </c>
      <c r="AI9" s="242">
        <f t="shared" si="0"/>
        <v>19907</v>
      </c>
      <c r="AJ9" s="242">
        <f t="shared" si="0"/>
        <v>10026</v>
      </c>
      <c r="AK9" s="242">
        <f t="shared" si="0"/>
        <v>9332</v>
      </c>
      <c r="AL9" s="242">
        <f t="shared" si="0"/>
        <v>16503</v>
      </c>
      <c r="AM9" s="242">
        <f t="shared" si="0"/>
        <v>27085</v>
      </c>
      <c r="AN9" s="242">
        <f t="shared" si="0"/>
        <v>6034</v>
      </c>
      <c r="AO9" s="242">
        <f t="shared" si="0"/>
        <v>13997</v>
      </c>
      <c r="AP9" s="242">
        <f t="shared" si="0"/>
        <v>6654</v>
      </c>
      <c r="AQ9" s="242">
        <f t="shared" si="0"/>
        <v>34323</v>
      </c>
      <c r="AR9" s="242">
        <f t="shared" si="0"/>
        <v>28421</v>
      </c>
      <c r="AS9" s="242">
        <f t="shared" si="0"/>
        <v>45487</v>
      </c>
      <c r="AT9" s="242">
        <f t="shared" si="0"/>
        <v>23376</v>
      </c>
      <c r="AU9" s="242">
        <f t="shared" si="0"/>
        <v>21813</v>
      </c>
      <c r="AV9" s="242">
        <f t="shared" si="0"/>
        <v>28391</v>
      </c>
      <c r="AW9" s="242">
        <f t="shared" si="1"/>
        <v>24934</v>
      </c>
      <c r="AX9" s="242">
        <f t="shared" si="1"/>
        <v>4913</v>
      </c>
      <c r="AY9" s="242">
        <f t="shared" si="1"/>
        <v>26144</v>
      </c>
      <c r="AZ9" s="242">
        <f t="shared" si="1"/>
        <v>14963</v>
      </c>
      <c r="BA9" s="242">
        <f t="shared" si="1"/>
        <v>40997</v>
      </c>
      <c r="BB9" s="242">
        <f t="shared" si="1"/>
        <v>20612</v>
      </c>
      <c r="BC9" s="242">
        <f t="shared" si="1"/>
        <v>25802</v>
      </c>
      <c r="BD9" s="242">
        <f t="shared" si="1"/>
        <v>77394</v>
      </c>
      <c r="BE9" s="242">
        <f t="shared" si="1"/>
        <v>38061</v>
      </c>
      <c r="BF9" s="261">
        <f t="shared" si="2"/>
        <v>367370</v>
      </c>
      <c r="BG9" s="19">
        <f t="shared" si="2"/>
        <v>344952</v>
      </c>
    </row>
    <row r="10" spans="1:59">
      <c r="A10" s="95" t="s">
        <v>19</v>
      </c>
      <c r="B10" s="3">
        <f>Monthly!B10-(Saturdays!B10+'Sundays &amp; Holidays'!B10)</f>
        <v>100535</v>
      </c>
      <c r="C10" s="32">
        <f>Monthly!C10-(Saturdays!C10+'Sundays &amp; Holidays'!C10)</f>
        <v>5601</v>
      </c>
      <c r="D10" s="3">
        <f>Monthly!D10-(Saturdays!D10+'Sundays &amp; Holidays'!D10)</f>
        <v>33485</v>
      </c>
      <c r="E10" s="32">
        <f>Monthly!E10-(Saturdays!E10+'Sundays &amp; Holidays'!E10)</f>
        <v>7921</v>
      </c>
      <c r="F10" s="3">
        <f>Monthly!F10-(Saturdays!F10+'Sundays &amp; Holidays'!F10)</f>
        <v>11605</v>
      </c>
      <c r="G10" s="32">
        <f>Monthly!G10-(Saturdays!G10+'Sundays &amp; Holidays'!G10)</f>
        <v>4238</v>
      </c>
      <c r="H10" s="3">
        <f>Monthly!H10-(Saturdays!H10+'Sundays &amp; Holidays'!H10)</f>
        <v>19947</v>
      </c>
      <c r="I10" s="32">
        <f>Monthly!I10-(Saturdays!I10+'Sundays &amp; Holidays'!I10)</f>
        <v>14581</v>
      </c>
      <c r="J10" s="3">
        <f>Monthly!J10-(Saturdays!J10+'Sundays &amp; Holidays'!J10)</f>
        <v>3646</v>
      </c>
      <c r="K10" s="32">
        <f>Monthly!K10-(Saturdays!K10+'Sundays &amp; Holidays'!K10)</f>
        <v>6317</v>
      </c>
      <c r="L10" s="3">
        <f>Monthly!L10-(Saturdays!L10+'Sundays &amp; Holidays'!L10)</f>
        <v>4608</v>
      </c>
      <c r="M10" s="32">
        <f>Monthly!M10-(Saturdays!M10+'Sundays &amp; Holidays'!M10)</f>
        <v>18735</v>
      </c>
      <c r="N10" s="3">
        <f>Monthly!N10-(Saturdays!N10+'Sundays &amp; Holidays'!N10)</f>
        <v>19712</v>
      </c>
      <c r="O10" s="32">
        <f>Monthly!O10-(Saturdays!O10+'Sundays &amp; Holidays'!O10)</f>
        <v>30444</v>
      </c>
      <c r="P10" s="3">
        <f>Monthly!P10-(Saturdays!P10+'Sundays &amp; Holidays'!P10)</f>
        <v>15223</v>
      </c>
      <c r="Q10" s="32">
        <f>Monthly!Q10-(Saturdays!Q10+'Sundays &amp; Holidays'!Q10)</f>
        <v>14635</v>
      </c>
      <c r="R10" s="3">
        <f>Monthly!R10-(Saturdays!R10+'Sundays &amp; Holidays'!R10)</f>
        <v>19332</v>
      </c>
      <c r="S10" s="32">
        <f>Monthly!S10-(Saturdays!S10+'Sundays &amp; Holidays'!S10)</f>
        <v>17548</v>
      </c>
      <c r="T10" s="3">
        <f>Monthly!T10-(Saturdays!T10+'Sundays &amp; Holidays'!T10)</f>
        <v>3588</v>
      </c>
      <c r="U10" s="32">
        <f>Monthly!U10-(Saturdays!U10+'Sundays &amp; Holidays'!U10)</f>
        <v>14969</v>
      </c>
      <c r="V10" s="3">
        <f>Monthly!V10-(Saturdays!V10+'Sundays &amp; Holidays'!V10)</f>
        <v>10200</v>
      </c>
      <c r="W10" s="32">
        <f>Monthly!W10-(Saturdays!W10+'Sundays &amp; Holidays'!W10)</f>
        <v>30943</v>
      </c>
      <c r="X10" s="3">
        <f>Monthly!X10-(Saturdays!X10+'Sundays &amp; Holidays'!X10)</f>
        <v>17332</v>
      </c>
      <c r="Y10" s="32">
        <f>Monthly!Y10-(Saturdays!Y10+'Sundays &amp; Holidays'!Y10)</f>
        <v>18591</v>
      </c>
      <c r="Z10" s="3">
        <f>Monthly!Z10-(Saturdays!Z10+'Sundays &amp; Holidays'!Z10)</f>
        <v>52954</v>
      </c>
      <c r="AA10" s="32">
        <f>Monthly!AA10-(Saturdays!AA10+'Sundays &amp; Holidays'!AA10)</f>
        <v>26057</v>
      </c>
      <c r="AB10" s="114">
        <f t="shared" si="3"/>
        <v>312167</v>
      </c>
      <c r="AC10" s="19">
        <f t="shared" si="3"/>
        <v>210580</v>
      </c>
      <c r="AE10" s="241" t="s">
        <v>21</v>
      </c>
      <c r="AF10" s="242">
        <f>SUMIF($A$7:$A$30,$AE10,B$7:B$30)</f>
        <v>92267</v>
      </c>
      <c r="AG10" s="242">
        <f t="shared" ref="AG10:AV11" si="4">SUMIF($A$7:$A$30,$AE10,C$7:C$30)</f>
        <v>16065</v>
      </c>
      <c r="AH10" s="242">
        <f>SUMIF($A$7:$A$30,$AE10,D$7:D$30)</f>
        <v>23476</v>
      </c>
      <c r="AI10" s="242">
        <f t="shared" si="4"/>
        <v>19863</v>
      </c>
      <c r="AJ10" s="242">
        <f t="shared" si="4"/>
        <v>9411</v>
      </c>
      <c r="AK10" s="242">
        <f t="shared" si="4"/>
        <v>9394</v>
      </c>
      <c r="AL10" s="242">
        <f t="shared" si="4"/>
        <v>16850</v>
      </c>
      <c r="AM10" s="242">
        <f t="shared" si="4"/>
        <v>29302</v>
      </c>
      <c r="AN10" s="242">
        <f t="shared" si="4"/>
        <v>6032</v>
      </c>
      <c r="AO10" s="242">
        <f t="shared" si="4"/>
        <v>15959</v>
      </c>
      <c r="AP10" s="242">
        <f t="shared" si="4"/>
        <v>7022</v>
      </c>
      <c r="AQ10" s="242">
        <f t="shared" si="4"/>
        <v>41645</v>
      </c>
      <c r="AR10" s="242">
        <f t="shared" si="4"/>
        <v>25270</v>
      </c>
      <c r="AS10" s="242">
        <f t="shared" si="4"/>
        <v>51942</v>
      </c>
      <c r="AT10" s="242">
        <f t="shared" si="4"/>
        <v>18880</v>
      </c>
      <c r="AU10" s="242">
        <f t="shared" si="4"/>
        <v>25451</v>
      </c>
      <c r="AV10" s="242">
        <f t="shared" si="4"/>
        <v>26246</v>
      </c>
      <c r="AW10" s="242">
        <f t="shared" si="1"/>
        <v>23560</v>
      </c>
      <c r="AX10" s="242">
        <f t="shared" si="1"/>
        <v>4658</v>
      </c>
      <c r="AY10" s="242">
        <f t="shared" si="1"/>
        <v>25113</v>
      </c>
      <c r="AZ10" s="242">
        <f t="shared" si="1"/>
        <v>13171</v>
      </c>
      <c r="BA10" s="242">
        <f t="shared" si="1"/>
        <v>40262</v>
      </c>
      <c r="BB10" s="242">
        <f t="shared" si="1"/>
        <v>18935</v>
      </c>
      <c r="BC10" s="242">
        <f t="shared" si="1"/>
        <v>26877</v>
      </c>
      <c r="BD10" s="242">
        <f t="shared" si="1"/>
        <v>74723</v>
      </c>
      <c r="BE10" s="242">
        <f t="shared" si="1"/>
        <v>39294</v>
      </c>
      <c r="BF10" s="261">
        <f t="shared" si="2"/>
        <v>336941</v>
      </c>
      <c r="BG10" s="19">
        <f t="shared" si="2"/>
        <v>364727</v>
      </c>
    </row>
    <row r="11" spans="1:59" ht="14" thickBot="1">
      <c r="A11" s="96" t="s">
        <v>20</v>
      </c>
      <c r="B11" s="3">
        <f>Monthly!B11-(Saturdays!B11+'Sundays &amp; Holidays'!B11)</f>
        <v>106606</v>
      </c>
      <c r="C11" s="32">
        <f>Monthly!C11-(Saturdays!C11+'Sundays &amp; Holidays'!C11)</f>
        <v>17070</v>
      </c>
      <c r="D11" s="3">
        <f>Monthly!D11-(Saturdays!D11+'Sundays &amp; Holidays'!D11)</f>
        <v>23477</v>
      </c>
      <c r="E11" s="32">
        <f>Monthly!E11-(Saturdays!E11+'Sundays &amp; Holidays'!E11)</f>
        <v>19907</v>
      </c>
      <c r="F11" s="3">
        <f>Monthly!F11-(Saturdays!F11+'Sundays &amp; Holidays'!F11)</f>
        <v>10026</v>
      </c>
      <c r="G11" s="32">
        <f>Monthly!G11-(Saturdays!G11+'Sundays &amp; Holidays'!G11)</f>
        <v>9332</v>
      </c>
      <c r="H11" s="3">
        <f>Monthly!H11-(Saturdays!H11+'Sundays &amp; Holidays'!H11)</f>
        <v>16503</v>
      </c>
      <c r="I11" s="32">
        <f>Monthly!I11-(Saturdays!I11+'Sundays &amp; Holidays'!I11)</f>
        <v>27085</v>
      </c>
      <c r="J11" s="3">
        <f>Monthly!J11-(Saturdays!J11+'Sundays &amp; Holidays'!J11)</f>
        <v>6034</v>
      </c>
      <c r="K11" s="32">
        <f>Monthly!K11-(Saturdays!K11+'Sundays &amp; Holidays'!K11)</f>
        <v>13997</v>
      </c>
      <c r="L11" s="3">
        <f>Monthly!L11-(Saturdays!L11+'Sundays &amp; Holidays'!L11)</f>
        <v>6654</v>
      </c>
      <c r="M11" s="32">
        <f>Monthly!M11-(Saturdays!M11+'Sundays &amp; Holidays'!M11)</f>
        <v>34323</v>
      </c>
      <c r="N11" s="3">
        <f>Monthly!N11-(Saturdays!N11+'Sundays &amp; Holidays'!N11)</f>
        <v>28421</v>
      </c>
      <c r="O11" s="32">
        <f>Monthly!O11-(Saturdays!O11+'Sundays &amp; Holidays'!O11)</f>
        <v>45487</v>
      </c>
      <c r="P11" s="3">
        <f>Monthly!P11-(Saturdays!P11+'Sundays &amp; Holidays'!P11)</f>
        <v>23376</v>
      </c>
      <c r="Q11" s="32">
        <f>Monthly!Q11-(Saturdays!Q11+'Sundays &amp; Holidays'!Q11)</f>
        <v>21813</v>
      </c>
      <c r="R11" s="3">
        <f>Monthly!R11-(Saturdays!R11+'Sundays &amp; Holidays'!R11)</f>
        <v>28391</v>
      </c>
      <c r="S11" s="32">
        <f>Monthly!S11-(Saturdays!S11+'Sundays &amp; Holidays'!S11)</f>
        <v>24934</v>
      </c>
      <c r="T11" s="3">
        <f>Monthly!T11-(Saturdays!T11+'Sundays &amp; Holidays'!T11)</f>
        <v>4913</v>
      </c>
      <c r="U11" s="32">
        <f>Monthly!U11-(Saturdays!U11+'Sundays &amp; Holidays'!U11)</f>
        <v>26144</v>
      </c>
      <c r="V11" s="3">
        <f>Monthly!V11-(Saturdays!V11+'Sundays &amp; Holidays'!V11)</f>
        <v>14963</v>
      </c>
      <c r="W11" s="32">
        <f>Monthly!W11-(Saturdays!W11+'Sundays &amp; Holidays'!W11)</f>
        <v>40997</v>
      </c>
      <c r="X11" s="3">
        <f>Monthly!X11-(Saturdays!X11+'Sundays &amp; Holidays'!X11)</f>
        <v>20612</v>
      </c>
      <c r="Y11" s="32">
        <f>Monthly!Y11-(Saturdays!Y11+'Sundays &amp; Holidays'!Y11)</f>
        <v>25802</v>
      </c>
      <c r="Z11" s="3">
        <f>Monthly!Z11-(Saturdays!Z11+'Sundays &amp; Holidays'!Z11)</f>
        <v>77394</v>
      </c>
      <c r="AA11" s="32">
        <f>Monthly!AA11-(Saturdays!AA11+'Sundays &amp; Holidays'!AA11)</f>
        <v>38061</v>
      </c>
      <c r="AB11" s="114">
        <f t="shared" si="3"/>
        <v>367370</v>
      </c>
      <c r="AC11" s="19">
        <f t="shared" si="3"/>
        <v>344952</v>
      </c>
      <c r="AE11" s="241" t="s">
        <v>22</v>
      </c>
      <c r="AF11" s="242">
        <f>SUMIF($A$7:$A$30,$AE11,B$7:B$30)</f>
        <v>80201</v>
      </c>
      <c r="AG11" s="242">
        <f t="shared" si="4"/>
        <v>16619</v>
      </c>
      <c r="AH11" s="242">
        <f>SUMIF($A$7:$A$30,$AE11,D$7:D$30)</f>
        <v>23434</v>
      </c>
      <c r="AI11" s="242">
        <f>SUMIF($A$7:$A$30,$AE11,E$7:E$30)</f>
        <v>16864</v>
      </c>
      <c r="AJ11" s="242">
        <f t="shared" si="4"/>
        <v>9454</v>
      </c>
      <c r="AK11" s="242">
        <f t="shared" si="4"/>
        <v>9120</v>
      </c>
      <c r="AL11" s="242">
        <f t="shared" si="4"/>
        <v>19763</v>
      </c>
      <c r="AM11" s="242">
        <f t="shared" si="4"/>
        <v>30195</v>
      </c>
      <c r="AN11" s="242">
        <f t="shared" si="4"/>
        <v>5070</v>
      </c>
      <c r="AO11" s="242">
        <f t="shared" si="4"/>
        <v>14281</v>
      </c>
      <c r="AP11" s="242">
        <f t="shared" si="4"/>
        <v>6497</v>
      </c>
      <c r="AQ11" s="242">
        <f t="shared" si="4"/>
        <v>33200</v>
      </c>
      <c r="AR11" s="242">
        <f t="shared" si="4"/>
        <v>23162</v>
      </c>
      <c r="AS11" s="242">
        <f t="shared" si="4"/>
        <v>46444</v>
      </c>
      <c r="AT11" s="242">
        <f t="shared" si="4"/>
        <v>16122</v>
      </c>
      <c r="AU11" s="242">
        <f t="shared" si="4"/>
        <v>21059</v>
      </c>
      <c r="AV11" s="242">
        <f t="shared" si="4"/>
        <v>25016</v>
      </c>
      <c r="AW11" s="242">
        <f t="shared" si="1"/>
        <v>20980</v>
      </c>
      <c r="AX11" s="242">
        <f t="shared" si="1"/>
        <v>4858</v>
      </c>
      <c r="AY11" s="242">
        <f t="shared" si="1"/>
        <v>16161</v>
      </c>
      <c r="AZ11" s="242">
        <f t="shared" si="1"/>
        <v>11976</v>
      </c>
      <c r="BA11" s="242">
        <f t="shared" si="1"/>
        <v>35220</v>
      </c>
      <c r="BB11" s="242">
        <f t="shared" si="1"/>
        <v>17051</v>
      </c>
      <c r="BC11" s="242">
        <f t="shared" si="1"/>
        <v>20760</v>
      </c>
      <c r="BD11" s="242">
        <f t="shared" si="1"/>
        <v>66290</v>
      </c>
      <c r="BE11" s="242">
        <f t="shared" si="1"/>
        <v>38495</v>
      </c>
      <c r="BF11" s="261">
        <f t="shared" si="2"/>
        <v>308894</v>
      </c>
      <c r="BG11" s="19">
        <f t="shared" si="2"/>
        <v>319398</v>
      </c>
    </row>
    <row r="12" spans="1:59" ht="15" thickTop="1" thickBot="1">
      <c r="A12" s="95" t="s">
        <v>21</v>
      </c>
      <c r="B12" s="3">
        <f>Monthly!B12-(Saturdays!B12+'Sundays &amp; Holidays'!B12)</f>
        <v>92267</v>
      </c>
      <c r="C12" s="32">
        <f>Monthly!C12-(Saturdays!C12+'Sundays &amp; Holidays'!C12)</f>
        <v>16065</v>
      </c>
      <c r="D12" s="3">
        <f>Monthly!D12-(Saturdays!D12+'Sundays &amp; Holidays'!D12)</f>
        <v>23476</v>
      </c>
      <c r="E12" s="32">
        <f>Monthly!E12-(Saturdays!E12+'Sundays &amp; Holidays'!E12)</f>
        <v>19863</v>
      </c>
      <c r="F12" s="3">
        <f>Monthly!F12-(Saturdays!F12+'Sundays &amp; Holidays'!F12)</f>
        <v>9411</v>
      </c>
      <c r="G12" s="32">
        <f>Monthly!G12-(Saturdays!G12+'Sundays &amp; Holidays'!G12)</f>
        <v>9394</v>
      </c>
      <c r="H12" s="3">
        <f>Monthly!H12-(Saturdays!H12+'Sundays &amp; Holidays'!H12)</f>
        <v>16850</v>
      </c>
      <c r="I12" s="32">
        <f>Monthly!I12-(Saturdays!I12+'Sundays &amp; Holidays'!I12)</f>
        <v>29302</v>
      </c>
      <c r="J12" s="3">
        <f>Monthly!J12-(Saturdays!J12+'Sundays &amp; Holidays'!J12)</f>
        <v>6032</v>
      </c>
      <c r="K12" s="32">
        <f>Monthly!K12-(Saturdays!K12+'Sundays &amp; Holidays'!K12)</f>
        <v>15959</v>
      </c>
      <c r="L12" s="3">
        <f>Monthly!L12-(Saturdays!L12+'Sundays &amp; Holidays'!L12)</f>
        <v>7022</v>
      </c>
      <c r="M12" s="32">
        <f>Monthly!M12-(Saturdays!M12+'Sundays &amp; Holidays'!M12)</f>
        <v>41645</v>
      </c>
      <c r="N12" s="3">
        <f>Monthly!N12-(Saturdays!N12+'Sundays &amp; Holidays'!N12)</f>
        <v>25270</v>
      </c>
      <c r="O12" s="32">
        <f>Monthly!O12-(Saturdays!O12+'Sundays &amp; Holidays'!O12)</f>
        <v>51942</v>
      </c>
      <c r="P12" s="3">
        <f>Monthly!P12-(Saturdays!P12+'Sundays &amp; Holidays'!P12)</f>
        <v>18880</v>
      </c>
      <c r="Q12" s="32">
        <f>Monthly!Q12-(Saturdays!Q12+'Sundays &amp; Holidays'!Q12)</f>
        <v>25451</v>
      </c>
      <c r="R12" s="3">
        <f>Monthly!R12-(Saturdays!R12+'Sundays &amp; Holidays'!R12)</f>
        <v>26246</v>
      </c>
      <c r="S12" s="32">
        <f>Monthly!S12-(Saturdays!S12+'Sundays &amp; Holidays'!S12)</f>
        <v>23560</v>
      </c>
      <c r="T12" s="3">
        <f>Monthly!T12-(Saturdays!T12+'Sundays &amp; Holidays'!T12)</f>
        <v>4658</v>
      </c>
      <c r="U12" s="32">
        <f>Monthly!U12-(Saturdays!U12+'Sundays &amp; Holidays'!U12)</f>
        <v>25113</v>
      </c>
      <c r="V12" s="3">
        <f>Monthly!V12-(Saturdays!V12+'Sundays &amp; Holidays'!V12)</f>
        <v>13171</v>
      </c>
      <c r="W12" s="32">
        <f>Monthly!W12-(Saturdays!W12+'Sundays &amp; Holidays'!W12)</f>
        <v>40262</v>
      </c>
      <c r="X12" s="3">
        <f>Monthly!X12-(Saturdays!X12+'Sundays &amp; Holidays'!X12)</f>
        <v>18935</v>
      </c>
      <c r="Y12" s="32">
        <f>Monthly!Y12-(Saturdays!Y12+'Sundays &amp; Holidays'!Y12)</f>
        <v>26877</v>
      </c>
      <c r="Z12" s="3">
        <f>Monthly!Z12-(Saturdays!Z12+'Sundays &amp; Holidays'!Z12)</f>
        <v>74723</v>
      </c>
      <c r="AA12" s="32">
        <f>Monthly!AA12-(Saturdays!AA12+'Sundays &amp; Holidays'!AA12)</f>
        <v>39294</v>
      </c>
      <c r="AB12" s="114">
        <f t="shared" si="3"/>
        <v>336941</v>
      </c>
      <c r="AC12" s="19">
        <f t="shared" si="3"/>
        <v>364727</v>
      </c>
      <c r="AE12" s="274" t="s">
        <v>13</v>
      </c>
      <c r="AF12" s="14">
        <f t="shared" ref="AF12:BE12" si="5">SUM(AF7:AF9)</f>
        <v>262877</v>
      </c>
      <c r="AG12" s="1">
        <f t="shared" si="5"/>
        <v>22695</v>
      </c>
      <c r="AH12" s="14">
        <f t="shared" si="5"/>
        <v>75687</v>
      </c>
      <c r="AI12" s="1">
        <f t="shared" si="5"/>
        <v>27886</v>
      </c>
      <c r="AJ12" s="14">
        <f t="shared" si="5"/>
        <v>27403</v>
      </c>
      <c r="AK12" s="1">
        <f t="shared" si="5"/>
        <v>13619</v>
      </c>
      <c r="AL12" s="14">
        <f t="shared" si="5"/>
        <v>56807</v>
      </c>
      <c r="AM12" s="1">
        <f t="shared" si="5"/>
        <v>43390</v>
      </c>
      <c r="AN12" s="14">
        <f t="shared" si="5"/>
        <v>10791</v>
      </c>
      <c r="AO12" s="1">
        <f t="shared" si="5"/>
        <v>21210</v>
      </c>
      <c r="AP12" s="14">
        <f t="shared" si="5"/>
        <v>12410</v>
      </c>
      <c r="AQ12" s="1">
        <f t="shared" si="5"/>
        <v>59432</v>
      </c>
      <c r="AR12" s="14">
        <f t="shared" si="5"/>
        <v>55864</v>
      </c>
      <c r="AS12" s="1">
        <f t="shared" si="5"/>
        <v>85272</v>
      </c>
      <c r="AT12" s="14">
        <f t="shared" si="5"/>
        <v>42438</v>
      </c>
      <c r="AU12" s="1">
        <f t="shared" si="5"/>
        <v>41284</v>
      </c>
      <c r="AV12" s="14">
        <f t="shared" si="5"/>
        <v>52892</v>
      </c>
      <c r="AW12" s="1">
        <f t="shared" si="5"/>
        <v>48333</v>
      </c>
      <c r="AX12" s="14">
        <f t="shared" si="5"/>
        <v>9265</v>
      </c>
      <c r="AY12" s="1">
        <f t="shared" si="5"/>
        <v>45160</v>
      </c>
      <c r="AZ12" s="14">
        <f t="shared" si="5"/>
        <v>27375</v>
      </c>
      <c r="BA12" s="1">
        <f t="shared" si="5"/>
        <v>80374</v>
      </c>
      <c r="BB12" s="14">
        <f t="shared" si="5"/>
        <v>43123</v>
      </c>
      <c r="BC12" s="1">
        <f t="shared" si="5"/>
        <v>51001</v>
      </c>
      <c r="BD12" s="14">
        <f t="shared" si="5"/>
        <v>147648</v>
      </c>
      <c r="BE12" s="1">
        <f t="shared" si="5"/>
        <v>72355</v>
      </c>
      <c r="BF12" s="54">
        <f>SUM(BF7:BF11)</f>
        <v>1470415</v>
      </c>
      <c r="BG12" s="50">
        <f>SUM(BG7:BG11)</f>
        <v>1296136</v>
      </c>
    </row>
    <row r="13" spans="1:59" ht="14" thickTop="1">
      <c r="A13" s="96" t="s">
        <v>22</v>
      </c>
      <c r="B13" s="3">
        <f>Monthly!B13-(Saturdays!B13+'Sundays &amp; Holidays'!B13)</f>
        <v>80201</v>
      </c>
      <c r="C13" s="32">
        <f>Monthly!C13-(Saturdays!C13+'Sundays &amp; Holidays'!C13)</f>
        <v>16619</v>
      </c>
      <c r="D13" s="3">
        <f>Monthly!D13-(Saturdays!D13+'Sundays &amp; Holidays'!D13)</f>
        <v>23434</v>
      </c>
      <c r="E13" s="32">
        <f>Monthly!E13-(Saturdays!E13+'Sundays &amp; Holidays'!E13)</f>
        <v>16864</v>
      </c>
      <c r="F13" s="3">
        <f>Monthly!F13-(Saturdays!F13+'Sundays &amp; Holidays'!F13)</f>
        <v>9454</v>
      </c>
      <c r="G13" s="32">
        <f>Monthly!G13-(Saturdays!G13+'Sundays &amp; Holidays'!G13)</f>
        <v>9120</v>
      </c>
      <c r="H13" s="3">
        <f>Monthly!H13-(Saturdays!H13+'Sundays &amp; Holidays'!H13)</f>
        <v>19763</v>
      </c>
      <c r="I13" s="32">
        <f>Monthly!I13-(Saturdays!I13+'Sundays &amp; Holidays'!I13)</f>
        <v>30195</v>
      </c>
      <c r="J13" s="3">
        <f>Monthly!J13-(Saturdays!J13+'Sundays &amp; Holidays'!J13)</f>
        <v>5070</v>
      </c>
      <c r="K13" s="32">
        <f>Monthly!K13-(Saturdays!K13+'Sundays &amp; Holidays'!K13)</f>
        <v>14281</v>
      </c>
      <c r="L13" s="3">
        <f>Monthly!L13-(Saturdays!L13+'Sundays &amp; Holidays'!L13)</f>
        <v>6497</v>
      </c>
      <c r="M13" s="32">
        <f>Monthly!M13-(Saturdays!M13+'Sundays &amp; Holidays'!M13)</f>
        <v>33200</v>
      </c>
      <c r="N13" s="3">
        <f>Monthly!N13-(Saturdays!N13+'Sundays &amp; Holidays'!N13)</f>
        <v>23162</v>
      </c>
      <c r="O13" s="32">
        <f>Monthly!O13-(Saturdays!O13+'Sundays &amp; Holidays'!O13)</f>
        <v>46444</v>
      </c>
      <c r="P13" s="3">
        <f>Monthly!P13-(Saturdays!P13+'Sundays &amp; Holidays'!P13)</f>
        <v>16122</v>
      </c>
      <c r="Q13" s="32">
        <f>Monthly!Q13-(Saturdays!Q13+'Sundays &amp; Holidays'!Q13)</f>
        <v>21059</v>
      </c>
      <c r="R13" s="3">
        <f>Monthly!R13-(Saturdays!R13+'Sundays &amp; Holidays'!R13)</f>
        <v>25016</v>
      </c>
      <c r="S13" s="32">
        <f>Monthly!S13-(Saturdays!S13+'Sundays &amp; Holidays'!S13)</f>
        <v>20980</v>
      </c>
      <c r="T13" s="3">
        <f>Monthly!T13-(Saturdays!T13+'Sundays &amp; Holidays'!T13)</f>
        <v>4858</v>
      </c>
      <c r="U13" s="32">
        <f>Monthly!U13-(Saturdays!U13+'Sundays &amp; Holidays'!U13)</f>
        <v>16161</v>
      </c>
      <c r="V13" s="3">
        <f>Monthly!V13-(Saturdays!V13+'Sundays &amp; Holidays'!V13)</f>
        <v>11976</v>
      </c>
      <c r="W13" s="32">
        <f>Monthly!W13-(Saturdays!W13+'Sundays &amp; Holidays'!W13)</f>
        <v>35220</v>
      </c>
      <c r="X13" s="3">
        <f>Monthly!X13-(Saturdays!X13+'Sundays &amp; Holidays'!X13)</f>
        <v>17051</v>
      </c>
      <c r="Y13" s="32">
        <f>Monthly!Y13-(Saturdays!Y13+'Sundays &amp; Holidays'!Y13)</f>
        <v>20760</v>
      </c>
      <c r="Z13" s="3">
        <f>Monthly!Z13-(Saturdays!Z13+'Sundays &amp; Holidays'!Z13)</f>
        <v>66290</v>
      </c>
      <c r="AA13" s="32">
        <f>Monthly!AA13-(Saturdays!AA13+'Sundays &amp; Holidays'!AA13)</f>
        <v>38495</v>
      </c>
      <c r="AB13" s="114">
        <f t="shared" si="3"/>
        <v>308894</v>
      </c>
      <c r="AC13" s="19">
        <f t="shared" si="3"/>
        <v>319398</v>
      </c>
    </row>
    <row r="14" spans="1:59">
      <c r="A14" s="95" t="s">
        <v>23</v>
      </c>
      <c r="B14" s="3">
        <f>Monthly!B14-(Saturdays!B14+'Sundays &amp; Holidays'!B14)</f>
        <v>69061</v>
      </c>
      <c r="C14" s="32">
        <f>Monthly!C14-(Saturdays!C14+'Sundays &amp; Holidays'!C14)</f>
        <v>20584</v>
      </c>
      <c r="D14" s="3">
        <f>Monthly!D14-(Saturdays!D14+'Sundays &amp; Holidays'!D14)</f>
        <v>23992</v>
      </c>
      <c r="E14" s="32">
        <f>Monthly!E14-(Saturdays!E14+'Sundays &amp; Holidays'!E14)</f>
        <v>14503</v>
      </c>
      <c r="F14" s="3">
        <f>Monthly!F14-(Saturdays!F14+'Sundays &amp; Holidays'!F14)</f>
        <v>10537</v>
      </c>
      <c r="G14" s="32">
        <f>Monthly!G14-(Saturdays!G14+'Sundays &amp; Holidays'!G14)</f>
        <v>7993</v>
      </c>
      <c r="H14" s="3">
        <f>Monthly!H14-(Saturdays!H14+'Sundays &amp; Holidays'!H14)</f>
        <v>21529</v>
      </c>
      <c r="I14" s="32">
        <f>Monthly!I14-(Saturdays!I14+'Sundays &amp; Holidays'!I14)</f>
        <v>31477</v>
      </c>
      <c r="J14" s="3">
        <f>Monthly!J14-(Saturdays!J14+'Sundays &amp; Holidays'!J14)</f>
        <v>5497</v>
      </c>
      <c r="K14" s="32">
        <f>Monthly!K14-(Saturdays!K14+'Sundays &amp; Holidays'!K14)</f>
        <v>13734</v>
      </c>
      <c r="L14" s="3">
        <f>Monthly!L14-(Saturdays!L14+'Sundays &amp; Holidays'!L14)</f>
        <v>6992</v>
      </c>
      <c r="M14" s="32">
        <f>Monthly!M14-(Saturdays!M14+'Sundays &amp; Holidays'!M14)</f>
        <v>30489</v>
      </c>
      <c r="N14" s="3">
        <f>Monthly!N14-(Saturdays!N14+'Sundays &amp; Holidays'!N14)</f>
        <v>22776</v>
      </c>
      <c r="O14" s="32">
        <f>Monthly!O14-(Saturdays!O14+'Sundays &amp; Holidays'!O14)</f>
        <v>44082</v>
      </c>
      <c r="P14" s="3">
        <f>Monthly!P14-(Saturdays!P14+'Sundays &amp; Holidays'!P14)</f>
        <v>14716</v>
      </c>
      <c r="Q14" s="32">
        <f>Monthly!Q14-(Saturdays!Q14+'Sundays &amp; Holidays'!Q14)</f>
        <v>18590</v>
      </c>
      <c r="R14" s="3">
        <f>Monthly!R14-(Saturdays!R14+'Sundays &amp; Holidays'!R14)</f>
        <v>23880</v>
      </c>
      <c r="S14" s="32">
        <f>Monthly!S14-(Saturdays!S14+'Sundays &amp; Holidays'!S14)</f>
        <v>20217</v>
      </c>
      <c r="T14" s="3">
        <f>Monthly!T14-(Saturdays!T14+'Sundays &amp; Holidays'!T14)</f>
        <v>5773</v>
      </c>
      <c r="U14" s="32">
        <f>Monthly!U14-(Saturdays!U14+'Sundays &amp; Holidays'!U14)</f>
        <v>11439</v>
      </c>
      <c r="V14" s="3">
        <f>Monthly!V14-(Saturdays!V14+'Sundays &amp; Holidays'!V14)</f>
        <v>11893</v>
      </c>
      <c r="W14" s="32">
        <f>Monthly!W14-(Saturdays!W14+'Sundays &amp; Holidays'!W14)</f>
        <v>35511</v>
      </c>
      <c r="X14" s="3">
        <f>Monthly!X14-(Saturdays!X14+'Sundays &amp; Holidays'!X14)</f>
        <v>16412</v>
      </c>
      <c r="Y14" s="32">
        <f>Monthly!Y14-(Saturdays!Y14+'Sundays &amp; Holidays'!Y14)</f>
        <v>14843</v>
      </c>
      <c r="Z14" s="3">
        <f>Monthly!Z14-(Saturdays!Z14+'Sundays &amp; Holidays'!Z14)</f>
        <v>58898</v>
      </c>
      <c r="AA14" s="32">
        <f>Monthly!AA14-(Saturdays!AA14+'Sundays &amp; Holidays'!AA14)</f>
        <v>41370</v>
      </c>
      <c r="AB14" s="114">
        <f t="shared" si="3"/>
        <v>291956</v>
      </c>
      <c r="AC14" s="19">
        <f t="shared" si="3"/>
        <v>304832</v>
      </c>
    </row>
    <row r="15" spans="1:59">
      <c r="A15" s="96" t="s">
        <v>24</v>
      </c>
      <c r="B15" s="3">
        <f>Monthly!B15-(Saturdays!B15+'Sundays &amp; Holidays'!B15)</f>
        <v>62909</v>
      </c>
      <c r="C15" s="32">
        <f>Monthly!C15-(Saturdays!C15+'Sundays &amp; Holidays'!C15)</f>
        <v>21461</v>
      </c>
      <c r="D15" s="3">
        <f>Monthly!D15-(Saturdays!D15+'Sundays &amp; Holidays'!D15)</f>
        <v>24923</v>
      </c>
      <c r="E15" s="32">
        <f>Monthly!E15-(Saturdays!E15+'Sundays &amp; Holidays'!E15)</f>
        <v>12937</v>
      </c>
      <c r="F15" s="3">
        <f>Monthly!F15-(Saturdays!F15+'Sundays &amp; Holidays'!F15)</f>
        <v>11350</v>
      </c>
      <c r="G15" s="32">
        <f>Monthly!G15-(Saturdays!G15+'Sundays &amp; Holidays'!G15)</f>
        <v>6839</v>
      </c>
      <c r="H15" s="3">
        <f>Monthly!H15-(Saturdays!H15+'Sundays &amp; Holidays'!H15)</f>
        <v>27538</v>
      </c>
      <c r="I15" s="32">
        <f>Monthly!I15-(Saturdays!I15+'Sundays &amp; Holidays'!I15)</f>
        <v>32676</v>
      </c>
      <c r="J15" s="3">
        <f>Monthly!J15-(Saturdays!J15+'Sundays &amp; Holidays'!J15)</f>
        <v>5551</v>
      </c>
      <c r="K15" s="32">
        <f>Monthly!K15-(Saturdays!K15+'Sundays &amp; Holidays'!K15)</f>
        <v>10853</v>
      </c>
      <c r="L15" s="3">
        <f>Monthly!L15-(Saturdays!L15+'Sundays &amp; Holidays'!L15)</f>
        <v>6907</v>
      </c>
      <c r="M15" s="32">
        <f>Monthly!M15-(Saturdays!M15+'Sundays &amp; Holidays'!M15)</f>
        <v>27945</v>
      </c>
      <c r="N15" s="3">
        <f>Monthly!N15-(Saturdays!N15+'Sundays &amp; Holidays'!N15)</f>
        <v>21510</v>
      </c>
      <c r="O15" s="32">
        <f>Monthly!O15-(Saturdays!O15+'Sundays &amp; Holidays'!O15)</f>
        <v>40265</v>
      </c>
      <c r="P15" s="3">
        <f>Monthly!P15-(Saturdays!P15+'Sundays &amp; Holidays'!P15)</f>
        <v>14986</v>
      </c>
      <c r="Q15" s="32">
        <f>Monthly!Q15-(Saturdays!Q15+'Sundays &amp; Holidays'!Q15)</f>
        <v>16708</v>
      </c>
      <c r="R15" s="3">
        <f>Monthly!R15-(Saturdays!R15+'Sundays &amp; Holidays'!R15)</f>
        <v>22942</v>
      </c>
      <c r="S15" s="32">
        <f>Monthly!S15-(Saturdays!S15+'Sundays &amp; Holidays'!S15)</f>
        <v>20662</v>
      </c>
      <c r="T15" s="3">
        <f>Monthly!T15-(Saturdays!T15+'Sundays &amp; Holidays'!T15)</f>
        <v>6251</v>
      </c>
      <c r="U15" s="32">
        <f>Monthly!U15-(Saturdays!U15+'Sundays &amp; Holidays'!U15)</f>
        <v>10389</v>
      </c>
      <c r="V15" s="3">
        <f>Monthly!V15-(Saturdays!V15+'Sundays &amp; Holidays'!V15)</f>
        <v>13876</v>
      </c>
      <c r="W15" s="32">
        <f>Monthly!W15-(Saturdays!W15+'Sundays &amp; Holidays'!W15)</f>
        <v>35999</v>
      </c>
      <c r="X15" s="3">
        <f>Monthly!X15-(Saturdays!X15+'Sundays &amp; Holidays'!X15)</f>
        <v>16600</v>
      </c>
      <c r="Y15" s="32">
        <f>Monthly!Y15-(Saturdays!Y15+'Sundays &amp; Holidays'!Y15)</f>
        <v>14255</v>
      </c>
      <c r="Z15" s="3">
        <f>Monthly!Z15-(Saturdays!Z15+'Sundays &amp; Holidays'!Z15)</f>
        <v>55837</v>
      </c>
      <c r="AA15" s="32">
        <f>Monthly!AA15-(Saturdays!AA15+'Sundays &amp; Holidays'!AA15)</f>
        <v>45472</v>
      </c>
      <c r="AB15" s="114">
        <f t="shared" si="3"/>
        <v>291180</v>
      </c>
      <c r="AC15" s="19">
        <f t="shared" si="3"/>
        <v>296461</v>
      </c>
    </row>
    <row r="16" spans="1:59">
      <c r="A16" s="95" t="s">
        <v>25</v>
      </c>
      <c r="B16" s="3">
        <f>Monthly!B16-(Saturdays!B16+'Sundays &amp; Holidays'!B16)</f>
        <v>64937</v>
      </c>
      <c r="C16" s="32">
        <f>Monthly!C16-(Saturdays!C16+'Sundays &amp; Holidays'!C16)</f>
        <v>24601</v>
      </c>
      <c r="D16" s="3">
        <f>Monthly!D16-(Saturdays!D16+'Sundays &amp; Holidays'!D16)</f>
        <v>25965</v>
      </c>
      <c r="E16" s="32">
        <f>Monthly!E16-(Saturdays!E16+'Sundays &amp; Holidays'!E16)</f>
        <v>13948</v>
      </c>
      <c r="F16" s="3">
        <f>Monthly!F16-(Saturdays!F16+'Sundays &amp; Holidays'!F16)</f>
        <v>12067</v>
      </c>
      <c r="G16" s="32">
        <f>Monthly!G16-(Saturdays!G16+'Sundays &amp; Holidays'!G16)</f>
        <v>7435</v>
      </c>
      <c r="H16" s="3">
        <f>Monthly!H16-(Saturdays!H16+'Sundays &amp; Holidays'!H16)</f>
        <v>29424</v>
      </c>
      <c r="I16" s="32">
        <f>Monthly!I16-(Saturdays!I16+'Sundays &amp; Holidays'!I16)</f>
        <v>36740</v>
      </c>
      <c r="J16" s="3">
        <f>Monthly!J16-(Saturdays!J16+'Sundays &amp; Holidays'!J16)</f>
        <v>6094</v>
      </c>
      <c r="K16" s="32">
        <f>Monthly!K16-(Saturdays!K16+'Sundays &amp; Holidays'!K16)</f>
        <v>8959</v>
      </c>
      <c r="L16" s="3">
        <f>Monthly!L16-(Saturdays!L16+'Sundays &amp; Holidays'!L16)</f>
        <v>8615</v>
      </c>
      <c r="M16" s="32">
        <f>Monthly!M16-(Saturdays!M16+'Sundays &amp; Holidays'!M16)</f>
        <v>25967</v>
      </c>
      <c r="N16" s="3">
        <f>Monthly!N16-(Saturdays!N16+'Sundays &amp; Holidays'!N16)</f>
        <v>24986</v>
      </c>
      <c r="O16" s="32">
        <f>Monthly!O16-(Saturdays!O16+'Sundays &amp; Holidays'!O16)</f>
        <v>37586</v>
      </c>
      <c r="P16" s="3">
        <f>Monthly!P16-(Saturdays!P16+'Sundays &amp; Holidays'!P16)</f>
        <v>15876</v>
      </c>
      <c r="Q16" s="32">
        <f>Monthly!Q16-(Saturdays!Q16+'Sundays &amp; Holidays'!Q16)</f>
        <v>17330</v>
      </c>
      <c r="R16" s="3">
        <f>Monthly!R16-(Saturdays!R16+'Sundays &amp; Holidays'!R16)</f>
        <v>23761</v>
      </c>
      <c r="S16" s="32">
        <f>Monthly!S16-(Saturdays!S16+'Sundays &amp; Holidays'!S16)</f>
        <v>20397</v>
      </c>
      <c r="T16" s="3">
        <f>Monthly!T16-(Saturdays!T16+'Sundays &amp; Holidays'!T16)</f>
        <v>7282</v>
      </c>
      <c r="U16" s="32">
        <f>Monthly!U16-(Saturdays!U16+'Sundays &amp; Holidays'!U16)</f>
        <v>9202</v>
      </c>
      <c r="V16" s="3">
        <f>Monthly!V16-(Saturdays!V16+'Sundays &amp; Holidays'!V16)</f>
        <v>17258</v>
      </c>
      <c r="W16" s="32">
        <f>Monthly!W16-(Saturdays!W16+'Sundays &amp; Holidays'!W16)</f>
        <v>34175</v>
      </c>
      <c r="X16" s="3">
        <f>Monthly!X16-(Saturdays!X16+'Sundays &amp; Holidays'!X16)</f>
        <v>18280</v>
      </c>
      <c r="Y16" s="32">
        <f>Monthly!Y16-(Saturdays!Y16+'Sundays &amp; Holidays'!Y16)</f>
        <v>12601</v>
      </c>
      <c r="Z16" s="3">
        <f>Monthly!Z16-(Saturdays!Z16+'Sundays &amp; Holidays'!Z16)</f>
        <v>59251</v>
      </c>
      <c r="AA16" s="32">
        <f>Monthly!AA16-(Saturdays!AA16+'Sundays &amp; Holidays'!AA16)</f>
        <v>45724</v>
      </c>
      <c r="AB16" s="114">
        <f t="shared" si="3"/>
        <v>313796</v>
      </c>
      <c r="AC16" s="19">
        <f t="shared" si="3"/>
        <v>294665</v>
      </c>
    </row>
    <row r="17" spans="1:29">
      <c r="A17" s="96" t="s">
        <v>26</v>
      </c>
      <c r="B17" s="3">
        <f>Monthly!B17-(Saturdays!B17+'Sundays &amp; Holidays'!B17)</f>
        <v>61648</v>
      </c>
      <c r="C17" s="32">
        <f>Monthly!C17-(Saturdays!C17+'Sundays &amp; Holidays'!C17)</f>
        <v>28857</v>
      </c>
      <c r="D17" s="3">
        <f>Monthly!D17-(Saturdays!D17+'Sundays &amp; Holidays'!D17)</f>
        <v>24174</v>
      </c>
      <c r="E17" s="32">
        <f>Monthly!E17-(Saturdays!E17+'Sundays &amp; Holidays'!E17)</f>
        <v>14970</v>
      </c>
      <c r="F17" s="3">
        <f>Monthly!F17-(Saturdays!F17+'Sundays &amp; Holidays'!F17)</f>
        <v>11766</v>
      </c>
      <c r="G17" s="32">
        <f>Monthly!G17-(Saturdays!G17+'Sundays &amp; Holidays'!G17)</f>
        <v>7668</v>
      </c>
      <c r="H17" s="3">
        <f>Monthly!H17-(Saturdays!H17+'Sundays &amp; Holidays'!H17)</f>
        <v>34079</v>
      </c>
      <c r="I17" s="32">
        <f>Monthly!I17-(Saturdays!I17+'Sundays &amp; Holidays'!I17)</f>
        <v>38556</v>
      </c>
      <c r="J17" s="3">
        <f>Monthly!J17-(Saturdays!J17+'Sundays &amp; Holidays'!J17)</f>
        <v>6376</v>
      </c>
      <c r="K17" s="32">
        <f>Monthly!K17-(Saturdays!K17+'Sundays &amp; Holidays'!K17)</f>
        <v>8554</v>
      </c>
      <c r="L17" s="3">
        <f>Monthly!L17-(Saturdays!L17+'Sundays &amp; Holidays'!L17)</f>
        <v>9350</v>
      </c>
      <c r="M17" s="32">
        <f>Monthly!M17-(Saturdays!M17+'Sundays &amp; Holidays'!M17)</f>
        <v>27428</v>
      </c>
      <c r="N17" s="3">
        <f>Monthly!N17-(Saturdays!N17+'Sundays &amp; Holidays'!N17)</f>
        <v>26317</v>
      </c>
      <c r="O17" s="32">
        <f>Monthly!O17-(Saturdays!O17+'Sundays &amp; Holidays'!O17)</f>
        <v>41159</v>
      </c>
      <c r="P17" s="3">
        <f>Monthly!P17-(Saturdays!P17+'Sundays &amp; Holidays'!P17)</f>
        <v>16038</v>
      </c>
      <c r="Q17" s="32">
        <f>Monthly!Q17-(Saturdays!Q17+'Sundays &amp; Holidays'!Q17)</f>
        <v>19161</v>
      </c>
      <c r="R17" s="3">
        <f>Monthly!R17-(Saturdays!R17+'Sundays &amp; Holidays'!R17)</f>
        <v>22628</v>
      </c>
      <c r="S17" s="32">
        <f>Monthly!S17-(Saturdays!S17+'Sundays &amp; Holidays'!S17)</f>
        <v>24173</v>
      </c>
      <c r="T17" s="3">
        <f>Monthly!T17-(Saturdays!T17+'Sundays &amp; Holidays'!T17)</f>
        <v>7599</v>
      </c>
      <c r="U17" s="32">
        <f>Monthly!U17-(Saturdays!U17+'Sundays &amp; Holidays'!U17)</f>
        <v>9985</v>
      </c>
      <c r="V17" s="3">
        <f>Monthly!V17-(Saturdays!V17+'Sundays &amp; Holidays'!V17)</f>
        <v>20188</v>
      </c>
      <c r="W17" s="32">
        <f>Monthly!W17-(Saturdays!W17+'Sundays &amp; Holidays'!W17)</f>
        <v>38875</v>
      </c>
      <c r="X17" s="3">
        <f>Monthly!X17-(Saturdays!X17+'Sundays &amp; Holidays'!X17)</f>
        <v>18735</v>
      </c>
      <c r="Y17" s="32">
        <f>Monthly!Y17-(Saturdays!Y17+'Sundays &amp; Holidays'!Y17)</f>
        <v>14264</v>
      </c>
      <c r="Z17" s="3">
        <f>Monthly!Z17-(Saturdays!Z17+'Sundays &amp; Holidays'!Z17)</f>
        <v>59845</v>
      </c>
      <c r="AA17" s="32">
        <f>Monthly!AA17-(Saturdays!AA17+'Sundays &amp; Holidays'!AA17)</f>
        <v>49005</v>
      </c>
      <c r="AB17" s="114">
        <f t="shared" si="3"/>
        <v>318743</v>
      </c>
      <c r="AC17" s="19">
        <f t="shared" si="3"/>
        <v>322655</v>
      </c>
    </row>
    <row r="18" spans="1:29">
      <c r="A18" s="95" t="s">
        <v>27</v>
      </c>
      <c r="B18" s="3">
        <f>Monthly!B18-(Saturdays!B18+'Sundays &amp; Holidays'!B18)</f>
        <v>48410</v>
      </c>
      <c r="C18" s="32">
        <f>Monthly!C18-(Saturdays!C18+'Sundays &amp; Holidays'!C18)</f>
        <v>32417</v>
      </c>
      <c r="D18" s="3">
        <f>Monthly!D18-(Saturdays!D18+'Sundays &amp; Holidays'!D18)</f>
        <v>21696</v>
      </c>
      <c r="E18" s="32">
        <f>Monthly!E18-(Saturdays!E18+'Sundays &amp; Holidays'!E18)</f>
        <v>17280</v>
      </c>
      <c r="F18" s="3">
        <f>Monthly!F18-(Saturdays!F18+'Sundays &amp; Holidays'!F18)</f>
        <v>11279</v>
      </c>
      <c r="G18" s="32">
        <f>Monthly!G18-(Saturdays!G18+'Sundays &amp; Holidays'!G18)</f>
        <v>7984</v>
      </c>
      <c r="H18" s="3">
        <f>Monthly!H18-(Saturdays!H18+'Sundays &amp; Holidays'!H18)</f>
        <v>34292</v>
      </c>
      <c r="I18" s="32">
        <f>Monthly!I18-(Saturdays!I18+'Sundays &amp; Holidays'!I18)</f>
        <v>43497</v>
      </c>
      <c r="J18" s="3">
        <f>Monthly!J18-(Saturdays!J18+'Sundays &amp; Holidays'!J18)</f>
        <v>7028</v>
      </c>
      <c r="K18" s="32">
        <f>Monthly!K18-(Saturdays!K18+'Sundays &amp; Holidays'!K18)</f>
        <v>7529</v>
      </c>
      <c r="L18" s="3">
        <f>Monthly!L18-(Saturdays!L18+'Sundays &amp; Holidays'!L18)</f>
        <v>11762</v>
      </c>
      <c r="M18" s="32">
        <f>Monthly!M18-(Saturdays!M18+'Sundays &amp; Holidays'!M18)</f>
        <v>25019</v>
      </c>
      <c r="N18" s="3">
        <f>Monthly!N18-(Saturdays!N18+'Sundays &amp; Holidays'!N18)</f>
        <v>27814</v>
      </c>
      <c r="O18" s="32">
        <f>Monthly!O18-(Saturdays!O18+'Sundays &amp; Holidays'!O18)</f>
        <v>39221</v>
      </c>
      <c r="P18" s="3">
        <f>Monthly!P18-(Saturdays!P18+'Sundays &amp; Holidays'!P18)</f>
        <v>16119</v>
      </c>
      <c r="Q18" s="32">
        <f>Monthly!Q18-(Saturdays!Q18+'Sundays &amp; Holidays'!Q18)</f>
        <v>18649</v>
      </c>
      <c r="R18" s="3">
        <f>Monthly!R18-(Saturdays!R18+'Sundays &amp; Holidays'!R18)</f>
        <v>22585</v>
      </c>
      <c r="S18" s="32">
        <f>Monthly!S18-(Saturdays!S18+'Sundays &amp; Holidays'!S18)</f>
        <v>24393</v>
      </c>
      <c r="T18" s="3">
        <f>Monthly!T18-(Saturdays!T18+'Sundays &amp; Holidays'!T18)</f>
        <v>9236</v>
      </c>
      <c r="U18" s="32">
        <f>Monthly!U18-(Saturdays!U18+'Sundays &amp; Holidays'!U18)</f>
        <v>8909</v>
      </c>
      <c r="V18" s="3">
        <f>Monthly!V18-(Saturdays!V18+'Sundays &amp; Holidays'!V18)</f>
        <v>26088</v>
      </c>
      <c r="W18" s="32">
        <f>Monthly!W18-(Saturdays!W18+'Sundays &amp; Holidays'!W18)</f>
        <v>33139</v>
      </c>
      <c r="X18" s="3">
        <f>Monthly!X18-(Saturdays!X18+'Sundays &amp; Holidays'!X18)</f>
        <v>22818</v>
      </c>
      <c r="Y18" s="32">
        <f>Monthly!Y18-(Saturdays!Y18+'Sundays &amp; Holidays'!Y18)</f>
        <v>12333</v>
      </c>
      <c r="Z18" s="3">
        <f>Monthly!Z18-(Saturdays!Z18+'Sundays &amp; Holidays'!Z18)</f>
        <v>59900</v>
      </c>
      <c r="AA18" s="32">
        <f>Monthly!AA18-(Saturdays!AA18+'Sundays &amp; Holidays'!AA18)</f>
        <v>53140</v>
      </c>
      <c r="AB18" s="114">
        <f t="shared" si="3"/>
        <v>319027</v>
      </c>
      <c r="AC18" s="19">
        <f t="shared" si="3"/>
        <v>323510</v>
      </c>
    </row>
    <row r="19" spans="1:29">
      <c r="A19" s="96" t="s">
        <v>28</v>
      </c>
      <c r="B19" s="3">
        <f>Monthly!B19-(Saturdays!B19+'Sundays &amp; Holidays'!B19)</f>
        <v>43327</v>
      </c>
      <c r="C19" s="32">
        <f>Monthly!C19-(Saturdays!C19+'Sundays &amp; Holidays'!C19)</f>
        <v>37825</v>
      </c>
      <c r="D19" s="3">
        <f>Monthly!D19-(Saturdays!D19+'Sundays &amp; Holidays'!D19)</f>
        <v>22482</v>
      </c>
      <c r="E19" s="32">
        <f>Monthly!E19-(Saturdays!E19+'Sundays &amp; Holidays'!E19)</f>
        <v>18706</v>
      </c>
      <c r="F19" s="3">
        <f>Monthly!F19-(Saturdays!F19+'Sundays &amp; Holidays'!F19)</f>
        <v>12021</v>
      </c>
      <c r="G19" s="32">
        <f>Monthly!G19-(Saturdays!G19+'Sundays &amp; Holidays'!G19)</f>
        <v>7652</v>
      </c>
      <c r="H19" s="3">
        <f>Monthly!H19-(Saturdays!H19+'Sundays &amp; Holidays'!H19)</f>
        <v>35361</v>
      </c>
      <c r="I19" s="32">
        <f>Monthly!I19-(Saturdays!I19+'Sundays &amp; Holidays'!I19)</f>
        <v>46363</v>
      </c>
      <c r="J19" s="3">
        <f>Monthly!J19-(Saturdays!J19+'Sundays &amp; Holidays'!J19)</f>
        <v>7885</v>
      </c>
      <c r="K19" s="32">
        <f>Monthly!K19-(Saturdays!K19+'Sundays &amp; Holidays'!K19)</f>
        <v>6343</v>
      </c>
      <c r="L19" s="3">
        <f>Monthly!L19-(Saturdays!L19+'Sundays &amp; Holidays'!L19)</f>
        <v>15802</v>
      </c>
      <c r="M19" s="32">
        <f>Monthly!M19-(Saturdays!M19+'Sundays &amp; Holidays'!M19)</f>
        <v>20764</v>
      </c>
      <c r="N19" s="3">
        <f>Monthly!N19-(Saturdays!N19+'Sundays &amp; Holidays'!N19)</f>
        <v>32033</v>
      </c>
      <c r="O19" s="32">
        <f>Monthly!O19-(Saturdays!O19+'Sundays &amp; Holidays'!O19)</f>
        <v>36895</v>
      </c>
      <c r="P19" s="3">
        <f>Monthly!P19-(Saturdays!P19+'Sundays &amp; Holidays'!P19)</f>
        <v>17143</v>
      </c>
      <c r="Q19" s="32">
        <f>Monthly!Q19-(Saturdays!Q19+'Sundays &amp; Holidays'!Q19)</f>
        <v>19590</v>
      </c>
      <c r="R19" s="3">
        <f>Monthly!R19-(Saturdays!R19+'Sundays &amp; Holidays'!R19)</f>
        <v>20802</v>
      </c>
      <c r="S19" s="32">
        <f>Monthly!S19-(Saturdays!S19+'Sundays &amp; Holidays'!S19)</f>
        <v>25892</v>
      </c>
      <c r="T19" s="3">
        <f>Monthly!T19-(Saturdays!T19+'Sundays &amp; Holidays'!T19)</f>
        <v>11707</v>
      </c>
      <c r="U19" s="32">
        <f>Monthly!U19-(Saturdays!U19+'Sundays &amp; Holidays'!U19)</f>
        <v>7278</v>
      </c>
      <c r="V19" s="3">
        <f>Monthly!V19-(Saturdays!V19+'Sundays &amp; Holidays'!V19)</f>
        <v>33729</v>
      </c>
      <c r="W19" s="32">
        <f>Monthly!W19-(Saturdays!W19+'Sundays &amp; Holidays'!W19)</f>
        <v>26140</v>
      </c>
      <c r="X19" s="3">
        <f>Monthly!X19-(Saturdays!X19+'Sundays &amp; Holidays'!X19)</f>
        <v>26560</v>
      </c>
      <c r="Y19" s="32">
        <f>Monthly!Y19-(Saturdays!Y19+'Sundays &amp; Holidays'!Y19)</f>
        <v>10753</v>
      </c>
      <c r="Z19" s="3">
        <f>Monthly!Z19-(Saturdays!Z19+'Sundays &amp; Holidays'!Z19)</f>
        <v>61862</v>
      </c>
      <c r="AA19" s="32">
        <f>Monthly!AA19-(Saturdays!AA19+'Sundays &amp; Holidays'!AA19)</f>
        <v>55375</v>
      </c>
      <c r="AB19" s="114">
        <f t="shared" si="3"/>
        <v>340714</v>
      </c>
      <c r="AC19" s="19">
        <f t="shared" si="3"/>
        <v>319576</v>
      </c>
    </row>
    <row r="20" spans="1:29">
      <c r="A20" s="95" t="s">
        <v>29</v>
      </c>
      <c r="B20" s="3">
        <f>Monthly!B20-(Saturdays!B20+'Sundays &amp; Holidays'!B20)</f>
        <v>43648</v>
      </c>
      <c r="C20" s="32">
        <f>Monthly!C20-(Saturdays!C20+'Sundays &amp; Holidays'!C20)</f>
        <v>47681</v>
      </c>
      <c r="D20" s="3">
        <f>Monthly!D20-(Saturdays!D20+'Sundays &amp; Holidays'!D20)</f>
        <v>25620</v>
      </c>
      <c r="E20" s="32">
        <f>Monthly!E20-(Saturdays!E20+'Sundays &amp; Holidays'!E20)</f>
        <v>21480</v>
      </c>
      <c r="F20" s="3">
        <f>Monthly!F20-(Saturdays!F20+'Sundays &amp; Holidays'!F20)</f>
        <v>15978</v>
      </c>
      <c r="G20" s="32">
        <f>Monthly!G20-(Saturdays!G20+'Sundays &amp; Holidays'!G20)</f>
        <v>7541</v>
      </c>
      <c r="H20" s="3">
        <f>Monthly!H20-(Saturdays!H20+'Sundays &amp; Holidays'!H20)</f>
        <v>37035</v>
      </c>
      <c r="I20" s="32">
        <f>Monthly!I20-(Saturdays!I20+'Sundays &amp; Holidays'!I20)</f>
        <v>52092</v>
      </c>
      <c r="J20" s="3">
        <f>Monthly!J20-(Saturdays!J20+'Sundays &amp; Holidays'!J20)</f>
        <v>9207</v>
      </c>
      <c r="K20" s="32">
        <f>Monthly!K20-(Saturdays!K20+'Sundays &amp; Holidays'!K20)</f>
        <v>5728</v>
      </c>
      <c r="L20" s="3">
        <f>Monthly!L20-(Saturdays!L20+'Sundays &amp; Holidays'!L20)</f>
        <v>18210</v>
      </c>
      <c r="M20" s="32">
        <f>Monthly!M20-(Saturdays!M20+'Sundays &amp; Holidays'!M20)</f>
        <v>19691</v>
      </c>
      <c r="N20" s="3">
        <f>Monthly!N20-(Saturdays!N20+'Sundays &amp; Holidays'!N20)</f>
        <v>34120</v>
      </c>
      <c r="O20" s="32">
        <f>Monthly!O20-(Saturdays!O20+'Sundays &amp; Holidays'!O20)</f>
        <v>36329</v>
      </c>
      <c r="P20" s="3">
        <f>Monthly!P20-(Saturdays!P20+'Sundays &amp; Holidays'!P20)</f>
        <v>18141</v>
      </c>
      <c r="Q20" s="32">
        <f>Monthly!Q20-(Saturdays!Q20+'Sundays &amp; Holidays'!Q20)</f>
        <v>19947</v>
      </c>
      <c r="R20" s="3">
        <f>Monthly!R20-(Saturdays!R20+'Sundays &amp; Holidays'!R20)</f>
        <v>22815</v>
      </c>
      <c r="S20" s="32">
        <f>Monthly!S20-(Saturdays!S20+'Sundays &amp; Holidays'!S20)</f>
        <v>28628</v>
      </c>
      <c r="T20" s="3">
        <f>Monthly!T20-(Saturdays!T20+'Sundays &amp; Holidays'!T20)</f>
        <v>13611</v>
      </c>
      <c r="U20" s="32">
        <f>Monthly!U20-(Saturdays!U20+'Sundays &amp; Holidays'!U20)</f>
        <v>6796</v>
      </c>
      <c r="V20" s="3">
        <f>Monthly!V20-(Saturdays!V20+'Sundays &amp; Holidays'!V20)</f>
        <v>37283</v>
      </c>
      <c r="W20" s="32">
        <f>Monthly!W20-(Saturdays!W20+'Sundays &amp; Holidays'!W20)</f>
        <v>26132</v>
      </c>
      <c r="X20" s="3">
        <f>Monthly!X20-(Saturdays!X20+'Sundays &amp; Holidays'!X20)</f>
        <v>34550</v>
      </c>
      <c r="Y20" s="32">
        <f>Monthly!Y20-(Saturdays!Y20+'Sundays &amp; Holidays'!Y20)</f>
        <v>11059</v>
      </c>
      <c r="Z20" s="3">
        <f>Monthly!Z20-(Saturdays!Z20+'Sundays &amp; Holidays'!Z20)</f>
        <v>72311</v>
      </c>
      <c r="AA20" s="32">
        <f>Monthly!AA20-(Saturdays!AA20+'Sundays &amp; Holidays'!AA20)</f>
        <v>61590</v>
      </c>
      <c r="AB20" s="114">
        <f t="shared" si="3"/>
        <v>382529</v>
      </c>
      <c r="AC20" s="19">
        <f t="shared" si="3"/>
        <v>344694</v>
      </c>
    </row>
    <row r="21" spans="1:29">
      <c r="A21" s="96" t="s">
        <v>30</v>
      </c>
      <c r="B21" s="3">
        <f>Monthly!B21-(Saturdays!B21+'Sundays &amp; Holidays'!B21)</f>
        <v>46384</v>
      </c>
      <c r="C21" s="32">
        <f>Monthly!C21-(Saturdays!C21+'Sundays &amp; Holidays'!C21)</f>
        <v>61331</v>
      </c>
      <c r="D21" s="3">
        <f>Monthly!D21-(Saturdays!D21+'Sundays &amp; Holidays'!D21)</f>
        <v>32080</v>
      </c>
      <c r="E21" s="32">
        <f>Monthly!E21-(Saturdays!E21+'Sundays &amp; Holidays'!E21)</f>
        <v>25788</v>
      </c>
      <c r="F21" s="3">
        <f>Monthly!F21-(Saturdays!F21+'Sundays &amp; Holidays'!F21)</f>
        <v>18444</v>
      </c>
      <c r="G21" s="32">
        <f>Monthly!G21-(Saturdays!G21+'Sundays &amp; Holidays'!G21)</f>
        <v>8762</v>
      </c>
      <c r="H21" s="3">
        <f>Monthly!H21-(Saturdays!H21+'Sundays &amp; Holidays'!H21)</f>
        <v>40689</v>
      </c>
      <c r="I21" s="32">
        <f>Monthly!I21-(Saturdays!I21+'Sundays &amp; Holidays'!I21)</f>
        <v>59863</v>
      </c>
      <c r="J21" s="3">
        <f>Monthly!J21-(Saturdays!J21+'Sundays &amp; Holidays'!J21)</f>
        <v>12049</v>
      </c>
      <c r="K21" s="32">
        <f>Monthly!K21-(Saturdays!K21+'Sundays &amp; Holidays'!K21)</f>
        <v>5172</v>
      </c>
      <c r="L21" s="3">
        <f>Monthly!L21-(Saturdays!L21+'Sundays &amp; Holidays'!L21)</f>
        <v>24831</v>
      </c>
      <c r="M21" s="32">
        <f>Monthly!M21-(Saturdays!M21+'Sundays &amp; Holidays'!M21)</f>
        <v>20313</v>
      </c>
      <c r="N21" s="3">
        <f>Monthly!N21-(Saturdays!N21+'Sundays &amp; Holidays'!N21)</f>
        <v>37475</v>
      </c>
      <c r="O21" s="32">
        <f>Monthly!O21-(Saturdays!O21+'Sundays &amp; Holidays'!O21)</f>
        <v>37360</v>
      </c>
      <c r="P21" s="3">
        <f>Monthly!P21-(Saturdays!P21+'Sundays &amp; Holidays'!P21)</f>
        <v>21658</v>
      </c>
      <c r="Q21" s="32">
        <f>Monthly!Q21-(Saturdays!Q21+'Sundays &amp; Holidays'!Q21)</f>
        <v>22280</v>
      </c>
      <c r="R21" s="3">
        <f>Monthly!R21-(Saturdays!R21+'Sundays &amp; Holidays'!R21)</f>
        <v>23144</v>
      </c>
      <c r="S21" s="32">
        <f>Monthly!S21-(Saturdays!S21+'Sundays &amp; Holidays'!S21)</f>
        <v>31781</v>
      </c>
      <c r="T21" s="3">
        <f>Monthly!T21-(Saturdays!T21+'Sundays &amp; Holidays'!T21)</f>
        <v>15598</v>
      </c>
      <c r="U21" s="32">
        <f>Monthly!U21-(Saturdays!U21+'Sundays &amp; Holidays'!U21)</f>
        <v>6898</v>
      </c>
      <c r="V21" s="3">
        <f>Monthly!V21-(Saturdays!V21+'Sundays &amp; Holidays'!V21)</f>
        <v>33230</v>
      </c>
      <c r="W21" s="32">
        <f>Monthly!W21-(Saturdays!W21+'Sundays &amp; Holidays'!W21)</f>
        <v>27052</v>
      </c>
      <c r="X21" s="3">
        <f>Monthly!X21-(Saturdays!X21+'Sundays &amp; Holidays'!X21)</f>
        <v>41305</v>
      </c>
      <c r="Y21" s="32">
        <f>Monthly!Y21-(Saturdays!Y21+'Sundays &amp; Holidays'!Y21)</f>
        <v>12206</v>
      </c>
      <c r="Z21" s="3">
        <f>Monthly!Z21-(Saturdays!Z21+'Sundays &amp; Holidays'!Z21)</f>
        <v>75533</v>
      </c>
      <c r="AA21" s="32">
        <f>Monthly!AA21-(Saturdays!AA21+'Sundays &amp; Holidays'!AA21)</f>
        <v>66589</v>
      </c>
      <c r="AB21" s="114">
        <f t="shared" si="3"/>
        <v>422420</v>
      </c>
      <c r="AC21" s="19">
        <f t="shared" si="3"/>
        <v>385395</v>
      </c>
    </row>
    <row r="22" spans="1:29">
      <c r="A22" s="95" t="s">
        <v>31</v>
      </c>
      <c r="B22" s="3">
        <f>Monthly!B22-(Saturdays!B22+'Sundays &amp; Holidays'!B22)</f>
        <v>46802</v>
      </c>
      <c r="C22" s="32">
        <f>Monthly!C22-(Saturdays!C22+'Sundays &amp; Holidays'!C22)</f>
        <v>70796</v>
      </c>
      <c r="D22" s="3">
        <f>Monthly!D22-(Saturdays!D22+'Sundays &amp; Holidays'!D22)</f>
        <v>28916</v>
      </c>
      <c r="E22" s="32">
        <f>Monthly!E22-(Saturdays!E22+'Sundays &amp; Holidays'!E22)</f>
        <v>28183</v>
      </c>
      <c r="F22" s="3">
        <f>Monthly!F22-(Saturdays!F22+'Sundays &amp; Holidays'!F22)</f>
        <v>14075</v>
      </c>
      <c r="G22" s="32">
        <f>Monthly!G22-(Saturdays!G22+'Sundays &amp; Holidays'!G22)</f>
        <v>9539</v>
      </c>
      <c r="H22" s="3">
        <f>Monthly!H22-(Saturdays!H22+'Sundays &amp; Holidays'!H22)</f>
        <v>40322</v>
      </c>
      <c r="I22" s="32">
        <f>Monthly!I22-(Saturdays!I22+'Sundays &amp; Holidays'!I22)</f>
        <v>62720</v>
      </c>
      <c r="J22" s="3">
        <f>Monthly!J22-(Saturdays!J22+'Sundays &amp; Holidays'!J22)</f>
        <v>10668</v>
      </c>
      <c r="K22" s="32">
        <f>Monthly!K22-(Saturdays!K22+'Sundays &amp; Holidays'!K22)</f>
        <v>4941</v>
      </c>
      <c r="L22" s="3">
        <f>Monthly!L22-(Saturdays!L22+'Sundays &amp; Holidays'!L22)</f>
        <v>24748</v>
      </c>
      <c r="M22" s="32">
        <f>Monthly!M22-(Saturdays!M22+'Sundays &amp; Holidays'!M22)</f>
        <v>18993</v>
      </c>
      <c r="N22" s="3">
        <f>Monthly!N22-(Saturdays!N22+'Sundays &amp; Holidays'!N22)</f>
        <v>39303</v>
      </c>
      <c r="O22" s="32">
        <f>Monthly!O22-(Saturdays!O22+'Sundays &amp; Holidays'!O22)</f>
        <v>39372</v>
      </c>
      <c r="P22" s="3">
        <f>Monthly!P22-(Saturdays!P22+'Sundays &amp; Holidays'!P22)</f>
        <v>21333</v>
      </c>
      <c r="Q22" s="32">
        <f>Monthly!Q22-(Saturdays!Q22+'Sundays &amp; Holidays'!Q22)</f>
        <v>26690</v>
      </c>
      <c r="R22" s="3">
        <f>Monthly!R22-(Saturdays!R22+'Sundays &amp; Holidays'!R22)</f>
        <v>23387</v>
      </c>
      <c r="S22" s="32">
        <f>Monthly!S22-(Saturdays!S22+'Sundays &amp; Holidays'!S22)</f>
        <v>34741</v>
      </c>
      <c r="T22" s="3">
        <f>Monthly!T22-(Saturdays!T22+'Sundays &amp; Holidays'!T22)</f>
        <v>15212</v>
      </c>
      <c r="U22" s="32">
        <f>Monthly!U22-(Saturdays!U22+'Sundays &amp; Holidays'!U22)</f>
        <v>7227</v>
      </c>
      <c r="V22" s="3">
        <f>Monthly!V22-(Saturdays!V22+'Sundays &amp; Holidays'!V22)</f>
        <v>35808</v>
      </c>
      <c r="W22" s="32">
        <f>Monthly!W22-(Saturdays!W22+'Sundays &amp; Holidays'!W22)</f>
        <v>29704</v>
      </c>
      <c r="X22" s="3">
        <f>Monthly!X22-(Saturdays!X22+'Sundays &amp; Holidays'!X22)</f>
        <v>41610</v>
      </c>
      <c r="Y22" s="32">
        <f>Monthly!Y22-(Saturdays!Y22+'Sundays &amp; Holidays'!Y22)</f>
        <v>14212</v>
      </c>
      <c r="Z22" s="3">
        <f>Monthly!Z22-(Saturdays!Z22+'Sundays &amp; Holidays'!Z22)</f>
        <v>68860</v>
      </c>
      <c r="AA22" s="32">
        <f>Monthly!AA22-(Saturdays!AA22+'Sundays &amp; Holidays'!AA22)</f>
        <v>74529</v>
      </c>
      <c r="AB22" s="114">
        <f t="shared" si="3"/>
        <v>411044</v>
      </c>
      <c r="AC22" s="19">
        <f t="shared" si="3"/>
        <v>421647</v>
      </c>
    </row>
    <row r="23" spans="1:29">
      <c r="A23" s="96" t="s">
        <v>32</v>
      </c>
      <c r="B23" s="3">
        <f>Monthly!B23-(Saturdays!B23+'Sundays &amp; Holidays'!B23)</f>
        <v>46751</v>
      </c>
      <c r="C23" s="32">
        <f>Monthly!C23-(Saturdays!C23+'Sundays &amp; Holidays'!C23)</f>
        <v>70133</v>
      </c>
      <c r="D23" s="3">
        <f>Monthly!D23-(Saturdays!D23+'Sundays &amp; Holidays'!D23)</f>
        <v>22489</v>
      </c>
      <c r="E23" s="32">
        <f>Monthly!E23-(Saturdays!E23+'Sundays &amp; Holidays'!E23)</f>
        <v>30068</v>
      </c>
      <c r="F23" s="3">
        <f>Monthly!F23-(Saturdays!F23+'Sundays &amp; Holidays'!F23)</f>
        <v>9717</v>
      </c>
      <c r="G23" s="32">
        <f>Monthly!G23-(Saturdays!G23+'Sundays &amp; Holidays'!G23)</f>
        <v>9666</v>
      </c>
      <c r="H23" s="3">
        <f>Monthly!H23-(Saturdays!H23+'Sundays &amp; Holidays'!H23)</f>
        <v>35032</v>
      </c>
      <c r="I23" s="32">
        <f>Monthly!I23-(Saturdays!I23+'Sundays &amp; Holidays'!I23)</f>
        <v>63767</v>
      </c>
      <c r="J23" s="3">
        <f>Monthly!J23-(Saturdays!J23+'Sundays &amp; Holidays'!J23)</f>
        <v>6764</v>
      </c>
      <c r="K23" s="32">
        <f>Monthly!K23-(Saturdays!K23+'Sundays &amp; Holidays'!K23)</f>
        <v>4538</v>
      </c>
      <c r="L23" s="3">
        <f>Monthly!L23-(Saturdays!L23+'Sundays &amp; Holidays'!L23)</f>
        <v>19196</v>
      </c>
      <c r="M23" s="32">
        <f>Monthly!M23-(Saturdays!M23+'Sundays &amp; Holidays'!M23)</f>
        <v>17135</v>
      </c>
      <c r="N23" s="3">
        <f>Monthly!N23-(Saturdays!N23+'Sundays &amp; Holidays'!N23)</f>
        <v>33899</v>
      </c>
      <c r="O23" s="32">
        <f>Monthly!O23-(Saturdays!O23+'Sundays &amp; Holidays'!O23)</f>
        <v>37778</v>
      </c>
      <c r="P23" s="3">
        <f>Monthly!P23-(Saturdays!P23+'Sundays &amp; Holidays'!P23)</f>
        <v>18985</v>
      </c>
      <c r="Q23" s="32">
        <f>Monthly!Q23-(Saturdays!Q23+'Sundays &amp; Holidays'!Q23)</f>
        <v>27254</v>
      </c>
      <c r="R23" s="3">
        <f>Monthly!R23-(Saturdays!R23+'Sundays &amp; Holidays'!R23)</f>
        <v>19737</v>
      </c>
      <c r="S23" s="32">
        <f>Monthly!S23-(Saturdays!S23+'Sundays &amp; Holidays'!S23)</f>
        <v>31977</v>
      </c>
      <c r="T23" s="3">
        <f>Monthly!T23-(Saturdays!T23+'Sundays &amp; Holidays'!T23)</f>
        <v>13197</v>
      </c>
      <c r="U23" s="32">
        <f>Monthly!U23-(Saturdays!U23+'Sundays &amp; Holidays'!U23)</f>
        <v>6593</v>
      </c>
      <c r="V23" s="3">
        <f>Monthly!V23-(Saturdays!V23+'Sundays &amp; Holidays'!V23)</f>
        <v>41672</v>
      </c>
      <c r="W23" s="32">
        <f>Monthly!W23-(Saturdays!W23+'Sundays &amp; Holidays'!W23)</f>
        <v>26575</v>
      </c>
      <c r="X23" s="3">
        <f>Monthly!X23-(Saturdays!X23+'Sundays &amp; Holidays'!X23)</f>
        <v>36782</v>
      </c>
      <c r="Y23" s="32">
        <f>Monthly!Y23-(Saturdays!Y23+'Sundays &amp; Holidays'!Y23)</f>
        <v>13855</v>
      </c>
      <c r="Z23" s="3">
        <f>Monthly!Z23-(Saturdays!Z23+'Sundays &amp; Holidays'!Z23)</f>
        <v>62431</v>
      </c>
      <c r="AA23" s="32">
        <f>Monthly!AA23-(Saturdays!AA23+'Sundays &amp; Holidays'!AA23)</f>
        <v>75033</v>
      </c>
      <c r="AB23" s="114">
        <f t="shared" si="3"/>
        <v>366652</v>
      </c>
      <c r="AC23" s="19">
        <f t="shared" si="3"/>
        <v>414372</v>
      </c>
    </row>
    <row r="24" spans="1:29">
      <c r="A24" s="95" t="s">
        <v>33</v>
      </c>
      <c r="B24" s="3">
        <f>Monthly!B24-(Saturdays!B24+'Sundays &amp; Holidays'!B24)</f>
        <v>45108</v>
      </c>
      <c r="C24" s="32">
        <f>Monthly!C24-(Saturdays!C24+'Sundays &amp; Holidays'!C24)</f>
        <v>52741</v>
      </c>
      <c r="D24" s="3">
        <f>Monthly!D24-(Saturdays!D24+'Sundays &amp; Holidays'!D24)</f>
        <v>16378</v>
      </c>
      <c r="E24" s="32">
        <f>Monthly!E24-(Saturdays!E24+'Sundays &amp; Holidays'!E24)</f>
        <v>24142</v>
      </c>
      <c r="F24" s="3">
        <f>Monthly!F24-(Saturdays!F24+'Sundays &amp; Holidays'!F24)</f>
        <v>6417</v>
      </c>
      <c r="G24" s="32">
        <f>Monthly!G24-(Saturdays!G24+'Sundays &amp; Holidays'!G24)</f>
        <v>7550</v>
      </c>
      <c r="H24" s="3">
        <f>Monthly!H24-(Saturdays!H24+'Sundays &amp; Holidays'!H24)</f>
        <v>28968</v>
      </c>
      <c r="I24" s="32">
        <f>Monthly!I24-(Saturdays!I24+'Sundays &amp; Holidays'!I24)</f>
        <v>50353</v>
      </c>
      <c r="J24" s="3">
        <f>Monthly!J24-(Saturdays!J24+'Sundays &amp; Holidays'!J24)</f>
        <v>4681</v>
      </c>
      <c r="K24" s="32">
        <f>Monthly!K24-(Saturdays!K24+'Sundays &amp; Holidays'!K24)</f>
        <v>3508</v>
      </c>
      <c r="L24" s="3">
        <f>Monthly!L24-(Saturdays!L24+'Sundays &amp; Holidays'!L24)</f>
        <v>13537</v>
      </c>
      <c r="M24" s="32">
        <f>Monthly!M24-(Saturdays!M24+'Sundays &amp; Holidays'!M24)</f>
        <v>15274</v>
      </c>
      <c r="N24" s="3">
        <f>Monthly!N24-(Saturdays!N24+'Sundays &amp; Holidays'!N24)</f>
        <v>29055</v>
      </c>
      <c r="O24" s="32">
        <f>Monthly!O24-(Saturdays!O24+'Sundays &amp; Holidays'!O24)</f>
        <v>34152</v>
      </c>
      <c r="P24" s="3">
        <f>Monthly!P24-(Saturdays!P24+'Sundays &amp; Holidays'!P24)</f>
        <v>14296</v>
      </c>
      <c r="Q24" s="32">
        <f>Monthly!Q24-(Saturdays!Q24+'Sundays &amp; Holidays'!Q24)</f>
        <v>25918</v>
      </c>
      <c r="R24" s="3">
        <f>Monthly!R24-(Saturdays!R24+'Sundays &amp; Holidays'!R24)</f>
        <v>16486</v>
      </c>
      <c r="S24" s="32">
        <f>Monthly!S24-(Saturdays!S24+'Sundays &amp; Holidays'!S24)</f>
        <v>27505</v>
      </c>
      <c r="T24" s="3">
        <f>Monthly!T24-(Saturdays!T24+'Sundays &amp; Holidays'!T24)</f>
        <v>9595</v>
      </c>
      <c r="U24" s="32">
        <f>Monthly!U24-(Saturdays!U24+'Sundays &amp; Holidays'!U24)</f>
        <v>7145</v>
      </c>
      <c r="V24" s="3">
        <f>Monthly!V24-(Saturdays!V24+'Sundays &amp; Holidays'!V24)</f>
        <v>38049</v>
      </c>
      <c r="W24" s="32">
        <f>Monthly!W24-(Saturdays!W24+'Sundays &amp; Holidays'!W24)</f>
        <v>25497</v>
      </c>
      <c r="X24" s="3">
        <f>Monthly!X24-(Saturdays!X24+'Sundays &amp; Holidays'!X24)</f>
        <v>26168</v>
      </c>
      <c r="Y24" s="32">
        <f>Monthly!Y24-(Saturdays!Y24+'Sundays &amp; Holidays'!Y24)</f>
        <v>13951</v>
      </c>
      <c r="Z24" s="3">
        <f>Monthly!Z24-(Saturdays!Z24+'Sundays &amp; Holidays'!Z24)</f>
        <v>52563</v>
      </c>
      <c r="AA24" s="32">
        <f>Monthly!AA24-(Saturdays!AA24+'Sundays &amp; Holidays'!AA24)</f>
        <v>60025</v>
      </c>
      <c r="AB24" s="114">
        <f t="shared" si="3"/>
        <v>301301</v>
      </c>
      <c r="AC24" s="19">
        <f t="shared" si="3"/>
        <v>347761</v>
      </c>
    </row>
    <row r="25" spans="1:29">
      <c r="A25" s="96" t="s">
        <v>34</v>
      </c>
      <c r="B25" s="3">
        <f>Monthly!B25-(Saturdays!B25+'Sundays &amp; Holidays'!B25)</f>
        <v>5186</v>
      </c>
      <c r="C25" s="32">
        <f>Monthly!C25-(Saturdays!C25+'Sundays &amp; Holidays'!C25)</f>
        <v>37847</v>
      </c>
      <c r="D25" s="3">
        <f>Monthly!D25-(Saturdays!D25+'Sundays &amp; Holidays'!D25)</f>
        <v>3596</v>
      </c>
      <c r="E25" s="32">
        <f>Monthly!E25-(Saturdays!E25+'Sundays &amp; Holidays'!E25)</f>
        <v>19360</v>
      </c>
      <c r="F25" s="3">
        <f>Monthly!F25-(Saturdays!F25+'Sundays &amp; Holidays'!F25)</f>
        <v>1757</v>
      </c>
      <c r="G25" s="32">
        <f>Monthly!G25-(Saturdays!G25+'Sundays &amp; Holidays'!G25)</f>
        <v>6130</v>
      </c>
      <c r="H25" s="3">
        <f>Monthly!H25-(Saturdays!H25+'Sundays &amp; Holidays'!H25)</f>
        <v>9874</v>
      </c>
      <c r="I25" s="32">
        <f>Monthly!I25-(Saturdays!I25+'Sundays &amp; Holidays'!I25)</f>
        <v>38520</v>
      </c>
      <c r="J25" s="3">
        <f>Monthly!J25-(Saturdays!J25+'Sundays &amp; Holidays'!J25)</f>
        <v>2616</v>
      </c>
      <c r="K25" s="32">
        <f>Monthly!K25-(Saturdays!K25+'Sundays &amp; Holidays'!K25)</f>
        <v>2510</v>
      </c>
      <c r="L25" s="3">
        <f>Monthly!L25-(Saturdays!L25+'Sundays &amp; Holidays'!L25)</f>
        <v>7244</v>
      </c>
      <c r="M25" s="32">
        <f>Monthly!M25-(Saturdays!M25+'Sundays &amp; Holidays'!M25)</f>
        <v>10088</v>
      </c>
      <c r="N25" s="3">
        <f>Monthly!N25-(Saturdays!N25+'Sundays &amp; Holidays'!N25)</f>
        <v>16885</v>
      </c>
      <c r="O25" s="32">
        <f>Monthly!O25-(Saturdays!O25+'Sundays &amp; Holidays'!O25)</f>
        <v>25607</v>
      </c>
      <c r="P25" s="3">
        <f>Monthly!P25-(Saturdays!P25+'Sundays &amp; Holidays'!P25)</f>
        <v>9505</v>
      </c>
      <c r="Q25" s="32">
        <f>Monthly!Q25-(Saturdays!Q25+'Sundays &amp; Holidays'!Q25)</f>
        <v>20504</v>
      </c>
      <c r="R25" s="3">
        <f>Monthly!R25-(Saturdays!R25+'Sundays &amp; Holidays'!R25)</f>
        <v>11679</v>
      </c>
      <c r="S25" s="32">
        <f>Monthly!S25-(Saturdays!S25+'Sundays &amp; Holidays'!S25)</f>
        <v>19628</v>
      </c>
      <c r="T25" s="3">
        <f>Monthly!T25-(Saturdays!T25+'Sundays &amp; Holidays'!T25)</f>
        <v>8100</v>
      </c>
      <c r="U25" s="32">
        <f>Monthly!U25-(Saturdays!U25+'Sundays &amp; Holidays'!U25)</f>
        <v>5643</v>
      </c>
      <c r="V25" s="3">
        <f>Monthly!V25-(Saturdays!V25+'Sundays &amp; Holidays'!V25)</f>
        <v>39676</v>
      </c>
      <c r="W25" s="32">
        <f>Monthly!W25-(Saturdays!W25+'Sundays &amp; Holidays'!W25)</f>
        <v>19511</v>
      </c>
      <c r="X25" s="3">
        <f>Monthly!X25-(Saturdays!X25+'Sundays &amp; Holidays'!X25)</f>
        <v>18979</v>
      </c>
      <c r="Y25" s="32">
        <f>Monthly!Y25-(Saturdays!Y25+'Sundays &amp; Holidays'!Y25)</f>
        <v>12300</v>
      </c>
      <c r="Z25" s="3">
        <f>Monthly!Z25-(Saturdays!Z25+'Sundays &amp; Holidays'!Z25)</f>
        <v>37162</v>
      </c>
      <c r="AA25" s="32">
        <f>Monthly!AA25-(Saturdays!AA25+'Sundays &amp; Holidays'!AA25)</f>
        <v>47581</v>
      </c>
      <c r="AB25" s="114">
        <f t="shared" si="3"/>
        <v>172259</v>
      </c>
      <c r="AC25" s="19">
        <f t="shared" si="3"/>
        <v>265229</v>
      </c>
    </row>
    <row r="26" spans="1:29">
      <c r="A26" s="95" t="s">
        <v>35</v>
      </c>
      <c r="B26" s="3">
        <f>Monthly!B26-(Saturdays!B26+'Sundays &amp; Holidays'!B26)</f>
        <v>1</v>
      </c>
      <c r="C26" s="32">
        <f>Monthly!C26-(Saturdays!C26+'Sundays &amp; Holidays'!C26)</f>
        <v>27094</v>
      </c>
      <c r="D26" s="3">
        <f>Monthly!D26-(Saturdays!D26+'Sundays &amp; Holidays'!D26)</f>
        <v>232</v>
      </c>
      <c r="E26" s="32">
        <f>Monthly!E26-(Saturdays!E26+'Sundays &amp; Holidays'!E26)</f>
        <v>11262</v>
      </c>
      <c r="F26" s="3">
        <f>Monthly!F26-(Saturdays!F26+'Sundays &amp; Holidays'!F26)</f>
        <v>182</v>
      </c>
      <c r="G26" s="32">
        <f>Monthly!G26-(Saturdays!G26+'Sundays &amp; Holidays'!G26)</f>
        <v>3844</v>
      </c>
      <c r="H26" s="3">
        <f>Monthly!H26-(Saturdays!H26+'Sundays &amp; Holidays'!H26)</f>
        <v>882</v>
      </c>
      <c r="I26" s="32">
        <f>Monthly!I26-(Saturdays!I26+'Sundays &amp; Holidays'!I26)</f>
        <v>23663</v>
      </c>
      <c r="J26" s="3">
        <f>Monthly!J26-(Saturdays!J26+'Sundays &amp; Holidays'!J26)</f>
        <v>1052</v>
      </c>
      <c r="K26" s="32">
        <f>Monthly!K26-(Saturdays!K26+'Sundays &amp; Holidays'!K26)</f>
        <v>1485</v>
      </c>
      <c r="L26" s="3">
        <f>Monthly!L26-(Saturdays!L26+'Sundays &amp; Holidays'!L26)</f>
        <v>1707</v>
      </c>
      <c r="M26" s="32">
        <f>Monthly!M26-(Saturdays!M26+'Sundays &amp; Holidays'!M26)</f>
        <v>2542</v>
      </c>
      <c r="N26" s="3">
        <f>Monthly!N26-(Saturdays!N26+'Sundays &amp; Holidays'!N26)</f>
        <v>3613</v>
      </c>
      <c r="O26" s="32">
        <f>Monthly!O26-(Saturdays!O26+'Sundays &amp; Holidays'!O26)</f>
        <v>7445</v>
      </c>
      <c r="P26" s="3">
        <f>Monthly!P26-(Saturdays!P26+'Sundays &amp; Holidays'!P26)</f>
        <v>3411</v>
      </c>
      <c r="Q26" s="32">
        <f>Monthly!Q26-(Saturdays!Q26+'Sundays &amp; Holidays'!Q26)</f>
        <v>4944</v>
      </c>
      <c r="R26" s="3">
        <f>Monthly!R26-(Saturdays!R26+'Sundays &amp; Holidays'!R26)</f>
        <v>3060</v>
      </c>
      <c r="S26" s="32">
        <f>Monthly!S26-(Saturdays!S26+'Sundays &amp; Holidays'!S26)</f>
        <v>3115</v>
      </c>
      <c r="T26" s="3">
        <f>Monthly!T26-(Saturdays!T26+'Sundays &amp; Holidays'!T26)</f>
        <v>1763</v>
      </c>
      <c r="U26" s="32">
        <f>Monthly!U26-(Saturdays!U26+'Sundays &amp; Holidays'!U26)</f>
        <v>363</v>
      </c>
      <c r="V26" s="3">
        <f>Monthly!V26-(Saturdays!V26+'Sundays &amp; Holidays'!V26)</f>
        <v>7426</v>
      </c>
      <c r="W26" s="32">
        <f>Monthly!W26-(Saturdays!W26+'Sundays &amp; Holidays'!W26)</f>
        <v>1098</v>
      </c>
      <c r="X26" s="3">
        <f>Monthly!X26-(Saturdays!X26+'Sundays &amp; Holidays'!X26)</f>
        <v>2983</v>
      </c>
      <c r="Y26" s="32">
        <f>Monthly!Y26-(Saturdays!Y26+'Sundays &amp; Holidays'!Y26)</f>
        <v>1119</v>
      </c>
      <c r="Z26" s="3">
        <f>Monthly!Z26-(Saturdays!Z26+'Sundays &amp; Holidays'!Z26)</f>
        <v>2149</v>
      </c>
      <c r="AA26" s="32">
        <f>Monthly!AA26-(Saturdays!AA26+'Sundays &amp; Holidays'!AA26)</f>
        <v>8557</v>
      </c>
      <c r="AB26" s="114">
        <f t="shared" si="3"/>
        <v>28461</v>
      </c>
      <c r="AC26" s="19">
        <f t="shared" si="3"/>
        <v>96531</v>
      </c>
    </row>
    <row r="27" spans="1:29">
      <c r="A27" s="96" t="s">
        <v>36</v>
      </c>
      <c r="B27" s="3">
        <f>Monthly!B27-(Saturdays!B27+'Sundays &amp; Holidays'!B27)</f>
        <v>0</v>
      </c>
      <c r="C27" s="32">
        <f>Monthly!C27-(Saturdays!C27+'Sundays &amp; Holidays'!C27)</f>
        <v>2604</v>
      </c>
      <c r="D27" s="3">
        <f>Monthly!D27-(Saturdays!D27+'Sundays &amp; Holidays'!D27)</f>
        <v>1</v>
      </c>
      <c r="E27" s="32">
        <f>Monthly!E27-(Saturdays!E27+'Sundays &amp; Holidays'!E27)</f>
        <v>1013</v>
      </c>
      <c r="F27" s="3">
        <f>Monthly!F27-(Saturdays!F27+'Sundays &amp; Holidays'!F27)</f>
        <v>0</v>
      </c>
      <c r="G27" s="32">
        <f>Monthly!G27-(Saturdays!G27+'Sundays &amp; Holidays'!G27)</f>
        <v>48</v>
      </c>
      <c r="H27" s="3">
        <f>Monthly!H27-(Saturdays!H27+'Sundays &amp; Holidays'!H27)</f>
        <v>0</v>
      </c>
      <c r="I27" s="32">
        <f>Monthly!I27-(Saturdays!I27+'Sundays &amp; Holidays'!I27)</f>
        <v>20</v>
      </c>
      <c r="J27" s="3">
        <f>Monthly!J27-(Saturdays!J27+'Sundays &amp; Holidays'!J27)</f>
        <v>1</v>
      </c>
      <c r="K27" s="32">
        <f>Monthly!K27-(Saturdays!K27+'Sundays &amp; Holidays'!K27)</f>
        <v>0</v>
      </c>
      <c r="L27" s="3">
        <f>Monthly!L27-(Saturdays!L27+'Sundays &amp; Holidays'!L27)</f>
        <v>0</v>
      </c>
      <c r="M27" s="32">
        <f>Monthly!M27-(Saturdays!M27+'Sundays &amp; Holidays'!M27)</f>
        <v>0</v>
      </c>
      <c r="N27" s="3">
        <f>Monthly!N27-(Saturdays!N27+'Sundays &amp; Holidays'!N27)</f>
        <v>0</v>
      </c>
      <c r="O27" s="32">
        <f>Monthly!O27-(Saturdays!O27+'Sundays &amp; Holidays'!O27)</f>
        <v>14</v>
      </c>
      <c r="P27" s="3">
        <f>Monthly!P27-(Saturdays!P27+'Sundays &amp; Holidays'!P27)</f>
        <v>0</v>
      </c>
      <c r="Q27" s="32">
        <f>Monthly!Q27-(Saturdays!Q27+'Sundays &amp; Holidays'!Q27)</f>
        <v>0</v>
      </c>
      <c r="R27" s="3">
        <f>Monthly!R27-(Saturdays!R27+'Sundays &amp; Holidays'!R27)</f>
        <v>0</v>
      </c>
      <c r="S27" s="32">
        <f>Monthly!S27-(Saturdays!S27+'Sundays &amp; Holidays'!S27)</f>
        <v>0</v>
      </c>
      <c r="T27" s="3">
        <f>Monthly!T27-(Saturdays!T27+'Sundays &amp; Holidays'!T27)</f>
        <v>0</v>
      </c>
      <c r="U27" s="32">
        <f>Monthly!U27-(Saturdays!U27+'Sundays &amp; Holidays'!U27)</f>
        <v>0</v>
      </c>
      <c r="V27" s="3">
        <f>Monthly!V27-(Saturdays!V27+'Sundays &amp; Holidays'!V27)</f>
        <v>0</v>
      </c>
      <c r="W27" s="32">
        <f>Monthly!W27-(Saturdays!W27+'Sundays &amp; Holidays'!W27)</f>
        <v>0</v>
      </c>
      <c r="X27" s="3">
        <f>Monthly!X27-(Saturdays!X27+'Sundays &amp; Holidays'!X27)</f>
        <v>0</v>
      </c>
      <c r="Y27" s="32">
        <f>Monthly!Y27-(Saturdays!Y27+'Sundays &amp; Holidays'!Y27)</f>
        <v>0</v>
      </c>
      <c r="Z27" s="3">
        <f>Monthly!Z27-(Saturdays!Z27+'Sundays &amp; Holidays'!Z27)</f>
        <v>0</v>
      </c>
      <c r="AA27" s="32">
        <f>Monthly!AA27-(Saturdays!AA27+'Sundays &amp; Holidays'!AA27)</f>
        <v>0</v>
      </c>
      <c r="AB27" s="114">
        <f t="shared" si="3"/>
        <v>2</v>
      </c>
      <c r="AC27" s="19">
        <f t="shared" si="3"/>
        <v>3699</v>
      </c>
    </row>
    <row r="28" spans="1:29">
      <c r="A28" s="95" t="s">
        <v>37</v>
      </c>
      <c r="B28" s="3">
        <f>Monthly!B28-(Saturdays!B28+'Sundays &amp; Holidays'!B28)</f>
        <v>0</v>
      </c>
      <c r="C28" s="32">
        <f>Monthly!C28-(Saturdays!C28+'Sundays &amp; Holidays'!C28)</f>
        <v>0</v>
      </c>
      <c r="D28" s="3">
        <f>Monthly!D28-(Saturdays!D28+'Sundays &amp; Holidays'!D28)</f>
        <v>0</v>
      </c>
      <c r="E28" s="32">
        <f>Monthly!E28-(Saturdays!E28+'Sundays &amp; Holidays'!E28)</f>
        <v>0</v>
      </c>
      <c r="F28" s="3">
        <f>Monthly!F28-(Saturdays!F28+'Sundays &amp; Holidays'!F28)</f>
        <v>0</v>
      </c>
      <c r="G28" s="32">
        <f>Monthly!G28-(Saturdays!G28+'Sundays &amp; Holidays'!G28)</f>
        <v>0</v>
      </c>
      <c r="H28" s="3">
        <f>Monthly!H28-(Saturdays!H28+'Sundays &amp; Holidays'!H28)</f>
        <v>0</v>
      </c>
      <c r="I28" s="32">
        <f>Monthly!I28-(Saturdays!I28+'Sundays &amp; Holidays'!I28)</f>
        <v>0</v>
      </c>
      <c r="J28" s="3">
        <f>Monthly!J28-(Saturdays!J28+'Sundays &amp; Holidays'!J28)</f>
        <v>0</v>
      </c>
      <c r="K28" s="32">
        <f>Monthly!K28-(Saturdays!K28+'Sundays &amp; Holidays'!K28)</f>
        <v>0</v>
      </c>
      <c r="L28" s="3">
        <f>Monthly!L28-(Saturdays!L28+'Sundays &amp; Holidays'!L28)</f>
        <v>0</v>
      </c>
      <c r="M28" s="32">
        <f>Monthly!M28-(Saturdays!M28+'Sundays &amp; Holidays'!M28)</f>
        <v>0</v>
      </c>
      <c r="N28" s="3">
        <f>Monthly!N28-(Saturdays!N28+'Sundays &amp; Holidays'!N28)</f>
        <v>0</v>
      </c>
      <c r="O28" s="32">
        <f>Monthly!O28-(Saturdays!O28+'Sundays &amp; Holidays'!O28)</f>
        <v>0</v>
      </c>
      <c r="P28" s="3">
        <f>Monthly!P28-(Saturdays!P28+'Sundays &amp; Holidays'!P28)</f>
        <v>0</v>
      </c>
      <c r="Q28" s="32">
        <f>Monthly!Q28-(Saturdays!Q28+'Sundays &amp; Holidays'!Q28)</f>
        <v>0</v>
      </c>
      <c r="R28" s="3">
        <f>Monthly!R28-(Saturdays!R28+'Sundays &amp; Holidays'!R28)</f>
        <v>0</v>
      </c>
      <c r="S28" s="32">
        <f>Monthly!S28-(Saturdays!S28+'Sundays &amp; Holidays'!S28)</f>
        <v>0</v>
      </c>
      <c r="T28" s="3">
        <f>Monthly!T28-(Saturdays!T28+'Sundays &amp; Holidays'!T28)</f>
        <v>0</v>
      </c>
      <c r="U28" s="32">
        <f>Monthly!U28-(Saturdays!U28+'Sundays &amp; Holidays'!U28)</f>
        <v>0</v>
      </c>
      <c r="V28" s="3">
        <f>Monthly!V28-(Saturdays!V28+'Sundays &amp; Holidays'!V28)</f>
        <v>0</v>
      </c>
      <c r="W28" s="32">
        <f>Monthly!W28-(Saturdays!W28+'Sundays &amp; Holidays'!W28)</f>
        <v>0</v>
      </c>
      <c r="X28" s="3">
        <f>Monthly!X28-(Saturdays!X28+'Sundays &amp; Holidays'!X28)</f>
        <v>0</v>
      </c>
      <c r="Y28" s="32">
        <f>Monthly!Y28-(Saturdays!Y28+'Sundays &amp; Holidays'!Y28)</f>
        <v>0</v>
      </c>
      <c r="Z28" s="3">
        <f>Monthly!Z28-(Saturdays!Z28+'Sundays &amp; Holidays'!Z28)</f>
        <v>0</v>
      </c>
      <c r="AA28" s="32">
        <f>Monthly!AA28-(Saturdays!AA28+'Sundays &amp; Holidays'!AA28)</f>
        <v>0</v>
      </c>
      <c r="AB28" s="114">
        <f t="shared" si="3"/>
        <v>0</v>
      </c>
      <c r="AC28" s="19">
        <f t="shared" si="3"/>
        <v>0</v>
      </c>
    </row>
    <row r="29" spans="1:29">
      <c r="A29" s="96" t="s">
        <v>38</v>
      </c>
      <c r="B29" s="3">
        <f>Monthly!B29-(Saturdays!B29+'Sundays &amp; Holidays'!B29)</f>
        <v>0</v>
      </c>
      <c r="C29" s="32">
        <f>Monthly!C29-(Saturdays!C29+'Sundays &amp; Holidays'!C29)</f>
        <v>0</v>
      </c>
      <c r="D29" s="3">
        <f>Monthly!D29-(Saturdays!D29+'Sundays &amp; Holidays'!D29)</f>
        <v>0</v>
      </c>
      <c r="E29" s="32">
        <f>Monthly!E29-(Saturdays!E29+'Sundays &amp; Holidays'!E29)</f>
        <v>0</v>
      </c>
      <c r="F29" s="3">
        <f>Monthly!F29-(Saturdays!F29+'Sundays &amp; Holidays'!F29)</f>
        <v>0</v>
      </c>
      <c r="G29" s="32">
        <f>Monthly!G29-(Saturdays!G29+'Sundays &amp; Holidays'!G29)</f>
        <v>0</v>
      </c>
      <c r="H29" s="3">
        <f>Monthly!H29-(Saturdays!H29+'Sundays &amp; Holidays'!H29)</f>
        <v>0</v>
      </c>
      <c r="I29" s="32">
        <f>Monthly!I29-(Saturdays!I29+'Sundays &amp; Holidays'!I29)</f>
        <v>0</v>
      </c>
      <c r="J29" s="3">
        <f>Monthly!J29-(Saturdays!J29+'Sundays &amp; Holidays'!J29)</f>
        <v>0</v>
      </c>
      <c r="K29" s="32">
        <f>Monthly!K29-(Saturdays!K29+'Sundays &amp; Holidays'!K29)</f>
        <v>0</v>
      </c>
      <c r="L29" s="3">
        <f>Monthly!L29-(Saturdays!L29+'Sundays &amp; Holidays'!L29)</f>
        <v>0</v>
      </c>
      <c r="M29" s="32">
        <f>Monthly!M29-(Saturdays!M29+'Sundays &amp; Holidays'!M29)</f>
        <v>0</v>
      </c>
      <c r="N29" s="3">
        <f>Monthly!N29-(Saturdays!N29+'Sundays &amp; Holidays'!N29)</f>
        <v>0</v>
      </c>
      <c r="O29" s="32">
        <f>Monthly!O29-(Saturdays!O29+'Sundays &amp; Holidays'!O29)</f>
        <v>0</v>
      </c>
      <c r="P29" s="3">
        <f>Monthly!P29-(Saturdays!P29+'Sundays &amp; Holidays'!P29)</f>
        <v>0</v>
      </c>
      <c r="Q29" s="32">
        <f>Monthly!Q29-(Saturdays!Q29+'Sundays &amp; Holidays'!Q29)</f>
        <v>0</v>
      </c>
      <c r="R29" s="3">
        <f>Monthly!R29-(Saturdays!R29+'Sundays &amp; Holidays'!R29)</f>
        <v>0</v>
      </c>
      <c r="S29" s="32">
        <f>Monthly!S29-(Saturdays!S29+'Sundays &amp; Holidays'!S29)</f>
        <v>0</v>
      </c>
      <c r="T29" s="3">
        <f>Monthly!T29-(Saturdays!T29+'Sundays &amp; Holidays'!T29)</f>
        <v>0</v>
      </c>
      <c r="U29" s="32">
        <f>Monthly!U29-(Saturdays!U29+'Sundays &amp; Holidays'!U29)</f>
        <v>0</v>
      </c>
      <c r="V29" s="3">
        <f>Monthly!V29-(Saturdays!V29+'Sundays &amp; Holidays'!V29)</f>
        <v>0</v>
      </c>
      <c r="W29" s="32">
        <f>Monthly!W29-(Saturdays!W29+'Sundays &amp; Holidays'!W29)</f>
        <v>0</v>
      </c>
      <c r="X29" s="3">
        <f>Monthly!X29-(Saturdays!X29+'Sundays &amp; Holidays'!X29)</f>
        <v>0</v>
      </c>
      <c r="Y29" s="32">
        <f>Monthly!Y29-(Saturdays!Y29+'Sundays &amp; Holidays'!Y29)</f>
        <v>0</v>
      </c>
      <c r="Z29" s="3">
        <f>Monthly!Z29-(Saturdays!Z29+'Sundays &amp; Holidays'!Z29)</f>
        <v>0</v>
      </c>
      <c r="AA29" s="32">
        <f>Monthly!AA29-(Saturdays!AA29+'Sundays &amp; Holidays'!AA29)</f>
        <v>0</v>
      </c>
      <c r="AB29" s="114">
        <f t="shared" si="3"/>
        <v>0</v>
      </c>
      <c r="AC29" s="19">
        <f t="shared" si="3"/>
        <v>0</v>
      </c>
    </row>
    <row r="30" spans="1:29" ht="14" thickBot="1">
      <c r="A30" s="95" t="s">
        <v>39</v>
      </c>
      <c r="B30" s="16">
        <f>Monthly!B30-(Saturdays!B30+'Sundays &amp; Holidays'!B30)</f>
        <v>0</v>
      </c>
      <c r="C30" s="43">
        <f>Monthly!C30-(Saturdays!C30+'Sundays &amp; Holidays'!C30)</f>
        <v>0</v>
      </c>
      <c r="D30" s="16">
        <f>Monthly!D30-(Saturdays!D30+'Sundays &amp; Holidays'!D30)</f>
        <v>0</v>
      </c>
      <c r="E30" s="43">
        <f>Monthly!E30-(Saturdays!E30+'Sundays &amp; Holidays'!E30)</f>
        <v>0</v>
      </c>
      <c r="F30" s="16">
        <f>Monthly!F30-(Saturdays!F30+'Sundays &amp; Holidays'!F30)</f>
        <v>0</v>
      </c>
      <c r="G30" s="43">
        <f>Monthly!G30-(Saturdays!G30+'Sundays &amp; Holidays'!G30)</f>
        <v>0</v>
      </c>
      <c r="H30" s="16">
        <f>Monthly!H30-(Saturdays!H30+'Sundays &amp; Holidays'!H30)</f>
        <v>0</v>
      </c>
      <c r="I30" s="43">
        <f>Monthly!I30-(Saturdays!I30+'Sundays &amp; Holidays'!I30)</f>
        <v>0</v>
      </c>
      <c r="J30" s="16">
        <f>Monthly!J30-(Saturdays!J30+'Sundays &amp; Holidays'!J30)</f>
        <v>0</v>
      </c>
      <c r="K30" s="43">
        <f>Monthly!K30-(Saturdays!K30+'Sundays &amp; Holidays'!K30)</f>
        <v>0</v>
      </c>
      <c r="L30" s="16">
        <f>Monthly!L30-(Saturdays!L30+'Sundays &amp; Holidays'!L30)</f>
        <v>0</v>
      </c>
      <c r="M30" s="43">
        <f>Monthly!M30-(Saturdays!M30+'Sundays &amp; Holidays'!M30)</f>
        <v>0</v>
      </c>
      <c r="N30" s="16">
        <f>Monthly!N30-(Saturdays!N30+'Sundays &amp; Holidays'!N30)</f>
        <v>0</v>
      </c>
      <c r="O30" s="43">
        <f>Monthly!O30-(Saturdays!O30+'Sundays &amp; Holidays'!O30)</f>
        <v>0</v>
      </c>
      <c r="P30" s="16">
        <f>Monthly!P30-(Saturdays!P30+'Sundays &amp; Holidays'!P30)</f>
        <v>0</v>
      </c>
      <c r="Q30" s="43">
        <f>Monthly!Q30-(Saturdays!Q30+'Sundays &amp; Holidays'!Q30)</f>
        <v>0</v>
      </c>
      <c r="R30" s="16">
        <f>Monthly!R30-(Saturdays!R30+'Sundays &amp; Holidays'!R30)</f>
        <v>0</v>
      </c>
      <c r="S30" s="43">
        <f>Monthly!S30-(Saturdays!S30+'Sundays &amp; Holidays'!S30)</f>
        <v>0</v>
      </c>
      <c r="T30" s="16">
        <f>Monthly!T30-(Saturdays!T30+'Sundays &amp; Holidays'!T30)</f>
        <v>0</v>
      </c>
      <c r="U30" s="43">
        <f>Monthly!U30-(Saturdays!U30+'Sundays &amp; Holidays'!U30)</f>
        <v>0</v>
      </c>
      <c r="V30" s="16">
        <f>Monthly!V30-(Saturdays!V30+'Sundays &amp; Holidays'!V30)</f>
        <v>0</v>
      </c>
      <c r="W30" s="43">
        <f>Monthly!W30-(Saturdays!W30+'Sundays &amp; Holidays'!W30)</f>
        <v>0</v>
      </c>
      <c r="X30" s="16">
        <f>Monthly!X30-(Saturdays!X30+'Sundays &amp; Holidays'!X30)</f>
        <v>0</v>
      </c>
      <c r="Y30" s="43">
        <f>Monthly!Y30-(Saturdays!Y30+'Sundays &amp; Holidays'!Y30)</f>
        <v>0</v>
      </c>
      <c r="Z30" s="16">
        <f>Monthly!Z30-(Saturdays!Z30+'Sundays &amp; Holidays'!Z30)</f>
        <v>0</v>
      </c>
      <c r="AA30" s="43">
        <f>Monthly!AA30-(Saturdays!AA30+'Sundays &amp; Holidays'!AA30)</f>
        <v>0</v>
      </c>
      <c r="AB30" s="115">
        <f t="shared" si="3"/>
        <v>0</v>
      </c>
      <c r="AC30" s="116">
        <f t="shared" si="3"/>
        <v>0</v>
      </c>
    </row>
    <row r="31" spans="1:29" ht="15" thickTop="1" thickBot="1">
      <c r="A31" s="44" t="s">
        <v>13</v>
      </c>
      <c r="B31" s="14">
        <f t="shared" ref="B31:AA31" si="6">SUM(B7:B30)</f>
        <v>1029297</v>
      </c>
      <c r="C31" s="1">
        <f t="shared" si="6"/>
        <v>591354</v>
      </c>
      <c r="D31" s="45">
        <f t="shared" si="6"/>
        <v>397836</v>
      </c>
      <c r="E31" s="46">
        <f t="shared" si="6"/>
        <v>318257</v>
      </c>
      <c r="F31" s="14">
        <f t="shared" si="6"/>
        <v>182711</v>
      </c>
      <c r="G31" s="1">
        <f t="shared" si="6"/>
        <v>130789</v>
      </c>
      <c r="H31" s="45">
        <f t="shared" si="6"/>
        <v>472618</v>
      </c>
      <c r="I31" s="46">
        <f t="shared" si="6"/>
        <v>683260</v>
      </c>
      <c r="J31" s="14">
        <f t="shared" si="6"/>
        <v>107498</v>
      </c>
      <c r="K31" s="1">
        <f t="shared" si="6"/>
        <v>135337</v>
      </c>
      <c r="L31" s="45">
        <f t="shared" si="6"/>
        <v>194900</v>
      </c>
      <c r="M31" s="46">
        <f t="shared" si="6"/>
        <v>395937</v>
      </c>
      <c r="N31" s="14">
        <f t="shared" si="6"/>
        <v>454616</v>
      </c>
      <c r="O31" s="1">
        <f t="shared" si="6"/>
        <v>640923</v>
      </c>
      <c r="P31" s="45">
        <f t="shared" si="6"/>
        <v>279713</v>
      </c>
      <c r="Q31" s="46">
        <f t="shared" si="6"/>
        <v>345359</v>
      </c>
      <c r="R31" s="14">
        <f t="shared" si="6"/>
        <v>361068</v>
      </c>
      <c r="S31" s="1">
        <f t="shared" si="6"/>
        <v>405982</v>
      </c>
      <c r="T31" s="45">
        <f t="shared" si="6"/>
        <v>143705</v>
      </c>
      <c r="U31" s="46">
        <f t="shared" si="6"/>
        <v>184301</v>
      </c>
      <c r="V31" s="14">
        <f t="shared" si="6"/>
        <v>408698</v>
      </c>
      <c r="W31" s="1">
        <f t="shared" si="6"/>
        <v>515264</v>
      </c>
      <c r="X31" s="45">
        <f t="shared" si="6"/>
        <v>400891</v>
      </c>
      <c r="Y31" s="46">
        <f t="shared" si="6"/>
        <v>256389</v>
      </c>
      <c r="Z31" s="14">
        <f t="shared" si="6"/>
        <v>1015263</v>
      </c>
      <c r="AA31" s="1">
        <f t="shared" si="6"/>
        <v>834134</v>
      </c>
      <c r="AB31" s="45">
        <f>SUM(AB7:AB30)</f>
        <v>5448814</v>
      </c>
      <c r="AC31" s="1">
        <f>SUM(AC7:AC30)</f>
        <v>5437286</v>
      </c>
    </row>
    <row r="32" spans="1:29" ht="17" thickTop="1">
      <c r="AB32" s="176" t="str">
        <f>IF(AB31='Daily Total'!D44,"Correct","Wrong")</f>
        <v>Correct</v>
      </c>
      <c r="AC32" s="176" t="str">
        <f>IF(AC31='Daily Total'!E44,"Correct","Wrong")</f>
        <v>Correct</v>
      </c>
    </row>
    <row r="35" spans="1:29">
      <c r="A35" s="47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27" t="s">
        <v>0</v>
      </c>
      <c r="B37" s="318" t="s">
        <v>1</v>
      </c>
      <c r="C37" s="319"/>
      <c r="D37" s="318" t="s">
        <v>2</v>
      </c>
      <c r="E37" s="319"/>
      <c r="F37" s="318" t="s">
        <v>3</v>
      </c>
      <c r="G37" s="319"/>
      <c r="H37" s="318" t="s">
        <v>4</v>
      </c>
      <c r="I37" s="319"/>
      <c r="J37" s="318" t="s">
        <v>5</v>
      </c>
      <c r="K37" s="319"/>
      <c r="L37" s="318" t="s">
        <v>6</v>
      </c>
      <c r="M37" s="319"/>
      <c r="N37" s="318" t="s">
        <v>7</v>
      </c>
      <c r="O37" s="319"/>
      <c r="P37" s="318" t="s">
        <v>8</v>
      </c>
      <c r="Q37" s="319"/>
      <c r="R37" s="318" t="s">
        <v>9</v>
      </c>
      <c r="S37" s="319"/>
      <c r="T37" s="318" t="s">
        <v>10</v>
      </c>
      <c r="U37" s="319"/>
      <c r="V37" s="318" t="s">
        <v>11</v>
      </c>
      <c r="W37" s="319"/>
      <c r="X37" s="318" t="s">
        <v>12</v>
      </c>
      <c r="Y37" s="319"/>
      <c r="Z37" s="318" t="s">
        <v>40</v>
      </c>
      <c r="AA37" s="319"/>
      <c r="AB37" s="318" t="s">
        <v>47</v>
      </c>
      <c r="AC37" s="319"/>
    </row>
    <row r="38" spans="1:29" ht="15" thickTop="1" thickBot="1">
      <c r="A38" s="328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7">+C7/$B$65</f>
        <v>0</v>
      </c>
      <c r="D39" s="35">
        <f t="shared" si="7"/>
        <v>0</v>
      </c>
      <c r="E39" s="42">
        <f t="shared" si="7"/>
        <v>0</v>
      </c>
      <c r="F39" s="35">
        <f t="shared" si="7"/>
        <v>0</v>
      </c>
      <c r="G39" s="42">
        <f t="shared" si="7"/>
        <v>0</v>
      </c>
      <c r="H39" s="35">
        <f t="shared" si="7"/>
        <v>0</v>
      </c>
      <c r="I39" s="42">
        <f t="shared" si="7"/>
        <v>0</v>
      </c>
      <c r="J39" s="35">
        <f t="shared" si="7"/>
        <v>0</v>
      </c>
      <c r="K39" s="42">
        <f t="shared" si="7"/>
        <v>0</v>
      </c>
      <c r="L39" s="35">
        <f t="shared" si="7"/>
        <v>0</v>
      </c>
      <c r="M39" s="42">
        <f t="shared" si="7"/>
        <v>0</v>
      </c>
      <c r="N39" s="35">
        <f t="shared" si="7"/>
        <v>0</v>
      </c>
      <c r="O39" s="42">
        <f t="shared" si="7"/>
        <v>0</v>
      </c>
      <c r="P39" s="35">
        <f t="shared" si="7"/>
        <v>0</v>
      </c>
      <c r="Q39" s="42">
        <f t="shared" si="7"/>
        <v>0</v>
      </c>
      <c r="R39" s="35">
        <f t="shared" si="7"/>
        <v>0</v>
      </c>
      <c r="S39" s="42">
        <f t="shared" si="7"/>
        <v>0</v>
      </c>
      <c r="T39" s="35">
        <f t="shared" si="7"/>
        <v>0</v>
      </c>
      <c r="U39" s="42">
        <f t="shared" si="7"/>
        <v>0</v>
      </c>
      <c r="V39" s="35">
        <f t="shared" si="7"/>
        <v>0</v>
      </c>
      <c r="W39" s="42">
        <f t="shared" si="7"/>
        <v>0</v>
      </c>
      <c r="X39" s="35">
        <f t="shared" si="7"/>
        <v>0</v>
      </c>
      <c r="Y39" s="42">
        <f t="shared" si="7"/>
        <v>0</v>
      </c>
      <c r="Z39" s="35">
        <f t="shared" si="7"/>
        <v>0</v>
      </c>
      <c r="AA39" s="42">
        <f t="shared" si="7"/>
        <v>0</v>
      </c>
      <c r="AB39" s="112">
        <f>+B39+D39+F39+H39+J39+L39+N39+P39+R39+T39+V39+X39+Z39</f>
        <v>0</v>
      </c>
      <c r="AC39" s="113">
        <f>+C39+E39+G39+I39+K39+M39+O39+Q39+S39+U39+W39+Y39+AA39</f>
        <v>0</v>
      </c>
    </row>
    <row r="40" spans="1:29">
      <c r="A40" s="91" t="s">
        <v>17</v>
      </c>
      <c r="B40" s="3">
        <f t="shared" ref="B40:AA40" si="8">+B8/$B$65</f>
        <v>543.33333333333337</v>
      </c>
      <c r="C40" s="32">
        <f t="shared" si="8"/>
        <v>0.16666666666666666</v>
      </c>
      <c r="D40" s="3">
        <f t="shared" si="8"/>
        <v>149.72222222222223</v>
      </c>
      <c r="E40" s="32">
        <f t="shared" si="8"/>
        <v>0.22222222222222221</v>
      </c>
      <c r="F40" s="3">
        <f t="shared" si="8"/>
        <v>47.388888888888886</v>
      </c>
      <c r="G40" s="32">
        <f t="shared" si="8"/>
        <v>0.27777777777777779</v>
      </c>
      <c r="H40" s="3">
        <f t="shared" si="8"/>
        <v>231.83333333333334</v>
      </c>
      <c r="I40" s="32">
        <f t="shared" si="8"/>
        <v>3.6666666666666665</v>
      </c>
      <c r="J40" s="3">
        <f t="shared" si="8"/>
        <v>7.5555555555555554</v>
      </c>
      <c r="K40" s="32">
        <f t="shared" si="8"/>
        <v>1.8333333333333333</v>
      </c>
      <c r="L40" s="3">
        <f t="shared" si="8"/>
        <v>3.8888888888888888</v>
      </c>
      <c r="M40" s="32">
        <f t="shared" si="8"/>
        <v>0.66666666666666663</v>
      </c>
      <c r="N40" s="3">
        <f t="shared" si="8"/>
        <v>29.666666666666668</v>
      </c>
      <c r="O40" s="32">
        <f t="shared" si="8"/>
        <v>0</v>
      </c>
      <c r="P40" s="3">
        <f t="shared" si="8"/>
        <v>3.6666666666666665</v>
      </c>
      <c r="Q40" s="32">
        <f t="shared" si="8"/>
        <v>0</v>
      </c>
      <c r="R40" s="3">
        <f t="shared" si="8"/>
        <v>0.44444444444444442</v>
      </c>
      <c r="S40" s="32">
        <f t="shared" si="8"/>
        <v>0</v>
      </c>
      <c r="T40" s="3">
        <f t="shared" si="8"/>
        <v>0</v>
      </c>
      <c r="U40" s="32">
        <f t="shared" si="8"/>
        <v>0</v>
      </c>
      <c r="V40" s="3">
        <f t="shared" si="8"/>
        <v>0</v>
      </c>
      <c r="W40" s="32">
        <f t="shared" si="8"/>
        <v>0</v>
      </c>
      <c r="X40" s="3">
        <f t="shared" si="8"/>
        <v>0</v>
      </c>
      <c r="Y40" s="32">
        <f t="shared" si="8"/>
        <v>0</v>
      </c>
      <c r="Z40" s="3">
        <f t="shared" si="8"/>
        <v>0</v>
      </c>
      <c r="AA40" s="32">
        <f t="shared" si="8"/>
        <v>0</v>
      </c>
      <c r="AB40" s="114">
        <f>+B40+D40+F40+H40+J40+L40+N40+P40+R40+T40+V40+X40+Z40</f>
        <v>1017.5000000000001</v>
      </c>
      <c r="AC40" s="19">
        <f>+C40+E40+G40+I40+K40+M40+O40+Q40+S40+U40+W40+Y40+AA40</f>
        <v>6.833333333333333</v>
      </c>
    </row>
    <row r="41" spans="1:29">
      <c r="A41" s="92" t="s">
        <v>18</v>
      </c>
      <c r="B41" s="3">
        <f t="shared" ref="B41:AA41" si="9">+B9/$B$65</f>
        <v>3096.4444444444443</v>
      </c>
      <c r="C41" s="32">
        <f t="shared" si="9"/>
        <v>1.3333333333333333</v>
      </c>
      <c r="D41" s="3">
        <f t="shared" si="9"/>
        <v>1040.2777777777778</v>
      </c>
      <c r="E41" s="32">
        <f t="shared" si="9"/>
        <v>3.2222222222222223</v>
      </c>
      <c r="F41" s="3">
        <f t="shared" si="9"/>
        <v>320.66666666666669</v>
      </c>
      <c r="G41" s="32">
        <f t="shared" si="9"/>
        <v>2.7222222222222223</v>
      </c>
      <c r="H41" s="3">
        <f t="shared" si="9"/>
        <v>1130.9444444444443</v>
      </c>
      <c r="I41" s="32">
        <f t="shared" si="9"/>
        <v>95.777777777777771</v>
      </c>
      <c r="J41" s="3">
        <f t="shared" si="9"/>
        <v>61.722222222222221</v>
      </c>
      <c r="K41" s="32">
        <f t="shared" si="9"/>
        <v>49.777777777777779</v>
      </c>
      <c r="L41" s="3">
        <f t="shared" si="9"/>
        <v>63.777777777777779</v>
      </c>
      <c r="M41" s="32">
        <f t="shared" si="9"/>
        <v>354.11111111111109</v>
      </c>
      <c r="N41" s="3">
        <f t="shared" si="9"/>
        <v>429.5</v>
      </c>
      <c r="O41" s="32">
        <f t="shared" si="9"/>
        <v>518.94444444444446</v>
      </c>
      <c r="P41" s="3">
        <f t="shared" si="9"/>
        <v>213.27777777777777</v>
      </c>
      <c r="Q41" s="32">
        <f t="shared" si="9"/>
        <v>268.66666666666669</v>
      </c>
      <c r="R41" s="3">
        <f t="shared" si="9"/>
        <v>287.16666666666669</v>
      </c>
      <c r="S41" s="32">
        <f t="shared" si="9"/>
        <v>325.05555555555554</v>
      </c>
      <c r="T41" s="3">
        <f t="shared" si="9"/>
        <v>42.444444444444443</v>
      </c>
      <c r="U41" s="32">
        <f t="shared" si="9"/>
        <v>224.83333333333334</v>
      </c>
      <c r="V41" s="3">
        <f t="shared" si="9"/>
        <v>122.88888888888889</v>
      </c>
      <c r="W41" s="32">
        <f t="shared" si="9"/>
        <v>468.55555555555554</v>
      </c>
      <c r="X41" s="3">
        <f t="shared" si="9"/>
        <v>287.72222222222223</v>
      </c>
      <c r="Y41" s="32">
        <f t="shared" si="9"/>
        <v>367.11111111111109</v>
      </c>
      <c r="Z41" s="3">
        <f t="shared" si="9"/>
        <v>961.11111111111109</v>
      </c>
      <c r="AA41" s="32">
        <f t="shared" si="9"/>
        <v>457.61111111111109</v>
      </c>
      <c r="AB41" s="114">
        <f t="shared" ref="AB41:AB62" si="10">+B41+D41+F41+H41+J41+L41+N41+P41+R41+T41+V41+X41+Z41</f>
        <v>8057.9444444444453</v>
      </c>
      <c r="AC41" s="19">
        <f t="shared" ref="AC41:AC62" si="11">+C41+E41+G41+I41+K41+M41+O41+Q41+S41+U41+W41+Y41+AA41</f>
        <v>3137.7222222222226</v>
      </c>
    </row>
    <row r="42" spans="1:29">
      <c r="A42" s="91" t="s">
        <v>19</v>
      </c>
      <c r="B42" s="3">
        <f t="shared" ref="B42:AA42" si="12">+B10/$B$65</f>
        <v>5585.2777777777774</v>
      </c>
      <c r="C42" s="32">
        <f t="shared" si="12"/>
        <v>311.16666666666669</v>
      </c>
      <c r="D42" s="3">
        <f t="shared" si="12"/>
        <v>1860.2777777777778</v>
      </c>
      <c r="E42" s="32">
        <f t="shared" si="12"/>
        <v>440.05555555555554</v>
      </c>
      <c r="F42" s="3">
        <f t="shared" si="12"/>
        <v>644.72222222222217</v>
      </c>
      <c r="G42" s="32">
        <f t="shared" si="12"/>
        <v>235.44444444444446</v>
      </c>
      <c r="H42" s="3">
        <f t="shared" si="12"/>
        <v>1108.1666666666667</v>
      </c>
      <c r="I42" s="32">
        <f t="shared" si="12"/>
        <v>810.05555555555554</v>
      </c>
      <c r="J42" s="3">
        <f t="shared" si="12"/>
        <v>202.55555555555554</v>
      </c>
      <c r="K42" s="32">
        <f t="shared" si="12"/>
        <v>350.94444444444446</v>
      </c>
      <c r="L42" s="3">
        <f t="shared" si="12"/>
        <v>256</v>
      </c>
      <c r="M42" s="32">
        <f t="shared" si="12"/>
        <v>1040.8333333333333</v>
      </c>
      <c r="N42" s="3">
        <f t="shared" si="12"/>
        <v>1095.1111111111111</v>
      </c>
      <c r="O42" s="32">
        <f t="shared" si="12"/>
        <v>1691.3333333333333</v>
      </c>
      <c r="P42" s="3">
        <f t="shared" si="12"/>
        <v>845.72222222222217</v>
      </c>
      <c r="Q42" s="32">
        <f t="shared" si="12"/>
        <v>813.05555555555554</v>
      </c>
      <c r="R42" s="3">
        <f t="shared" si="12"/>
        <v>1074</v>
      </c>
      <c r="S42" s="32">
        <f t="shared" si="12"/>
        <v>974.88888888888891</v>
      </c>
      <c r="T42" s="3">
        <f t="shared" si="12"/>
        <v>199.33333333333334</v>
      </c>
      <c r="U42" s="32">
        <f t="shared" si="12"/>
        <v>831.61111111111109</v>
      </c>
      <c r="V42" s="3">
        <f t="shared" si="12"/>
        <v>566.66666666666663</v>
      </c>
      <c r="W42" s="32">
        <f t="shared" si="12"/>
        <v>1719.0555555555557</v>
      </c>
      <c r="X42" s="3">
        <f t="shared" si="12"/>
        <v>962.88888888888891</v>
      </c>
      <c r="Y42" s="32">
        <f t="shared" si="12"/>
        <v>1032.8333333333333</v>
      </c>
      <c r="Z42" s="3">
        <f t="shared" si="12"/>
        <v>2941.8888888888887</v>
      </c>
      <c r="AA42" s="32">
        <f t="shared" si="12"/>
        <v>1447.6111111111111</v>
      </c>
      <c r="AB42" s="114">
        <f t="shared" si="10"/>
        <v>17342.611111111109</v>
      </c>
      <c r="AC42" s="19">
        <f t="shared" si="11"/>
        <v>11698.888888888891</v>
      </c>
    </row>
    <row r="43" spans="1:29">
      <c r="A43" s="92" t="s">
        <v>20</v>
      </c>
      <c r="B43" s="3">
        <f t="shared" ref="B43:AA43" si="13">+B11/$B$65</f>
        <v>5922.5555555555557</v>
      </c>
      <c r="C43" s="32">
        <f t="shared" si="13"/>
        <v>948.33333333333337</v>
      </c>
      <c r="D43" s="3">
        <f t="shared" si="13"/>
        <v>1304.2777777777778</v>
      </c>
      <c r="E43" s="32">
        <f t="shared" si="13"/>
        <v>1105.9444444444443</v>
      </c>
      <c r="F43" s="3">
        <f t="shared" si="13"/>
        <v>557</v>
      </c>
      <c r="G43" s="32">
        <f t="shared" si="13"/>
        <v>518.44444444444446</v>
      </c>
      <c r="H43" s="3">
        <f t="shared" si="13"/>
        <v>916.83333333333337</v>
      </c>
      <c r="I43" s="32">
        <f t="shared" si="13"/>
        <v>1504.7222222222222</v>
      </c>
      <c r="J43" s="3">
        <f t="shared" si="13"/>
        <v>335.22222222222223</v>
      </c>
      <c r="K43" s="32">
        <f t="shared" si="13"/>
        <v>777.61111111111109</v>
      </c>
      <c r="L43" s="3">
        <f t="shared" si="13"/>
        <v>369.66666666666669</v>
      </c>
      <c r="M43" s="32">
        <f t="shared" si="13"/>
        <v>1906.8333333333333</v>
      </c>
      <c r="N43" s="3">
        <f t="shared" si="13"/>
        <v>1578.9444444444443</v>
      </c>
      <c r="O43" s="32">
        <f t="shared" si="13"/>
        <v>2527.0555555555557</v>
      </c>
      <c r="P43" s="3">
        <f t="shared" si="13"/>
        <v>1298.6666666666667</v>
      </c>
      <c r="Q43" s="32">
        <f t="shared" si="13"/>
        <v>1211.8333333333333</v>
      </c>
      <c r="R43" s="3">
        <f t="shared" si="13"/>
        <v>1577.2777777777778</v>
      </c>
      <c r="S43" s="32">
        <f t="shared" si="13"/>
        <v>1385.2222222222222</v>
      </c>
      <c r="T43" s="3">
        <f t="shared" si="13"/>
        <v>272.94444444444446</v>
      </c>
      <c r="U43" s="32">
        <f t="shared" si="13"/>
        <v>1452.4444444444443</v>
      </c>
      <c r="V43" s="3">
        <f t="shared" si="13"/>
        <v>831.27777777777783</v>
      </c>
      <c r="W43" s="32">
        <f t="shared" si="13"/>
        <v>2277.6111111111113</v>
      </c>
      <c r="X43" s="3">
        <f t="shared" si="13"/>
        <v>1145.1111111111111</v>
      </c>
      <c r="Y43" s="32">
        <f t="shared" si="13"/>
        <v>1433.4444444444443</v>
      </c>
      <c r="Z43" s="3">
        <f t="shared" si="13"/>
        <v>4299.666666666667</v>
      </c>
      <c r="AA43" s="32">
        <f t="shared" si="13"/>
        <v>2114.5</v>
      </c>
      <c r="AB43" s="114">
        <f t="shared" si="10"/>
        <v>20409.444444444445</v>
      </c>
      <c r="AC43" s="19">
        <f t="shared" si="11"/>
        <v>19164</v>
      </c>
    </row>
    <row r="44" spans="1:29">
      <c r="A44" s="91" t="s">
        <v>21</v>
      </c>
      <c r="B44" s="3">
        <f t="shared" ref="B44:AA44" si="14">+B12/$B$65</f>
        <v>5125.9444444444443</v>
      </c>
      <c r="C44" s="32">
        <f t="shared" si="14"/>
        <v>892.5</v>
      </c>
      <c r="D44" s="3">
        <f t="shared" si="14"/>
        <v>1304.2222222222222</v>
      </c>
      <c r="E44" s="32">
        <f t="shared" si="14"/>
        <v>1103.5</v>
      </c>
      <c r="F44" s="3">
        <f t="shared" si="14"/>
        <v>522.83333333333337</v>
      </c>
      <c r="G44" s="32">
        <f t="shared" si="14"/>
        <v>521.88888888888891</v>
      </c>
      <c r="H44" s="3">
        <f t="shared" si="14"/>
        <v>936.11111111111109</v>
      </c>
      <c r="I44" s="32">
        <f t="shared" si="14"/>
        <v>1627.8888888888889</v>
      </c>
      <c r="J44" s="3">
        <f t="shared" si="14"/>
        <v>335.11111111111109</v>
      </c>
      <c r="K44" s="32">
        <f t="shared" si="14"/>
        <v>886.61111111111109</v>
      </c>
      <c r="L44" s="3">
        <f t="shared" si="14"/>
        <v>390.11111111111109</v>
      </c>
      <c r="M44" s="32">
        <f t="shared" si="14"/>
        <v>2313.6111111111113</v>
      </c>
      <c r="N44" s="3">
        <f t="shared" si="14"/>
        <v>1403.8888888888889</v>
      </c>
      <c r="O44" s="32">
        <f t="shared" si="14"/>
        <v>2885.6666666666665</v>
      </c>
      <c r="P44" s="3">
        <f t="shared" si="14"/>
        <v>1048.8888888888889</v>
      </c>
      <c r="Q44" s="32">
        <f t="shared" si="14"/>
        <v>1413.9444444444443</v>
      </c>
      <c r="R44" s="3">
        <f t="shared" si="14"/>
        <v>1458.1111111111111</v>
      </c>
      <c r="S44" s="32">
        <f t="shared" si="14"/>
        <v>1308.8888888888889</v>
      </c>
      <c r="T44" s="3">
        <f t="shared" si="14"/>
        <v>258.77777777777777</v>
      </c>
      <c r="U44" s="32">
        <f t="shared" si="14"/>
        <v>1395.1666666666667</v>
      </c>
      <c r="V44" s="3">
        <f t="shared" si="14"/>
        <v>731.72222222222217</v>
      </c>
      <c r="W44" s="32">
        <f t="shared" si="14"/>
        <v>2236.7777777777778</v>
      </c>
      <c r="X44" s="3">
        <f t="shared" si="14"/>
        <v>1051.9444444444443</v>
      </c>
      <c r="Y44" s="32">
        <f t="shared" si="14"/>
        <v>1493.1666666666667</v>
      </c>
      <c r="Z44" s="3">
        <f t="shared" si="14"/>
        <v>4151.2777777777774</v>
      </c>
      <c r="AA44" s="32">
        <f t="shared" si="14"/>
        <v>2183</v>
      </c>
      <c r="AB44" s="114">
        <f t="shared" si="10"/>
        <v>18718.944444444442</v>
      </c>
      <c r="AC44" s="19">
        <f t="shared" si="11"/>
        <v>20262.611111111109</v>
      </c>
    </row>
    <row r="45" spans="1:29">
      <c r="A45" s="92" t="s">
        <v>22</v>
      </c>
      <c r="B45" s="3">
        <f t="shared" ref="B45:AA45" si="15">+B13/$B$65</f>
        <v>4455.6111111111113</v>
      </c>
      <c r="C45" s="32">
        <f t="shared" si="15"/>
        <v>923.27777777777783</v>
      </c>
      <c r="D45" s="3">
        <f t="shared" si="15"/>
        <v>1301.8888888888889</v>
      </c>
      <c r="E45" s="32">
        <f t="shared" si="15"/>
        <v>936.88888888888891</v>
      </c>
      <c r="F45" s="3">
        <f t="shared" si="15"/>
        <v>525.22222222222217</v>
      </c>
      <c r="G45" s="32">
        <f t="shared" si="15"/>
        <v>506.66666666666669</v>
      </c>
      <c r="H45" s="3">
        <f t="shared" si="15"/>
        <v>1097.9444444444443</v>
      </c>
      <c r="I45" s="32">
        <f t="shared" si="15"/>
        <v>1677.5</v>
      </c>
      <c r="J45" s="3">
        <f t="shared" si="15"/>
        <v>281.66666666666669</v>
      </c>
      <c r="K45" s="32">
        <f t="shared" si="15"/>
        <v>793.38888888888891</v>
      </c>
      <c r="L45" s="3">
        <f t="shared" si="15"/>
        <v>360.94444444444446</v>
      </c>
      <c r="M45" s="32">
        <f t="shared" si="15"/>
        <v>1844.4444444444443</v>
      </c>
      <c r="N45" s="3">
        <f t="shared" si="15"/>
        <v>1286.7777777777778</v>
      </c>
      <c r="O45" s="32">
        <f t="shared" si="15"/>
        <v>2580.2222222222222</v>
      </c>
      <c r="P45" s="3">
        <f t="shared" si="15"/>
        <v>895.66666666666663</v>
      </c>
      <c r="Q45" s="32">
        <f t="shared" si="15"/>
        <v>1169.9444444444443</v>
      </c>
      <c r="R45" s="3">
        <f t="shared" si="15"/>
        <v>1389.7777777777778</v>
      </c>
      <c r="S45" s="32">
        <f t="shared" si="15"/>
        <v>1165.5555555555557</v>
      </c>
      <c r="T45" s="3">
        <f t="shared" si="15"/>
        <v>269.88888888888891</v>
      </c>
      <c r="U45" s="32">
        <f t="shared" si="15"/>
        <v>897.83333333333337</v>
      </c>
      <c r="V45" s="3">
        <f t="shared" si="15"/>
        <v>665.33333333333337</v>
      </c>
      <c r="W45" s="32">
        <f t="shared" si="15"/>
        <v>1956.6666666666667</v>
      </c>
      <c r="X45" s="3">
        <f t="shared" si="15"/>
        <v>947.27777777777783</v>
      </c>
      <c r="Y45" s="32">
        <f t="shared" si="15"/>
        <v>1153.3333333333333</v>
      </c>
      <c r="Z45" s="3">
        <f t="shared" si="15"/>
        <v>3682.7777777777778</v>
      </c>
      <c r="AA45" s="32">
        <f t="shared" si="15"/>
        <v>2138.6111111111113</v>
      </c>
      <c r="AB45" s="114">
        <f t="shared" si="10"/>
        <v>17160.777777777777</v>
      </c>
      <c r="AC45" s="19">
        <f t="shared" si="11"/>
        <v>17744.333333333332</v>
      </c>
    </row>
    <row r="46" spans="1:29">
      <c r="A46" s="91" t="s">
        <v>23</v>
      </c>
      <c r="B46" s="3">
        <f t="shared" ref="B46:AA46" si="16">+B14/$B$65</f>
        <v>3836.7222222222222</v>
      </c>
      <c r="C46" s="32">
        <f t="shared" si="16"/>
        <v>1143.5555555555557</v>
      </c>
      <c r="D46" s="3">
        <f t="shared" si="16"/>
        <v>1332.8888888888889</v>
      </c>
      <c r="E46" s="32">
        <f t="shared" si="16"/>
        <v>805.72222222222217</v>
      </c>
      <c r="F46" s="3">
        <f t="shared" si="16"/>
        <v>585.38888888888891</v>
      </c>
      <c r="G46" s="32">
        <f t="shared" si="16"/>
        <v>444.05555555555554</v>
      </c>
      <c r="H46" s="3">
        <f t="shared" si="16"/>
        <v>1196.0555555555557</v>
      </c>
      <c r="I46" s="32">
        <f t="shared" si="16"/>
        <v>1748.7222222222222</v>
      </c>
      <c r="J46" s="3">
        <f t="shared" si="16"/>
        <v>305.38888888888891</v>
      </c>
      <c r="K46" s="32">
        <f t="shared" si="16"/>
        <v>763</v>
      </c>
      <c r="L46" s="3">
        <f t="shared" si="16"/>
        <v>388.44444444444446</v>
      </c>
      <c r="M46" s="32">
        <f t="shared" si="16"/>
        <v>1693.8333333333333</v>
      </c>
      <c r="N46" s="3">
        <f t="shared" si="16"/>
        <v>1265.3333333333333</v>
      </c>
      <c r="O46" s="32">
        <f t="shared" si="16"/>
        <v>2449</v>
      </c>
      <c r="P46" s="3">
        <f t="shared" si="16"/>
        <v>817.55555555555554</v>
      </c>
      <c r="Q46" s="32">
        <f t="shared" si="16"/>
        <v>1032.7777777777778</v>
      </c>
      <c r="R46" s="3">
        <f t="shared" si="16"/>
        <v>1326.6666666666667</v>
      </c>
      <c r="S46" s="32">
        <f t="shared" si="16"/>
        <v>1123.1666666666667</v>
      </c>
      <c r="T46" s="3">
        <f t="shared" si="16"/>
        <v>320.72222222222223</v>
      </c>
      <c r="U46" s="32">
        <f t="shared" si="16"/>
        <v>635.5</v>
      </c>
      <c r="V46" s="3">
        <f t="shared" si="16"/>
        <v>660.72222222222217</v>
      </c>
      <c r="W46" s="32">
        <f t="shared" si="16"/>
        <v>1972.8333333333333</v>
      </c>
      <c r="X46" s="3">
        <f t="shared" si="16"/>
        <v>911.77777777777783</v>
      </c>
      <c r="Y46" s="32">
        <f t="shared" si="16"/>
        <v>824.61111111111109</v>
      </c>
      <c r="Z46" s="3">
        <f t="shared" si="16"/>
        <v>3272.1111111111113</v>
      </c>
      <c r="AA46" s="32">
        <f t="shared" si="16"/>
        <v>2298.3333333333335</v>
      </c>
      <c r="AB46" s="114">
        <f t="shared" si="10"/>
        <v>16219.777777777777</v>
      </c>
      <c r="AC46" s="19">
        <f t="shared" si="11"/>
        <v>16935.111111111109</v>
      </c>
    </row>
    <row r="47" spans="1:29">
      <c r="A47" s="92" t="s">
        <v>24</v>
      </c>
      <c r="B47" s="3">
        <f t="shared" ref="B47:AA47" si="17">+B15/$B$65</f>
        <v>3494.9444444444443</v>
      </c>
      <c r="C47" s="32">
        <f t="shared" si="17"/>
        <v>1192.2777777777778</v>
      </c>
      <c r="D47" s="3">
        <f t="shared" si="17"/>
        <v>1384.6111111111111</v>
      </c>
      <c r="E47" s="32">
        <f t="shared" si="17"/>
        <v>718.72222222222217</v>
      </c>
      <c r="F47" s="3">
        <f t="shared" si="17"/>
        <v>630.55555555555554</v>
      </c>
      <c r="G47" s="32">
        <f t="shared" si="17"/>
        <v>379.94444444444446</v>
      </c>
      <c r="H47" s="3">
        <f t="shared" si="17"/>
        <v>1529.8888888888889</v>
      </c>
      <c r="I47" s="32">
        <f t="shared" si="17"/>
        <v>1815.3333333333333</v>
      </c>
      <c r="J47" s="3">
        <f t="shared" si="17"/>
        <v>308.38888888888891</v>
      </c>
      <c r="K47" s="32">
        <f t="shared" si="17"/>
        <v>602.94444444444446</v>
      </c>
      <c r="L47" s="3">
        <f t="shared" si="17"/>
        <v>383.72222222222223</v>
      </c>
      <c r="M47" s="32">
        <f t="shared" si="17"/>
        <v>1552.5</v>
      </c>
      <c r="N47" s="3">
        <f t="shared" si="17"/>
        <v>1195</v>
      </c>
      <c r="O47" s="32">
        <f t="shared" si="17"/>
        <v>2236.9444444444443</v>
      </c>
      <c r="P47" s="3">
        <f t="shared" si="17"/>
        <v>832.55555555555554</v>
      </c>
      <c r="Q47" s="32">
        <f t="shared" si="17"/>
        <v>928.22222222222217</v>
      </c>
      <c r="R47" s="3">
        <f t="shared" si="17"/>
        <v>1274.5555555555557</v>
      </c>
      <c r="S47" s="32">
        <f t="shared" si="17"/>
        <v>1147.8888888888889</v>
      </c>
      <c r="T47" s="3">
        <f t="shared" si="17"/>
        <v>347.27777777777777</v>
      </c>
      <c r="U47" s="32">
        <f t="shared" si="17"/>
        <v>577.16666666666663</v>
      </c>
      <c r="V47" s="3">
        <f t="shared" si="17"/>
        <v>770.88888888888891</v>
      </c>
      <c r="W47" s="32">
        <f t="shared" si="17"/>
        <v>1999.9444444444443</v>
      </c>
      <c r="X47" s="3">
        <f t="shared" si="17"/>
        <v>922.22222222222217</v>
      </c>
      <c r="Y47" s="32">
        <f t="shared" si="17"/>
        <v>791.94444444444446</v>
      </c>
      <c r="Z47" s="3">
        <f t="shared" si="17"/>
        <v>3102.0555555555557</v>
      </c>
      <c r="AA47" s="32">
        <f t="shared" si="17"/>
        <v>2526.2222222222222</v>
      </c>
      <c r="AB47" s="114">
        <f t="shared" si="10"/>
        <v>16176.666666666668</v>
      </c>
      <c r="AC47" s="19">
        <f t="shared" si="11"/>
        <v>16470.055555555555</v>
      </c>
    </row>
    <row r="48" spans="1:29">
      <c r="A48" s="91" t="s">
        <v>25</v>
      </c>
      <c r="B48" s="3">
        <f t="shared" ref="B48:AA48" si="18">+B16/$B$65</f>
        <v>3607.6111111111113</v>
      </c>
      <c r="C48" s="32">
        <f t="shared" si="18"/>
        <v>1366.7222222222222</v>
      </c>
      <c r="D48" s="3">
        <f t="shared" si="18"/>
        <v>1442.5</v>
      </c>
      <c r="E48" s="32">
        <f t="shared" si="18"/>
        <v>774.88888888888891</v>
      </c>
      <c r="F48" s="3">
        <f t="shared" si="18"/>
        <v>670.38888888888891</v>
      </c>
      <c r="G48" s="32">
        <f t="shared" si="18"/>
        <v>413.05555555555554</v>
      </c>
      <c r="H48" s="3">
        <f t="shared" si="18"/>
        <v>1634.6666666666667</v>
      </c>
      <c r="I48" s="32">
        <f t="shared" si="18"/>
        <v>2041.1111111111111</v>
      </c>
      <c r="J48" s="3">
        <f t="shared" si="18"/>
        <v>338.55555555555554</v>
      </c>
      <c r="K48" s="32">
        <f t="shared" si="18"/>
        <v>497.72222222222223</v>
      </c>
      <c r="L48" s="3">
        <f t="shared" si="18"/>
        <v>478.61111111111109</v>
      </c>
      <c r="M48" s="32">
        <f t="shared" si="18"/>
        <v>1442.6111111111111</v>
      </c>
      <c r="N48" s="3">
        <f t="shared" si="18"/>
        <v>1388.1111111111111</v>
      </c>
      <c r="O48" s="32">
        <f t="shared" si="18"/>
        <v>2088.1111111111113</v>
      </c>
      <c r="P48" s="3">
        <f t="shared" si="18"/>
        <v>882</v>
      </c>
      <c r="Q48" s="32">
        <f t="shared" si="18"/>
        <v>962.77777777777783</v>
      </c>
      <c r="R48" s="3">
        <f t="shared" si="18"/>
        <v>1320.0555555555557</v>
      </c>
      <c r="S48" s="32">
        <f t="shared" si="18"/>
        <v>1133.1666666666667</v>
      </c>
      <c r="T48" s="3">
        <f t="shared" si="18"/>
        <v>404.55555555555554</v>
      </c>
      <c r="U48" s="32">
        <f t="shared" si="18"/>
        <v>511.22222222222223</v>
      </c>
      <c r="V48" s="3">
        <f t="shared" si="18"/>
        <v>958.77777777777783</v>
      </c>
      <c r="W48" s="32">
        <f t="shared" si="18"/>
        <v>1898.6111111111111</v>
      </c>
      <c r="X48" s="3">
        <f t="shared" si="18"/>
        <v>1015.5555555555555</v>
      </c>
      <c r="Y48" s="32">
        <f t="shared" si="18"/>
        <v>700.05555555555554</v>
      </c>
      <c r="Z48" s="3">
        <f t="shared" si="18"/>
        <v>3291.7222222222222</v>
      </c>
      <c r="AA48" s="32">
        <f t="shared" si="18"/>
        <v>2540.2222222222222</v>
      </c>
      <c r="AB48" s="114">
        <f t="shared" si="10"/>
        <v>17433.111111111109</v>
      </c>
      <c r="AC48" s="19">
        <f t="shared" si="11"/>
        <v>16370.277777777777</v>
      </c>
    </row>
    <row r="49" spans="1:29">
      <c r="A49" s="92" t="s">
        <v>26</v>
      </c>
      <c r="B49" s="3">
        <f t="shared" ref="B49:AA49" si="19">+B17/$B$65</f>
        <v>3424.8888888888887</v>
      </c>
      <c r="C49" s="32">
        <f t="shared" si="19"/>
        <v>1603.1666666666667</v>
      </c>
      <c r="D49" s="3">
        <f t="shared" si="19"/>
        <v>1343</v>
      </c>
      <c r="E49" s="32">
        <f t="shared" si="19"/>
        <v>831.66666666666663</v>
      </c>
      <c r="F49" s="3">
        <f t="shared" si="19"/>
        <v>653.66666666666663</v>
      </c>
      <c r="G49" s="32">
        <f t="shared" si="19"/>
        <v>426</v>
      </c>
      <c r="H49" s="3">
        <f t="shared" si="19"/>
        <v>1893.2777777777778</v>
      </c>
      <c r="I49" s="32">
        <f t="shared" si="19"/>
        <v>2142</v>
      </c>
      <c r="J49" s="3">
        <f t="shared" si="19"/>
        <v>354.22222222222223</v>
      </c>
      <c r="K49" s="32">
        <f t="shared" si="19"/>
        <v>475.22222222222223</v>
      </c>
      <c r="L49" s="3">
        <f t="shared" si="19"/>
        <v>519.44444444444446</v>
      </c>
      <c r="M49" s="32">
        <f t="shared" si="19"/>
        <v>1523.7777777777778</v>
      </c>
      <c r="N49" s="3">
        <f t="shared" si="19"/>
        <v>1462.0555555555557</v>
      </c>
      <c r="O49" s="32">
        <f t="shared" si="19"/>
        <v>2286.6111111111113</v>
      </c>
      <c r="P49" s="3">
        <f t="shared" si="19"/>
        <v>891</v>
      </c>
      <c r="Q49" s="32">
        <f t="shared" si="19"/>
        <v>1064.5</v>
      </c>
      <c r="R49" s="3">
        <f t="shared" si="19"/>
        <v>1257.1111111111111</v>
      </c>
      <c r="S49" s="32">
        <f t="shared" si="19"/>
        <v>1342.9444444444443</v>
      </c>
      <c r="T49" s="3">
        <f t="shared" si="19"/>
        <v>422.16666666666669</v>
      </c>
      <c r="U49" s="32">
        <f t="shared" si="19"/>
        <v>554.72222222222217</v>
      </c>
      <c r="V49" s="3">
        <f t="shared" si="19"/>
        <v>1121.5555555555557</v>
      </c>
      <c r="W49" s="32">
        <f t="shared" si="19"/>
        <v>2159.7222222222222</v>
      </c>
      <c r="X49" s="3">
        <f t="shared" si="19"/>
        <v>1040.8333333333333</v>
      </c>
      <c r="Y49" s="32">
        <f t="shared" si="19"/>
        <v>792.44444444444446</v>
      </c>
      <c r="Z49" s="3">
        <f t="shared" si="19"/>
        <v>3324.7222222222222</v>
      </c>
      <c r="AA49" s="32">
        <f t="shared" si="19"/>
        <v>2722.5</v>
      </c>
      <c r="AB49" s="114">
        <f t="shared" si="10"/>
        <v>17707.944444444445</v>
      </c>
      <c r="AC49" s="19">
        <f t="shared" si="11"/>
        <v>17925.277777777781</v>
      </c>
    </row>
    <row r="50" spans="1:29">
      <c r="A50" s="91" t="s">
        <v>27</v>
      </c>
      <c r="B50" s="3">
        <f t="shared" ref="B50:AA50" si="20">+B18/$B$65</f>
        <v>2689.4444444444443</v>
      </c>
      <c r="C50" s="32">
        <f t="shared" si="20"/>
        <v>1800.9444444444443</v>
      </c>
      <c r="D50" s="3">
        <f t="shared" si="20"/>
        <v>1205.3333333333333</v>
      </c>
      <c r="E50" s="32">
        <f t="shared" si="20"/>
        <v>960</v>
      </c>
      <c r="F50" s="3">
        <f t="shared" si="20"/>
        <v>626.61111111111109</v>
      </c>
      <c r="G50" s="32">
        <f t="shared" si="20"/>
        <v>443.55555555555554</v>
      </c>
      <c r="H50" s="3">
        <f t="shared" si="20"/>
        <v>1905.1111111111111</v>
      </c>
      <c r="I50" s="32">
        <f t="shared" si="20"/>
        <v>2416.5</v>
      </c>
      <c r="J50" s="3">
        <f t="shared" si="20"/>
        <v>390.44444444444446</v>
      </c>
      <c r="K50" s="32">
        <f t="shared" si="20"/>
        <v>418.27777777777777</v>
      </c>
      <c r="L50" s="3">
        <f t="shared" si="20"/>
        <v>653.44444444444446</v>
      </c>
      <c r="M50" s="32">
        <f t="shared" si="20"/>
        <v>1389.9444444444443</v>
      </c>
      <c r="N50" s="3">
        <f t="shared" si="20"/>
        <v>1545.2222222222222</v>
      </c>
      <c r="O50" s="32">
        <f t="shared" si="20"/>
        <v>2178.9444444444443</v>
      </c>
      <c r="P50" s="3">
        <f t="shared" si="20"/>
        <v>895.5</v>
      </c>
      <c r="Q50" s="32">
        <f t="shared" si="20"/>
        <v>1036.0555555555557</v>
      </c>
      <c r="R50" s="3">
        <f t="shared" si="20"/>
        <v>1254.7222222222222</v>
      </c>
      <c r="S50" s="32">
        <f t="shared" si="20"/>
        <v>1355.1666666666667</v>
      </c>
      <c r="T50" s="3">
        <f t="shared" si="20"/>
        <v>513.11111111111109</v>
      </c>
      <c r="U50" s="32">
        <f t="shared" si="20"/>
        <v>494.94444444444446</v>
      </c>
      <c r="V50" s="3">
        <f t="shared" si="20"/>
        <v>1449.3333333333333</v>
      </c>
      <c r="W50" s="32">
        <f t="shared" si="20"/>
        <v>1841.0555555555557</v>
      </c>
      <c r="X50" s="3">
        <f t="shared" si="20"/>
        <v>1267.6666666666667</v>
      </c>
      <c r="Y50" s="32">
        <f t="shared" si="20"/>
        <v>685.16666666666663</v>
      </c>
      <c r="Z50" s="3">
        <f t="shared" si="20"/>
        <v>3327.7777777777778</v>
      </c>
      <c r="AA50" s="32">
        <f t="shared" si="20"/>
        <v>2952.2222222222222</v>
      </c>
      <c r="AB50" s="114">
        <f t="shared" si="10"/>
        <v>17723.722222222223</v>
      </c>
      <c r="AC50" s="19">
        <f t="shared" si="11"/>
        <v>17972.777777777777</v>
      </c>
    </row>
    <row r="51" spans="1:29">
      <c r="A51" s="92" t="s">
        <v>28</v>
      </c>
      <c r="B51" s="3">
        <f t="shared" ref="B51:AA51" si="21">+B19/$B$65</f>
        <v>2407.0555555555557</v>
      </c>
      <c r="C51" s="32">
        <f t="shared" si="21"/>
        <v>2101.3888888888887</v>
      </c>
      <c r="D51" s="3">
        <f t="shared" si="21"/>
        <v>1249</v>
      </c>
      <c r="E51" s="32">
        <f t="shared" si="21"/>
        <v>1039.2222222222222</v>
      </c>
      <c r="F51" s="3">
        <f t="shared" si="21"/>
        <v>667.83333333333337</v>
      </c>
      <c r="G51" s="32">
        <f t="shared" si="21"/>
        <v>425.11111111111109</v>
      </c>
      <c r="H51" s="3">
        <f t="shared" si="21"/>
        <v>1964.5</v>
      </c>
      <c r="I51" s="32">
        <f t="shared" si="21"/>
        <v>2575.7222222222222</v>
      </c>
      <c r="J51" s="3">
        <f t="shared" si="21"/>
        <v>438.05555555555554</v>
      </c>
      <c r="K51" s="32">
        <f t="shared" si="21"/>
        <v>352.38888888888891</v>
      </c>
      <c r="L51" s="3">
        <f t="shared" si="21"/>
        <v>877.88888888888891</v>
      </c>
      <c r="M51" s="32">
        <f t="shared" si="21"/>
        <v>1153.5555555555557</v>
      </c>
      <c r="N51" s="3">
        <f t="shared" si="21"/>
        <v>1779.6111111111111</v>
      </c>
      <c r="O51" s="32">
        <f t="shared" si="21"/>
        <v>2049.7222222222222</v>
      </c>
      <c r="P51" s="3">
        <f t="shared" si="21"/>
        <v>952.38888888888891</v>
      </c>
      <c r="Q51" s="32">
        <f t="shared" si="21"/>
        <v>1088.3333333333333</v>
      </c>
      <c r="R51" s="3">
        <f t="shared" si="21"/>
        <v>1155.6666666666667</v>
      </c>
      <c r="S51" s="32">
        <f t="shared" si="21"/>
        <v>1438.4444444444443</v>
      </c>
      <c r="T51" s="3">
        <f t="shared" si="21"/>
        <v>650.38888888888891</v>
      </c>
      <c r="U51" s="32">
        <f t="shared" si="21"/>
        <v>404.33333333333331</v>
      </c>
      <c r="V51" s="3">
        <f t="shared" si="21"/>
        <v>1873.8333333333333</v>
      </c>
      <c r="W51" s="32">
        <f t="shared" si="21"/>
        <v>1452.2222222222222</v>
      </c>
      <c r="X51" s="3">
        <f t="shared" si="21"/>
        <v>1475.5555555555557</v>
      </c>
      <c r="Y51" s="32">
        <f t="shared" si="21"/>
        <v>597.38888888888891</v>
      </c>
      <c r="Z51" s="3">
        <f t="shared" si="21"/>
        <v>3436.7777777777778</v>
      </c>
      <c r="AA51" s="32">
        <f t="shared" si="21"/>
        <v>3076.3888888888887</v>
      </c>
      <c r="AB51" s="114">
        <f t="shared" si="10"/>
        <v>18928.555555555555</v>
      </c>
      <c r="AC51" s="19">
        <f t="shared" si="11"/>
        <v>17754.222222222219</v>
      </c>
    </row>
    <row r="52" spans="1:29">
      <c r="A52" s="91" t="s">
        <v>29</v>
      </c>
      <c r="B52" s="3">
        <f t="shared" ref="B52:AA52" si="22">+B20/$B$65</f>
        <v>2424.8888888888887</v>
      </c>
      <c r="C52" s="32">
        <f t="shared" si="22"/>
        <v>2648.9444444444443</v>
      </c>
      <c r="D52" s="3">
        <f t="shared" si="22"/>
        <v>1423.3333333333333</v>
      </c>
      <c r="E52" s="32">
        <f t="shared" si="22"/>
        <v>1193.3333333333333</v>
      </c>
      <c r="F52" s="3">
        <f t="shared" si="22"/>
        <v>887.66666666666663</v>
      </c>
      <c r="G52" s="32">
        <f t="shared" si="22"/>
        <v>418.94444444444446</v>
      </c>
      <c r="H52" s="3">
        <f t="shared" si="22"/>
        <v>2057.5</v>
      </c>
      <c r="I52" s="32">
        <f t="shared" si="22"/>
        <v>2894</v>
      </c>
      <c r="J52" s="3">
        <f t="shared" si="22"/>
        <v>511.5</v>
      </c>
      <c r="K52" s="32">
        <f t="shared" si="22"/>
        <v>318.22222222222223</v>
      </c>
      <c r="L52" s="3">
        <f t="shared" si="22"/>
        <v>1011.6666666666666</v>
      </c>
      <c r="M52" s="32">
        <f t="shared" si="22"/>
        <v>1093.9444444444443</v>
      </c>
      <c r="N52" s="3">
        <f t="shared" si="22"/>
        <v>1895.5555555555557</v>
      </c>
      <c r="O52" s="32">
        <f t="shared" si="22"/>
        <v>2018.2777777777778</v>
      </c>
      <c r="P52" s="3">
        <f t="shared" si="22"/>
        <v>1007.8333333333334</v>
      </c>
      <c r="Q52" s="32">
        <f t="shared" si="22"/>
        <v>1108.1666666666667</v>
      </c>
      <c r="R52" s="3">
        <f t="shared" si="22"/>
        <v>1267.5</v>
      </c>
      <c r="S52" s="32">
        <f t="shared" si="22"/>
        <v>1590.4444444444443</v>
      </c>
      <c r="T52" s="3">
        <f t="shared" si="22"/>
        <v>756.16666666666663</v>
      </c>
      <c r="U52" s="32">
        <f t="shared" si="22"/>
        <v>377.55555555555554</v>
      </c>
      <c r="V52" s="3">
        <f t="shared" si="22"/>
        <v>2071.2777777777778</v>
      </c>
      <c r="W52" s="32">
        <f t="shared" si="22"/>
        <v>1451.7777777777778</v>
      </c>
      <c r="X52" s="3">
        <f t="shared" si="22"/>
        <v>1919.4444444444443</v>
      </c>
      <c r="Y52" s="32">
        <f t="shared" si="22"/>
        <v>614.38888888888891</v>
      </c>
      <c r="Z52" s="3">
        <f t="shared" si="22"/>
        <v>4017.2777777777778</v>
      </c>
      <c r="AA52" s="32">
        <f t="shared" si="22"/>
        <v>3421.6666666666665</v>
      </c>
      <c r="AB52" s="114">
        <f t="shared" si="10"/>
        <v>21251.611111111109</v>
      </c>
      <c r="AC52" s="19">
        <f t="shared" si="11"/>
        <v>19149.666666666664</v>
      </c>
    </row>
    <row r="53" spans="1:29">
      <c r="A53" s="92" t="s">
        <v>30</v>
      </c>
      <c r="B53" s="3">
        <f t="shared" ref="B53:AA53" si="23">+B21/$B$65</f>
        <v>2576.8888888888887</v>
      </c>
      <c r="C53" s="32">
        <f t="shared" si="23"/>
        <v>3407.2777777777778</v>
      </c>
      <c r="D53" s="3">
        <f t="shared" si="23"/>
        <v>1782.2222222222222</v>
      </c>
      <c r="E53" s="32">
        <f t="shared" si="23"/>
        <v>1432.6666666666667</v>
      </c>
      <c r="F53" s="3">
        <f t="shared" si="23"/>
        <v>1024.6666666666667</v>
      </c>
      <c r="G53" s="32">
        <f t="shared" si="23"/>
        <v>486.77777777777777</v>
      </c>
      <c r="H53" s="3">
        <f t="shared" si="23"/>
        <v>2260.5</v>
      </c>
      <c r="I53" s="32">
        <f t="shared" si="23"/>
        <v>3325.7222222222222</v>
      </c>
      <c r="J53" s="3">
        <f t="shared" si="23"/>
        <v>669.38888888888891</v>
      </c>
      <c r="K53" s="32">
        <f t="shared" si="23"/>
        <v>287.33333333333331</v>
      </c>
      <c r="L53" s="3">
        <f t="shared" si="23"/>
        <v>1379.5</v>
      </c>
      <c r="M53" s="32">
        <f t="shared" si="23"/>
        <v>1128.5</v>
      </c>
      <c r="N53" s="3">
        <f t="shared" si="23"/>
        <v>2081.9444444444443</v>
      </c>
      <c r="O53" s="32">
        <f t="shared" si="23"/>
        <v>2075.5555555555557</v>
      </c>
      <c r="P53" s="3">
        <f t="shared" si="23"/>
        <v>1203.2222222222222</v>
      </c>
      <c r="Q53" s="32">
        <f t="shared" si="23"/>
        <v>1237.7777777777778</v>
      </c>
      <c r="R53" s="3">
        <f t="shared" si="23"/>
        <v>1285.7777777777778</v>
      </c>
      <c r="S53" s="32">
        <f t="shared" si="23"/>
        <v>1765.6111111111111</v>
      </c>
      <c r="T53" s="3">
        <f t="shared" si="23"/>
        <v>866.55555555555554</v>
      </c>
      <c r="U53" s="32">
        <f t="shared" si="23"/>
        <v>383.22222222222223</v>
      </c>
      <c r="V53" s="3">
        <f t="shared" si="23"/>
        <v>1846.1111111111111</v>
      </c>
      <c r="W53" s="32">
        <f t="shared" si="23"/>
        <v>1502.8888888888889</v>
      </c>
      <c r="X53" s="3">
        <f t="shared" si="23"/>
        <v>2294.7222222222222</v>
      </c>
      <c r="Y53" s="32">
        <f t="shared" si="23"/>
        <v>678.11111111111109</v>
      </c>
      <c r="Z53" s="3">
        <f t="shared" si="23"/>
        <v>4196.2777777777774</v>
      </c>
      <c r="AA53" s="32">
        <f t="shared" si="23"/>
        <v>3699.3888888888887</v>
      </c>
      <c r="AB53" s="114">
        <f t="shared" si="10"/>
        <v>23467.777777777777</v>
      </c>
      <c r="AC53" s="19">
        <f t="shared" si="11"/>
        <v>21410.833333333328</v>
      </c>
    </row>
    <row r="54" spans="1:29">
      <c r="A54" s="91" t="s">
        <v>31</v>
      </c>
      <c r="B54" s="3">
        <f t="shared" ref="B54:AA54" si="24">+B22/$B$65</f>
        <v>2600.1111111111113</v>
      </c>
      <c r="C54" s="32">
        <f t="shared" si="24"/>
        <v>3933.1111111111113</v>
      </c>
      <c r="D54" s="3">
        <f t="shared" si="24"/>
        <v>1606.4444444444443</v>
      </c>
      <c r="E54" s="32">
        <f t="shared" si="24"/>
        <v>1565.7222222222222</v>
      </c>
      <c r="F54" s="3">
        <f t="shared" si="24"/>
        <v>781.94444444444446</v>
      </c>
      <c r="G54" s="32">
        <f t="shared" si="24"/>
        <v>529.94444444444446</v>
      </c>
      <c r="H54" s="3">
        <f t="shared" si="24"/>
        <v>2240.1111111111113</v>
      </c>
      <c r="I54" s="32">
        <f t="shared" si="24"/>
        <v>3484.4444444444443</v>
      </c>
      <c r="J54" s="3">
        <f t="shared" si="24"/>
        <v>592.66666666666663</v>
      </c>
      <c r="K54" s="32">
        <f t="shared" si="24"/>
        <v>274.5</v>
      </c>
      <c r="L54" s="3">
        <f t="shared" si="24"/>
        <v>1374.8888888888889</v>
      </c>
      <c r="M54" s="32">
        <f t="shared" si="24"/>
        <v>1055.1666666666667</v>
      </c>
      <c r="N54" s="3">
        <f t="shared" si="24"/>
        <v>2183.5</v>
      </c>
      <c r="O54" s="32">
        <f t="shared" si="24"/>
        <v>2187.3333333333335</v>
      </c>
      <c r="P54" s="3">
        <f t="shared" si="24"/>
        <v>1185.1666666666667</v>
      </c>
      <c r="Q54" s="32">
        <f t="shared" si="24"/>
        <v>1482.7777777777778</v>
      </c>
      <c r="R54" s="3">
        <f t="shared" si="24"/>
        <v>1299.2777777777778</v>
      </c>
      <c r="S54" s="32">
        <f t="shared" si="24"/>
        <v>1930.0555555555557</v>
      </c>
      <c r="T54" s="3">
        <f t="shared" si="24"/>
        <v>845.11111111111109</v>
      </c>
      <c r="U54" s="32">
        <f t="shared" si="24"/>
        <v>401.5</v>
      </c>
      <c r="V54" s="3">
        <f t="shared" si="24"/>
        <v>1989.3333333333333</v>
      </c>
      <c r="W54" s="32">
        <f t="shared" si="24"/>
        <v>1650.2222222222222</v>
      </c>
      <c r="X54" s="3">
        <f t="shared" si="24"/>
        <v>2311.6666666666665</v>
      </c>
      <c r="Y54" s="32">
        <f t="shared" si="24"/>
        <v>789.55555555555554</v>
      </c>
      <c r="Z54" s="3">
        <f t="shared" si="24"/>
        <v>3825.5555555555557</v>
      </c>
      <c r="AA54" s="32">
        <f t="shared" si="24"/>
        <v>4140.5</v>
      </c>
      <c r="AB54" s="114">
        <f t="shared" si="10"/>
        <v>22835.777777777777</v>
      </c>
      <c r="AC54" s="19">
        <f t="shared" si="11"/>
        <v>23424.833333333332</v>
      </c>
    </row>
    <row r="55" spans="1:29">
      <c r="A55" s="92" t="s">
        <v>32</v>
      </c>
      <c r="B55" s="3">
        <f t="shared" ref="B55:AA55" si="25">+B23/$B$65</f>
        <v>2597.2777777777778</v>
      </c>
      <c r="C55" s="32">
        <f t="shared" si="25"/>
        <v>3896.2777777777778</v>
      </c>
      <c r="D55" s="3">
        <f t="shared" si="25"/>
        <v>1249.3888888888889</v>
      </c>
      <c r="E55" s="32">
        <f t="shared" si="25"/>
        <v>1670.4444444444443</v>
      </c>
      <c r="F55" s="3">
        <f t="shared" si="25"/>
        <v>539.83333333333337</v>
      </c>
      <c r="G55" s="32">
        <f t="shared" si="25"/>
        <v>537</v>
      </c>
      <c r="H55" s="3">
        <f t="shared" si="25"/>
        <v>1946.2222222222222</v>
      </c>
      <c r="I55" s="32">
        <f t="shared" si="25"/>
        <v>3542.6111111111113</v>
      </c>
      <c r="J55" s="3">
        <f t="shared" si="25"/>
        <v>375.77777777777777</v>
      </c>
      <c r="K55" s="32">
        <f t="shared" si="25"/>
        <v>252.11111111111111</v>
      </c>
      <c r="L55" s="3">
        <f t="shared" si="25"/>
        <v>1066.4444444444443</v>
      </c>
      <c r="M55" s="32">
        <f t="shared" si="25"/>
        <v>951.94444444444446</v>
      </c>
      <c r="N55" s="3">
        <f t="shared" si="25"/>
        <v>1883.2777777777778</v>
      </c>
      <c r="O55" s="32">
        <f t="shared" si="25"/>
        <v>2098.7777777777778</v>
      </c>
      <c r="P55" s="3">
        <f t="shared" si="25"/>
        <v>1054.7222222222222</v>
      </c>
      <c r="Q55" s="32">
        <f t="shared" si="25"/>
        <v>1514.1111111111111</v>
      </c>
      <c r="R55" s="3">
        <f t="shared" si="25"/>
        <v>1096.5</v>
      </c>
      <c r="S55" s="32">
        <f t="shared" si="25"/>
        <v>1776.5</v>
      </c>
      <c r="T55" s="3">
        <f t="shared" si="25"/>
        <v>733.16666666666663</v>
      </c>
      <c r="U55" s="32">
        <f t="shared" si="25"/>
        <v>366.27777777777777</v>
      </c>
      <c r="V55" s="3">
        <f t="shared" si="25"/>
        <v>2315.1111111111113</v>
      </c>
      <c r="W55" s="32">
        <f t="shared" si="25"/>
        <v>1476.3888888888889</v>
      </c>
      <c r="X55" s="3">
        <f t="shared" si="25"/>
        <v>2043.4444444444443</v>
      </c>
      <c r="Y55" s="32">
        <f t="shared" si="25"/>
        <v>769.72222222222217</v>
      </c>
      <c r="Z55" s="3">
        <f t="shared" si="25"/>
        <v>3468.3888888888887</v>
      </c>
      <c r="AA55" s="32">
        <f t="shared" si="25"/>
        <v>4168.5</v>
      </c>
      <c r="AB55" s="114">
        <f t="shared" si="10"/>
        <v>20369.555555555555</v>
      </c>
      <c r="AC55" s="19">
        <f t="shared" si="11"/>
        <v>23020.666666666672</v>
      </c>
    </row>
    <row r="56" spans="1:29">
      <c r="A56" s="91" t="s">
        <v>33</v>
      </c>
      <c r="B56" s="3">
        <f t="shared" ref="B56:AA56" si="26">+B24/$B$65</f>
        <v>2506</v>
      </c>
      <c r="C56" s="32">
        <f t="shared" si="26"/>
        <v>2930.0555555555557</v>
      </c>
      <c r="D56" s="3">
        <f t="shared" si="26"/>
        <v>909.88888888888891</v>
      </c>
      <c r="E56" s="32">
        <f t="shared" si="26"/>
        <v>1341.2222222222222</v>
      </c>
      <c r="F56" s="3">
        <f t="shared" si="26"/>
        <v>356.5</v>
      </c>
      <c r="G56" s="32">
        <f t="shared" si="26"/>
        <v>419.44444444444446</v>
      </c>
      <c r="H56" s="3">
        <f t="shared" si="26"/>
        <v>1609.3333333333333</v>
      </c>
      <c r="I56" s="32">
        <f t="shared" si="26"/>
        <v>2797.3888888888887</v>
      </c>
      <c r="J56" s="3">
        <f t="shared" si="26"/>
        <v>260.05555555555554</v>
      </c>
      <c r="K56" s="32">
        <f t="shared" si="26"/>
        <v>194.88888888888889</v>
      </c>
      <c r="L56" s="3">
        <f t="shared" si="26"/>
        <v>752.05555555555554</v>
      </c>
      <c r="M56" s="32">
        <f t="shared" si="26"/>
        <v>848.55555555555554</v>
      </c>
      <c r="N56" s="3">
        <f t="shared" si="26"/>
        <v>1614.1666666666667</v>
      </c>
      <c r="O56" s="32">
        <f t="shared" si="26"/>
        <v>1897.3333333333333</v>
      </c>
      <c r="P56" s="3">
        <f t="shared" si="26"/>
        <v>794.22222222222217</v>
      </c>
      <c r="Q56" s="32">
        <f t="shared" si="26"/>
        <v>1439.8888888888889</v>
      </c>
      <c r="R56" s="3">
        <f t="shared" si="26"/>
        <v>915.88888888888891</v>
      </c>
      <c r="S56" s="32">
        <f t="shared" si="26"/>
        <v>1528.0555555555557</v>
      </c>
      <c r="T56" s="3">
        <f t="shared" si="26"/>
        <v>533.05555555555554</v>
      </c>
      <c r="U56" s="32">
        <f t="shared" si="26"/>
        <v>396.94444444444446</v>
      </c>
      <c r="V56" s="3">
        <f t="shared" si="26"/>
        <v>2113.8333333333335</v>
      </c>
      <c r="W56" s="32">
        <f t="shared" si="26"/>
        <v>1416.5</v>
      </c>
      <c r="X56" s="3">
        <f t="shared" si="26"/>
        <v>1453.7777777777778</v>
      </c>
      <c r="Y56" s="32">
        <f t="shared" si="26"/>
        <v>775.05555555555554</v>
      </c>
      <c r="Z56" s="3">
        <f t="shared" si="26"/>
        <v>2920.1666666666665</v>
      </c>
      <c r="AA56" s="32">
        <f t="shared" si="26"/>
        <v>3334.7222222222222</v>
      </c>
      <c r="AB56" s="114">
        <f t="shared" si="10"/>
        <v>16738.944444444445</v>
      </c>
      <c r="AC56" s="19">
        <f t="shared" si="11"/>
        <v>19320.055555555555</v>
      </c>
    </row>
    <row r="57" spans="1:29">
      <c r="A57" s="92" t="s">
        <v>34</v>
      </c>
      <c r="B57" s="3">
        <f t="shared" ref="B57:AA57" si="27">+B25/$B$65</f>
        <v>288.11111111111109</v>
      </c>
      <c r="C57" s="32">
        <f t="shared" si="27"/>
        <v>2102.6111111111113</v>
      </c>
      <c r="D57" s="3">
        <f t="shared" si="27"/>
        <v>199.77777777777777</v>
      </c>
      <c r="E57" s="32">
        <f t="shared" si="27"/>
        <v>1075.5555555555557</v>
      </c>
      <c r="F57" s="3">
        <f t="shared" si="27"/>
        <v>97.611111111111114</v>
      </c>
      <c r="G57" s="32">
        <f t="shared" si="27"/>
        <v>340.55555555555554</v>
      </c>
      <c r="H57" s="3">
        <f t="shared" si="27"/>
        <v>548.55555555555554</v>
      </c>
      <c r="I57" s="32">
        <f t="shared" si="27"/>
        <v>2140</v>
      </c>
      <c r="J57" s="3">
        <f t="shared" si="27"/>
        <v>145.33333333333334</v>
      </c>
      <c r="K57" s="32">
        <f t="shared" si="27"/>
        <v>139.44444444444446</v>
      </c>
      <c r="L57" s="3">
        <f t="shared" si="27"/>
        <v>402.44444444444446</v>
      </c>
      <c r="M57" s="32">
        <f t="shared" si="27"/>
        <v>560.44444444444446</v>
      </c>
      <c r="N57" s="3">
        <f t="shared" si="27"/>
        <v>938.05555555555554</v>
      </c>
      <c r="O57" s="32">
        <f t="shared" si="27"/>
        <v>1422.6111111111111</v>
      </c>
      <c r="P57" s="3">
        <f t="shared" si="27"/>
        <v>528.05555555555554</v>
      </c>
      <c r="Q57" s="32">
        <f t="shared" si="27"/>
        <v>1139.1111111111111</v>
      </c>
      <c r="R57" s="3">
        <f t="shared" si="27"/>
        <v>648.83333333333337</v>
      </c>
      <c r="S57" s="32">
        <f t="shared" si="27"/>
        <v>1090.4444444444443</v>
      </c>
      <c r="T57" s="3">
        <f t="shared" si="27"/>
        <v>450</v>
      </c>
      <c r="U57" s="32">
        <f t="shared" si="27"/>
        <v>313.5</v>
      </c>
      <c r="V57" s="3">
        <f t="shared" si="27"/>
        <v>2204.2222222222222</v>
      </c>
      <c r="W57" s="32">
        <f t="shared" si="27"/>
        <v>1083.9444444444443</v>
      </c>
      <c r="X57" s="3">
        <f t="shared" si="27"/>
        <v>1054.3888888888889</v>
      </c>
      <c r="Y57" s="32">
        <f t="shared" si="27"/>
        <v>683.33333333333337</v>
      </c>
      <c r="Z57" s="3">
        <f t="shared" si="27"/>
        <v>2064.5555555555557</v>
      </c>
      <c r="AA57" s="32">
        <f t="shared" si="27"/>
        <v>2643.3888888888887</v>
      </c>
      <c r="AB57" s="114">
        <f t="shared" si="10"/>
        <v>9569.9444444444453</v>
      </c>
      <c r="AC57" s="19">
        <f t="shared" si="11"/>
        <v>14734.944444444445</v>
      </c>
    </row>
    <row r="58" spans="1:29">
      <c r="A58" s="91" t="s">
        <v>35</v>
      </c>
      <c r="B58" s="3">
        <f t="shared" ref="B58:AA58" si="28">+B26/$B$65</f>
        <v>5.5555555555555552E-2</v>
      </c>
      <c r="C58" s="32">
        <f t="shared" si="28"/>
        <v>1505.2222222222222</v>
      </c>
      <c r="D58" s="3">
        <f t="shared" si="28"/>
        <v>12.888888888888889</v>
      </c>
      <c r="E58" s="32">
        <f t="shared" si="28"/>
        <v>625.66666666666663</v>
      </c>
      <c r="F58" s="3">
        <f t="shared" si="28"/>
        <v>10.111111111111111</v>
      </c>
      <c r="G58" s="32">
        <f t="shared" si="28"/>
        <v>213.55555555555554</v>
      </c>
      <c r="H58" s="3">
        <f t="shared" si="28"/>
        <v>49</v>
      </c>
      <c r="I58" s="32">
        <f t="shared" si="28"/>
        <v>1314.6111111111111</v>
      </c>
      <c r="J58" s="3">
        <f t="shared" si="28"/>
        <v>58.444444444444443</v>
      </c>
      <c r="K58" s="32">
        <f t="shared" si="28"/>
        <v>82.5</v>
      </c>
      <c r="L58" s="3">
        <f t="shared" si="28"/>
        <v>94.833333333333329</v>
      </c>
      <c r="M58" s="32">
        <f t="shared" si="28"/>
        <v>141.22222222222223</v>
      </c>
      <c r="N58" s="3">
        <f t="shared" si="28"/>
        <v>200.72222222222223</v>
      </c>
      <c r="O58" s="32">
        <f t="shared" si="28"/>
        <v>413.61111111111109</v>
      </c>
      <c r="P58" s="3">
        <f t="shared" si="28"/>
        <v>189.5</v>
      </c>
      <c r="Q58" s="32">
        <f t="shared" si="28"/>
        <v>274.66666666666669</v>
      </c>
      <c r="R58" s="3">
        <f t="shared" si="28"/>
        <v>170</v>
      </c>
      <c r="S58" s="32">
        <f t="shared" si="28"/>
        <v>173.05555555555554</v>
      </c>
      <c r="T58" s="3">
        <f t="shared" si="28"/>
        <v>97.944444444444443</v>
      </c>
      <c r="U58" s="32">
        <f t="shared" si="28"/>
        <v>20.166666666666668</v>
      </c>
      <c r="V58" s="3">
        <f t="shared" si="28"/>
        <v>412.55555555555554</v>
      </c>
      <c r="W58" s="32">
        <f t="shared" si="28"/>
        <v>61</v>
      </c>
      <c r="X58" s="3">
        <f t="shared" si="28"/>
        <v>165.72222222222223</v>
      </c>
      <c r="Y58" s="32">
        <f t="shared" si="28"/>
        <v>62.166666666666664</v>
      </c>
      <c r="Z58" s="3">
        <f t="shared" si="28"/>
        <v>119.38888888888889</v>
      </c>
      <c r="AA58" s="32">
        <f t="shared" si="28"/>
        <v>475.38888888888891</v>
      </c>
      <c r="AB58" s="114">
        <f t="shared" si="10"/>
        <v>1581.1666666666667</v>
      </c>
      <c r="AC58" s="19">
        <f t="shared" si="11"/>
        <v>5362.8333333333339</v>
      </c>
    </row>
    <row r="59" spans="1:29">
      <c r="A59" s="92" t="s">
        <v>36</v>
      </c>
      <c r="B59" s="3">
        <f t="shared" ref="B59:AA59" si="29">+B27/$B$65</f>
        <v>0</v>
      </c>
      <c r="C59" s="32">
        <f t="shared" si="29"/>
        <v>144.66666666666666</v>
      </c>
      <c r="D59" s="3">
        <f t="shared" si="29"/>
        <v>5.5555555555555552E-2</v>
      </c>
      <c r="E59" s="32">
        <f t="shared" si="29"/>
        <v>56.277777777777779</v>
      </c>
      <c r="F59" s="3">
        <f t="shared" si="29"/>
        <v>0</v>
      </c>
      <c r="G59" s="32">
        <f t="shared" si="29"/>
        <v>2.6666666666666665</v>
      </c>
      <c r="H59" s="3">
        <f t="shared" si="29"/>
        <v>0</v>
      </c>
      <c r="I59" s="32">
        <f t="shared" si="29"/>
        <v>1.1111111111111112</v>
      </c>
      <c r="J59" s="3">
        <f t="shared" si="29"/>
        <v>5.5555555555555552E-2</v>
      </c>
      <c r="K59" s="32">
        <f t="shared" si="29"/>
        <v>0</v>
      </c>
      <c r="L59" s="3">
        <f t="shared" si="29"/>
        <v>0</v>
      </c>
      <c r="M59" s="32">
        <f t="shared" si="29"/>
        <v>0</v>
      </c>
      <c r="N59" s="3">
        <f t="shared" si="29"/>
        <v>0</v>
      </c>
      <c r="O59" s="32">
        <f t="shared" si="29"/>
        <v>0.77777777777777779</v>
      </c>
      <c r="P59" s="3">
        <f t="shared" si="29"/>
        <v>0</v>
      </c>
      <c r="Q59" s="32">
        <f t="shared" si="29"/>
        <v>0</v>
      </c>
      <c r="R59" s="3">
        <f t="shared" si="29"/>
        <v>0</v>
      </c>
      <c r="S59" s="32">
        <f t="shared" si="29"/>
        <v>0</v>
      </c>
      <c r="T59" s="3">
        <f t="shared" si="29"/>
        <v>0</v>
      </c>
      <c r="U59" s="32">
        <f t="shared" si="29"/>
        <v>0</v>
      </c>
      <c r="V59" s="3">
        <f t="shared" si="29"/>
        <v>0</v>
      </c>
      <c r="W59" s="32">
        <f t="shared" si="29"/>
        <v>0</v>
      </c>
      <c r="X59" s="3">
        <f t="shared" si="29"/>
        <v>0</v>
      </c>
      <c r="Y59" s="32">
        <f t="shared" si="29"/>
        <v>0</v>
      </c>
      <c r="Z59" s="3">
        <f t="shared" si="29"/>
        <v>0</v>
      </c>
      <c r="AA59" s="32">
        <f t="shared" si="29"/>
        <v>0</v>
      </c>
      <c r="AB59" s="114">
        <f t="shared" si="10"/>
        <v>0.1111111111111111</v>
      </c>
      <c r="AC59" s="19">
        <f t="shared" si="11"/>
        <v>205.49999999999997</v>
      </c>
    </row>
    <row r="60" spans="1:29">
      <c r="A60" s="91" t="s">
        <v>37</v>
      </c>
      <c r="B60" s="3">
        <f t="shared" ref="B60:AA60" si="30">+B28/$B$65</f>
        <v>0</v>
      </c>
      <c r="C60" s="32">
        <f t="shared" si="30"/>
        <v>0</v>
      </c>
      <c r="D60" s="3">
        <f t="shared" si="30"/>
        <v>0</v>
      </c>
      <c r="E60" s="32">
        <f t="shared" si="30"/>
        <v>0</v>
      </c>
      <c r="F60" s="3">
        <f t="shared" si="30"/>
        <v>0</v>
      </c>
      <c r="G60" s="32">
        <f t="shared" si="30"/>
        <v>0</v>
      </c>
      <c r="H60" s="3">
        <f t="shared" si="30"/>
        <v>0</v>
      </c>
      <c r="I60" s="32">
        <f t="shared" si="30"/>
        <v>0</v>
      </c>
      <c r="J60" s="3">
        <f t="shared" si="30"/>
        <v>0</v>
      </c>
      <c r="K60" s="32">
        <f t="shared" si="30"/>
        <v>0</v>
      </c>
      <c r="L60" s="3">
        <f t="shared" si="30"/>
        <v>0</v>
      </c>
      <c r="M60" s="32">
        <f t="shared" si="30"/>
        <v>0</v>
      </c>
      <c r="N60" s="3">
        <f t="shared" si="30"/>
        <v>0</v>
      </c>
      <c r="O60" s="32">
        <f t="shared" si="30"/>
        <v>0</v>
      </c>
      <c r="P60" s="3">
        <f t="shared" si="30"/>
        <v>0</v>
      </c>
      <c r="Q60" s="32">
        <f t="shared" si="30"/>
        <v>0</v>
      </c>
      <c r="R60" s="3">
        <f t="shared" si="30"/>
        <v>0</v>
      </c>
      <c r="S60" s="32">
        <f t="shared" si="30"/>
        <v>0</v>
      </c>
      <c r="T60" s="3">
        <f t="shared" si="30"/>
        <v>0</v>
      </c>
      <c r="U60" s="32">
        <f t="shared" si="30"/>
        <v>0</v>
      </c>
      <c r="V60" s="3">
        <f t="shared" si="30"/>
        <v>0</v>
      </c>
      <c r="W60" s="32">
        <f t="shared" si="30"/>
        <v>0</v>
      </c>
      <c r="X60" s="3">
        <f t="shared" si="30"/>
        <v>0</v>
      </c>
      <c r="Y60" s="32">
        <f t="shared" si="30"/>
        <v>0</v>
      </c>
      <c r="Z60" s="3">
        <f t="shared" si="30"/>
        <v>0</v>
      </c>
      <c r="AA60" s="32">
        <f t="shared" si="30"/>
        <v>0</v>
      </c>
      <c r="AB60" s="114">
        <f t="shared" si="10"/>
        <v>0</v>
      </c>
      <c r="AC60" s="19">
        <f t="shared" si="11"/>
        <v>0</v>
      </c>
    </row>
    <row r="61" spans="1:29">
      <c r="A61" s="92" t="s">
        <v>38</v>
      </c>
      <c r="B61" s="3">
        <f t="shared" ref="B61:AA62" si="31">B29/5</f>
        <v>0</v>
      </c>
      <c r="C61" s="32">
        <f t="shared" si="31"/>
        <v>0</v>
      </c>
      <c r="D61" s="3">
        <f t="shared" si="31"/>
        <v>0</v>
      </c>
      <c r="E61" s="32">
        <f t="shared" si="31"/>
        <v>0</v>
      </c>
      <c r="F61" s="3">
        <f t="shared" si="31"/>
        <v>0</v>
      </c>
      <c r="G61" s="32">
        <f t="shared" si="31"/>
        <v>0</v>
      </c>
      <c r="H61" s="3">
        <f t="shared" si="31"/>
        <v>0</v>
      </c>
      <c r="I61" s="32">
        <f t="shared" si="31"/>
        <v>0</v>
      </c>
      <c r="J61" s="3">
        <f t="shared" si="31"/>
        <v>0</v>
      </c>
      <c r="K61" s="32">
        <f t="shared" si="31"/>
        <v>0</v>
      </c>
      <c r="L61" s="3">
        <f t="shared" si="31"/>
        <v>0</v>
      </c>
      <c r="M61" s="32">
        <f t="shared" si="31"/>
        <v>0</v>
      </c>
      <c r="N61" s="3">
        <f t="shared" si="31"/>
        <v>0</v>
      </c>
      <c r="O61" s="32">
        <f t="shared" si="31"/>
        <v>0</v>
      </c>
      <c r="P61" s="3">
        <f t="shared" si="31"/>
        <v>0</v>
      </c>
      <c r="Q61" s="32">
        <f t="shared" si="31"/>
        <v>0</v>
      </c>
      <c r="R61" s="3">
        <f t="shared" si="31"/>
        <v>0</v>
      </c>
      <c r="S61" s="32">
        <f t="shared" si="31"/>
        <v>0</v>
      </c>
      <c r="T61" s="3">
        <f t="shared" si="31"/>
        <v>0</v>
      </c>
      <c r="U61" s="32">
        <f t="shared" si="31"/>
        <v>0</v>
      </c>
      <c r="V61" s="3">
        <f t="shared" si="31"/>
        <v>0</v>
      </c>
      <c r="W61" s="32">
        <f t="shared" si="31"/>
        <v>0</v>
      </c>
      <c r="X61" s="3">
        <f t="shared" si="31"/>
        <v>0</v>
      </c>
      <c r="Y61" s="32">
        <f t="shared" si="31"/>
        <v>0</v>
      </c>
      <c r="Z61" s="3">
        <f t="shared" si="31"/>
        <v>0</v>
      </c>
      <c r="AA61" s="32">
        <f t="shared" si="31"/>
        <v>0</v>
      </c>
      <c r="AB61" s="114">
        <f t="shared" si="10"/>
        <v>0</v>
      </c>
      <c r="AC61" s="19">
        <f t="shared" si="11"/>
        <v>0</v>
      </c>
    </row>
    <row r="62" spans="1:29" ht="14" thickBot="1">
      <c r="A62" s="91" t="s">
        <v>39</v>
      </c>
      <c r="B62" s="16">
        <f t="shared" si="31"/>
        <v>0</v>
      </c>
      <c r="C62" s="43">
        <f t="shared" si="31"/>
        <v>0</v>
      </c>
      <c r="D62" s="16">
        <f t="shared" si="31"/>
        <v>0</v>
      </c>
      <c r="E62" s="43">
        <f t="shared" si="31"/>
        <v>0</v>
      </c>
      <c r="F62" s="16">
        <f t="shared" si="31"/>
        <v>0</v>
      </c>
      <c r="G62" s="43">
        <f t="shared" si="31"/>
        <v>0</v>
      </c>
      <c r="H62" s="16">
        <f t="shared" si="31"/>
        <v>0</v>
      </c>
      <c r="I62" s="43">
        <f t="shared" si="31"/>
        <v>0</v>
      </c>
      <c r="J62" s="16">
        <f t="shared" si="31"/>
        <v>0</v>
      </c>
      <c r="K62" s="43">
        <f t="shared" si="31"/>
        <v>0</v>
      </c>
      <c r="L62" s="16">
        <f t="shared" si="31"/>
        <v>0</v>
      </c>
      <c r="M62" s="43">
        <f t="shared" si="31"/>
        <v>0</v>
      </c>
      <c r="N62" s="16">
        <f t="shared" si="31"/>
        <v>0</v>
      </c>
      <c r="O62" s="43">
        <f t="shared" si="31"/>
        <v>0</v>
      </c>
      <c r="P62" s="16">
        <f t="shared" si="31"/>
        <v>0</v>
      </c>
      <c r="Q62" s="43">
        <f t="shared" si="31"/>
        <v>0</v>
      </c>
      <c r="R62" s="16">
        <f t="shared" si="31"/>
        <v>0</v>
      </c>
      <c r="S62" s="43">
        <f t="shared" si="31"/>
        <v>0</v>
      </c>
      <c r="T62" s="16">
        <f t="shared" si="31"/>
        <v>0</v>
      </c>
      <c r="U62" s="43">
        <f t="shared" si="31"/>
        <v>0</v>
      </c>
      <c r="V62" s="16">
        <f t="shared" si="31"/>
        <v>0</v>
      </c>
      <c r="W62" s="43">
        <f t="shared" si="31"/>
        <v>0</v>
      </c>
      <c r="X62" s="16">
        <f t="shared" si="31"/>
        <v>0</v>
      </c>
      <c r="Y62" s="43">
        <f t="shared" si="31"/>
        <v>0</v>
      </c>
      <c r="Z62" s="16">
        <f t="shared" si="31"/>
        <v>0</v>
      </c>
      <c r="AA62" s="43">
        <f t="shared" si="31"/>
        <v>0</v>
      </c>
      <c r="AB62" s="115">
        <f t="shared" si="10"/>
        <v>0</v>
      </c>
      <c r="AC62" s="116">
        <f t="shared" si="11"/>
        <v>0</v>
      </c>
    </row>
    <row r="63" spans="1:29" s="93" customFormat="1" ht="15" thickTop="1" thickBot="1">
      <c r="A63" s="9" t="s">
        <v>47</v>
      </c>
      <c r="B63" s="14">
        <f t="shared" ref="B63:AA63" si="32">SUM(B39:B62)</f>
        <v>57183.166666666672</v>
      </c>
      <c r="C63" s="1">
        <f t="shared" si="32"/>
        <v>32853</v>
      </c>
      <c r="D63" s="45">
        <f t="shared" si="32"/>
        <v>22102.000000000004</v>
      </c>
      <c r="E63" s="46">
        <f t="shared" si="32"/>
        <v>17680.944444444445</v>
      </c>
      <c r="F63" s="14">
        <f t="shared" si="32"/>
        <v>10150.611111111113</v>
      </c>
      <c r="G63" s="1">
        <f t="shared" si="32"/>
        <v>7266.0555555555557</v>
      </c>
      <c r="H63" s="45">
        <f t="shared" si="32"/>
        <v>26256.555555555555</v>
      </c>
      <c r="I63" s="46">
        <f t="shared" si="32"/>
        <v>37958.888888888891</v>
      </c>
      <c r="J63" s="14">
        <f t="shared" si="32"/>
        <v>5972.1111111111104</v>
      </c>
      <c r="K63" s="1">
        <f t="shared" si="32"/>
        <v>7518.7222222222217</v>
      </c>
      <c r="L63" s="45">
        <f t="shared" si="32"/>
        <v>10827.777777777779</v>
      </c>
      <c r="M63" s="46">
        <f t="shared" si="32"/>
        <v>21996.500000000004</v>
      </c>
      <c r="N63" s="14">
        <f t="shared" si="32"/>
        <v>25256.444444444449</v>
      </c>
      <c r="O63" s="1">
        <f t="shared" si="32"/>
        <v>35606.833333333336</v>
      </c>
      <c r="P63" s="45">
        <f t="shared" si="32"/>
        <v>15539.611111111111</v>
      </c>
      <c r="Q63" s="46">
        <f t="shared" si="32"/>
        <v>19186.611111111109</v>
      </c>
      <c r="R63" s="14">
        <f t="shared" si="32"/>
        <v>20059.333333333332</v>
      </c>
      <c r="S63" s="1">
        <f t="shared" si="32"/>
        <v>22554.555555555555</v>
      </c>
      <c r="T63" s="45">
        <f t="shared" si="32"/>
        <v>7983.6111111111113</v>
      </c>
      <c r="U63" s="46">
        <f t="shared" si="32"/>
        <v>10238.944444444443</v>
      </c>
      <c r="V63" s="14">
        <f t="shared" si="32"/>
        <v>22705.444444444445</v>
      </c>
      <c r="W63" s="1">
        <f t="shared" si="32"/>
        <v>28625.777777777781</v>
      </c>
      <c r="X63" s="45">
        <f t="shared" si="32"/>
        <v>22271.722222222226</v>
      </c>
      <c r="Y63" s="46">
        <f t="shared" si="32"/>
        <v>14243.833333333332</v>
      </c>
      <c r="Z63" s="14">
        <f t="shared" si="32"/>
        <v>56403.500000000007</v>
      </c>
      <c r="AA63" s="1">
        <f t="shared" si="32"/>
        <v>46340.777777777781</v>
      </c>
      <c r="AB63" s="45">
        <f>SUM(AB39:AB62)</f>
        <v>302711.88888888893</v>
      </c>
      <c r="AC63" s="1">
        <f>SUM(AC39:AC62)</f>
        <v>302071.44444444444</v>
      </c>
    </row>
    <row r="64" spans="1:29" ht="17" thickTop="1">
      <c r="A64" s="125"/>
      <c r="AB64" s="176" t="str">
        <f>IF(AB63='Daily Total'!D45,"Correct","Wrong")</f>
        <v>Correct</v>
      </c>
      <c r="AC64" s="176" t="str">
        <f>IF(AC63='Daily Total'!E45,"Correct","Wrong")</f>
        <v>Correct</v>
      </c>
    </row>
    <row r="65" spans="1:31">
      <c r="A65" t="s">
        <v>85</v>
      </c>
      <c r="B65">
        <f>COUNTIF('Daily Total'!$G$7:$G$37,1)</f>
        <v>18</v>
      </c>
    </row>
    <row r="67" spans="1:31" s="8" customFormat="1">
      <c r="A67" s="47" t="s">
        <v>52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27" t="s">
        <v>0</v>
      </c>
      <c r="B69" s="318" t="s">
        <v>1</v>
      </c>
      <c r="C69" s="319"/>
      <c r="D69" s="318" t="s">
        <v>2</v>
      </c>
      <c r="E69" s="319"/>
      <c r="F69" s="318" t="s">
        <v>3</v>
      </c>
      <c r="G69" s="319"/>
      <c r="H69" s="318" t="s">
        <v>4</v>
      </c>
      <c r="I69" s="319"/>
      <c r="J69" s="318" t="s">
        <v>5</v>
      </c>
      <c r="K69" s="319"/>
      <c r="L69" s="318" t="s">
        <v>6</v>
      </c>
      <c r="M69" s="319"/>
      <c r="N69" s="318" t="s">
        <v>7</v>
      </c>
      <c r="O69" s="319"/>
      <c r="P69" s="318" t="s">
        <v>8</v>
      </c>
      <c r="Q69" s="319"/>
      <c r="R69" s="318" t="s">
        <v>9</v>
      </c>
      <c r="S69" s="319"/>
      <c r="T69" s="318" t="s">
        <v>10</v>
      </c>
      <c r="U69" s="319"/>
      <c r="V69" s="318" t="s">
        <v>11</v>
      </c>
      <c r="W69" s="319"/>
      <c r="X69" s="318" t="s">
        <v>12</v>
      </c>
      <c r="Y69" s="319"/>
      <c r="Z69" s="318" t="s">
        <v>40</v>
      </c>
      <c r="AA69" s="319"/>
      <c r="AB69" s="318" t="s">
        <v>51</v>
      </c>
      <c r="AC69" s="319"/>
    </row>
    <row r="70" spans="1:31" s="71" customFormat="1" ht="15" thickTop="1" thickBot="1">
      <c r="A70" s="32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33">C7/C31</f>
        <v>0</v>
      </c>
      <c r="D71" s="63">
        <f t="shared" si="33"/>
        <v>0</v>
      </c>
      <c r="E71" s="64">
        <f t="shared" si="33"/>
        <v>0</v>
      </c>
      <c r="F71" s="63">
        <f t="shared" si="33"/>
        <v>0</v>
      </c>
      <c r="G71" s="64">
        <f t="shared" si="33"/>
        <v>0</v>
      </c>
      <c r="H71" s="63">
        <f t="shared" si="33"/>
        <v>0</v>
      </c>
      <c r="I71" s="64">
        <f t="shared" si="33"/>
        <v>0</v>
      </c>
      <c r="J71" s="63">
        <f t="shared" si="33"/>
        <v>0</v>
      </c>
      <c r="K71" s="64">
        <f t="shared" si="33"/>
        <v>0</v>
      </c>
      <c r="L71" s="63">
        <f t="shared" si="33"/>
        <v>0</v>
      </c>
      <c r="M71" s="64">
        <f t="shared" si="33"/>
        <v>0</v>
      </c>
      <c r="N71" s="63">
        <f t="shared" si="33"/>
        <v>0</v>
      </c>
      <c r="O71" s="64">
        <f t="shared" si="33"/>
        <v>0</v>
      </c>
      <c r="P71" s="63">
        <f t="shared" si="33"/>
        <v>0</v>
      </c>
      <c r="Q71" s="64">
        <f t="shared" si="33"/>
        <v>0</v>
      </c>
      <c r="R71" s="63">
        <f t="shared" si="33"/>
        <v>0</v>
      </c>
      <c r="S71" s="64">
        <f t="shared" si="33"/>
        <v>0</v>
      </c>
      <c r="T71" s="63">
        <f t="shared" si="33"/>
        <v>0</v>
      </c>
      <c r="U71" s="64">
        <f t="shared" si="33"/>
        <v>0</v>
      </c>
      <c r="V71" s="63">
        <f t="shared" si="33"/>
        <v>0</v>
      </c>
      <c r="W71" s="64">
        <f t="shared" si="33"/>
        <v>0</v>
      </c>
      <c r="X71" s="63">
        <f t="shared" si="33"/>
        <v>0</v>
      </c>
      <c r="Y71" s="64">
        <f t="shared" si="33"/>
        <v>0</v>
      </c>
      <c r="Z71" s="63">
        <f t="shared" si="33"/>
        <v>0</v>
      </c>
      <c r="AA71" s="63">
        <f t="shared" si="33"/>
        <v>0</v>
      </c>
      <c r="AB71" s="104">
        <f t="shared" si="33"/>
        <v>0</v>
      </c>
      <c r="AC71" s="105">
        <f t="shared" si="33"/>
        <v>0</v>
      </c>
      <c r="AD71" s="18"/>
      <c r="AE71" s="18"/>
    </row>
    <row r="72" spans="1:31" s="8" customFormat="1">
      <c r="A72" s="91" t="s">
        <v>17</v>
      </c>
      <c r="B72" s="86">
        <f>B8/B31</f>
        <v>9.501630724659647E-3</v>
      </c>
      <c r="C72" s="87">
        <f t="shared" ref="C72:AC72" si="34">C8/C31</f>
        <v>5.0731034202863258E-6</v>
      </c>
      <c r="D72" s="86">
        <f t="shared" si="34"/>
        <v>6.7741481414452191E-3</v>
      </c>
      <c r="E72" s="87">
        <f t="shared" si="34"/>
        <v>1.2568458824157835E-5</v>
      </c>
      <c r="F72" s="86">
        <f t="shared" si="34"/>
        <v>4.6685749626459274E-3</v>
      </c>
      <c r="G72" s="87">
        <f t="shared" si="34"/>
        <v>3.8229514714540212E-5</v>
      </c>
      <c r="H72" s="86">
        <f t="shared" si="34"/>
        <v>8.8295409823578447E-3</v>
      </c>
      <c r="I72" s="87">
        <f t="shared" si="34"/>
        <v>9.6595732224921693E-5</v>
      </c>
      <c r="J72" s="86">
        <f t="shared" si="34"/>
        <v>1.2651398165547266E-3</v>
      </c>
      <c r="K72" s="87">
        <f t="shared" si="34"/>
        <v>2.4383575814448377E-4</v>
      </c>
      <c r="L72" s="86">
        <f t="shared" si="34"/>
        <v>3.591585428424833E-4</v>
      </c>
      <c r="M72" s="87">
        <f t="shared" si="34"/>
        <v>3.0307852006758652E-5</v>
      </c>
      <c r="N72" s="86">
        <f t="shared" si="34"/>
        <v>1.1746176993330634E-3</v>
      </c>
      <c r="O72" s="87">
        <f t="shared" si="34"/>
        <v>0</v>
      </c>
      <c r="P72" s="86">
        <f t="shared" si="34"/>
        <v>2.3595614075856325E-4</v>
      </c>
      <c r="Q72" s="87">
        <f t="shared" si="34"/>
        <v>0</v>
      </c>
      <c r="R72" s="86">
        <f t="shared" si="34"/>
        <v>2.2156491298038042E-5</v>
      </c>
      <c r="S72" s="87">
        <f t="shared" si="34"/>
        <v>0</v>
      </c>
      <c r="T72" s="86">
        <f t="shared" si="34"/>
        <v>0</v>
      </c>
      <c r="U72" s="87">
        <f t="shared" si="34"/>
        <v>0</v>
      </c>
      <c r="V72" s="86">
        <f t="shared" si="34"/>
        <v>0</v>
      </c>
      <c r="W72" s="87">
        <f t="shared" si="34"/>
        <v>0</v>
      </c>
      <c r="X72" s="86">
        <f t="shared" si="34"/>
        <v>0</v>
      </c>
      <c r="Y72" s="87">
        <f t="shared" si="34"/>
        <v>0</v>
      </c>
      <c r="Z72" s="86">
        <f t="shared" si="34"/>
        <v>0</v>
      </c>
      <c r="AA72" s="86">
        <f t="shared" si="34"/>
        <v>0</v>
      </c>
      <c r="AB72" s="106">
        <f t="shared" si="34"/>
        <v>3.3612819230019598E-3</v>
      </c>
      <c r="AC72" s="107">
        <f t="shared" si="34"/>
        <v>2.2621579957353723E-5</v>
      </c>
      <c r="AD72" s="18"/>
      <c r="AE72" s="18"/>
    </row>
    <row r="73" spans="1:31" s="8" customFormat="1">
      <c r="A73" s="92" t="s">
        <v>18</v>
      </c>
      <c r="B73" s="86">
        <f>B9/B31</f>
        <v>5.4149579761720863E-2</v>
      </c>
      <c r="C73" s="87">
        <f t="shared" ref="C73:AC73" si="35">C9/C31</f>
        <v>4.0584827362290607E-5</v>
      </c>
      <c r="D73" s="86">
        <f t="shared" si="35"/>
        <v>4.7067133190560932E-2</v>
      </c>
      <c r="E73" s="87">
        <f t="shared" si="35"/>
        <v>1.8224265295028861E-4</v>
      </c>
      <c r="F73" s="86">
        <f t="shared" si="35"/>
        <v>3.159087301804489E-2</v>
      </c>
      <c r="G73" s="87">
        <f t="shared" si="35"/>
        <v>3.7464924420249412E-4</v>
      </c>
      <c r="H73" s="86">
        <f t="shared" si="35"/>
        <v>4.307284106826232E-2</v>
      </c>
      <c r="I73" s="87">
        <f t="shared" si="35"/>
        <v>2.5231976114509849E-3</v>
      </c>
      <c r="J73" s="86">
        <f t="shared" si="35"/>
        <v>1.033507600141398E-2</v>
      </c>
      <c r="K73" s="87">
        <f t="shared" si="35"/>
        <v>6.6205102817411352E-3</v>
      </c>
      <c r="L73" s="86">
        <f t="shared" si="35"/>
        <v>5.8902001026167267E-3</v>
      </c>
      <c r="M73" s="87">
        <f t="shared" si="35"/>
        <v>1.6098520724256635E-2</v>
      </c>
      <c r="N73" s="86">
        <f t="shared" si="35"/>
        <v>1.700556073697362E-2</v>
      </c>
      <c r="O73" s="87">
        <f t="shared" si="35"/>
        <v>1.4574293635896979E-2</v>
      </c>
      <c r="P73" s="86">
        <f t="shared" si="35"/>
        <v>1.3724782187456428E-2</v>
      </c>
      <c r="Q73" s="87">
        <f t="shared" si="35"/>
        <v>1.4002820253707013E-2</v>
      </c>
      <c r="R73" s="86">
        <f t="shared" si="35"/>
        <v>1.4315862939944831E-2</v>
      </c>
      <c r="S73" s="87">
        <f t="shared" si="35"/>
        <v>1.4411969003551881E-2</v>
      </c>
      <c r="T73" s="86">
        <f t="shared" si="35"/>
        <v>5.3164468877213737E-3</v>
      </c>
      <c r="U73" s="87">
        <f t="shared" si="35"/>
        <v>2.1958643740402926E-2</v>
      </c>
      <c r="V73" s="86">
        <f t="shared" si="35"/>
        <v>5.4123093335421268E-3</v>
      </c>
      <c r="W73" s="87">
        <f t="shared" si="35"/>
        <v>1.6368308284685131E-2</v>
      </c>
      <c r="X73" s="86">
        <f t="shared" si="35"/>
        <v>1.2918723543307283E-2</v>
      </c>
      <c r="Y73" s="87">
        <f t="shared" si="35"/>
        <v>2.5773336609604937E-2</v>
      </c>
      <c r="Z73" s="86">
        <f t="shared" si="35"/>
        <v>1.7039919705534427E-2</v>
      </c>
      <c r="AA73" s="86">
        <f t="shared" si="35"/>
        <v>9.8749121843732541E-3</v>
      </c>
      <c r="AB73" s="106">
        <f t="shared" si="35"/>
        <v>2.661918722129256E-2</v>
      </c>
      <c r="AC73" s="107">
        <f t="shared" si="35"/>
        <v>1.0387351336677893E-2</v>
      </c>
      <c r="AD73" s="18"/>
      <c r="AE73" s="18"/>
    </row>
    <row r="74" spans="1:31" s="8" customFormat="1">
      <c r="A74" s="91" t="s">
        <v>19</v>
      </c>
      <c r="B74" s="86">
        <f>B10/B31</f>
        <v>9.7673460624095862E-2</v>
      </c>
      <c r="C74" s="87">
        <f t="shared" ref="C74:AC74" si="36">C10/C31</f>
        <v>9.4714840856745704E-3</v>
      </c>
      <c r="D74" s="86">
        <f t="shared" si="36"/>
        <v>8.4167848057993752E-2</v>
      </c>
      <c r="E74" s="87">
        <f t="shared" si="36"/>
        <v>2.4888690586538552E-2</v>
      </c>
      <c r="F74" s="86">
        <f t="shared" si="36"/>
        <v>6.3515606613723311E-2</v>
      </c>
      <c r="G74" s="87">
        <f t="shared" si="36"/>
        <v>3.2403336672044286E-2</v>
      </c>
      <c r="H74" s="86">
        <f t="shared" si="36"/>
        <v>4.2205332848092962E-2</v>
      </c>
      <c r="I74" s="87">
        <f t="shared" si="36"/>
        <v>2.1340338963205807E-2</v>
      </c>
      <c r="J74" s="86">
        <f t="shared" si="36"/>
        <v>3.3916910082048037E-2</v>
      </c>
      <c r="K74" s="87">
        <f t="shared" si="36"/>
        <v>4.6676075278748605E-2</v>
      </c>
      <c r="L74" s="86">
        <f t="shared" si="36"/>
        <v>2.3642893791688047E-2</v>
      </c>
      <c r="M74" s="87">
        <f t="shared" si="36"/>
        <v>4.7318133945551941E-2</v>
      </c>
      <c r="N74" s="86">
        <f t="shared" si="36"/>
        <v>4.3359670579126118E-2</v>
      </c>
      <c r="O74" s="87">
        <f t="shared" si="36"/>
        <v>4.7500245739347788E-2</v>
      </c>
      <c r="P74" s="86">
        <f t="shared" si="36"/>
        <v>5.4423641375266792E-2</v>
      </c>
      <c r="Q74" s="87">
        <f t="shared" si="36"/>
        <v>4.237619404735362E-2</v>
      </c>
      <c r="R74" s="86">
        <f t="shared" si="36"/>
        <v>5.3541161221708933E-2</v>
      </c>
      <c r="S74" s="87">
        <f t="shared" si="36"/>
        <v>4.3223591193698244E-2</v>
      </c>
      <c r="T74" s="86">
        <f t="shared" si="36"/>
        <v>2.4967816011968964E-2</v>
      </c>
      <c r="U74" s="87">
        <f t="shared" si="36"/>
        <v>8.1220394897477496E-2</v>
      </c>
      <c r="V74" s="86">
        <f t="shared" si="36"/>
        <v>2.495730343676749E-2</v>
      </c>
      <c r="W74" s="87">
        <f t="shared" si="36"/>
        <v>6.0052710843373491E-2</v>
      </c>
      <c r="X74" s="86">
        <f t="shared" si="36"/>
        <v>4.3233696940066006E-2</v>
      </c>
      <c r="Y74" s="87">
        <f t="shared" si="36"/>
        <v>7.2510911154534716E-2</v>
      </c>
      <c r="Z74" s="86">
        <f t="shared" si="36"/>
        <v>5.2157913762246828E-2</v>
      </c>
      <c r="AA74" s="86">
        <f t="shared" si="36"/>
        <v>3.1238386158578837E-2</v>
      </c>
      <c r="AB74" s="106">
        <f t="shared" si="36"/>
        <v>5.7290815946369249E-2</v>
      </c>
      <c r="AC74" s="107">
        <f t="shared" si="36"/>
        <v>3.8728880548126399E-2</v>
      </c>
      <c r="AD74" s="18"/>
      <c r="AE74" s="18"/>
    </row>
    <row r="75" spans="1:31" s="8" customFormat="1">
      <c r="A75" s="92" t="s">
        <v>20</v>
      </c>
      <c r="B75" s="86">
        <f>B11/B31</f>
        <v>0.1035716610463258</v>
      </c>
      <c r="C75" s="87">
        <f t="shared" ref="C75:AC75" si="37">C11/C31</f>
        <v>2.8865958461429194E-2</v>
      </c>
      <c r="D75" s="86">
        <f t="shared" si="37"/>
        <v>5.9011753586905157E-2</v>
      </c>
      <c r="E75" s="87">
        <f t="shared" si="37"/>
        <v>6.2550077453127503E-2</v>
      </c>
      <c r="F75" s="86">
        <f t="shared" si="37"/>
        <v>5.4873543464816023E-2</v>
      </c>
      <c r="G75" s="87">
        <f t="shared" si="37"/>
        <v>7.1351566263217855E-2</v>
      </c>
      <c r="H75" s="86">
        <f t="shared" si="37"/>
        <v>3.4918263798670385E-2</v>
      </c>
      <c r="I75" s="87">
        <f t="shared" si="37"/>
        <v>3.9640839504727333E-2</v>
      </c>
      <c r="J75" s="86">
        <f t="shared" si="37"/>
        <v>5.6131276860964856E-2</v>
      </c>
      <c r="K75" s="87">
        <f t="shared" si="37"/>
        <v>0.1034233062651012</v>
      </c>
      <c r="L75" s="86">
        <f t="shared" si="37"/>
        <v>3.41405849153412E-2</v>
      </c>
      <c r="M75" s="87">
        <f t="shared" si="37"/>
        <v>8.6688033702331427E-2</v>
      </c>
      <c r="N75" s="86">
        <f t="shared" si="37"/>
        <v>6.2516497439597377E-2</v>
      </c>
      <c r="O75" s="87">
        <f t="shared" si="37"/>
        <v>7.0971083889952463E-2</v>
      </c>
      <c r="P75" s="86">
        <f t="shared" si="37"/>
        <v>8.3571374945032945E-2</v>
      </c>
      <c r="Q75" s="87">
        <f t="shared" si="37"/>
        <v>6.3160363563711963E-2</v>
      </c>
      <c r="R75" s="86">
        <f t="shared" si="37"/>
        <v>7.8630618055324758E-2</v>
      </c>
      <c r="S75" s="87">
        <f t="shared" si="37"/>
        <v>6.1416516003172557E-2</v>
      </c>
      <c r="T75" s="86">
        <f t="shared" si="37"/>
        <v>3.4188093664103546E-2</v>
      </c>
      <c r="U75" s="87">
        <f t="shared" si="37"/>
        <v>0.14185490040748558</v>
      </c>
      <c r="V75" s="86">
        <f t="shared" si="37"/>
        <v>3.6611385423956075E-2</v>
      </c>
      <c r="W75" s="87">
        <f t="shared" si="37"/>
        <v>7.95650385045336E-2</v>
      </c>
      <c r="X75" s="86">
        <f t="shared" si="37"/>
        <v>5.1415472036039724E-2</v>
      </c>
      <c r="Y75" s="87">
        <f t="shared" si="37"/>
        <v>0.10063614273623284</v>
      </c>
      <c r="Z75" s="86">
        <f t="shared" si="37"/>
        <v>7.6230493970527835E-2</v>
      </c>
      <c r="AA75" s="86">
        <f t="shared" si="37"/>
        <v>4.5629359311573442E-2</v>
      </c>
      <c r="AB75" s="106">
        <f t="shared" si="37"/>
        <v>6.7422011468917825E-2</v>
      </c>
      <c r="AC75" s="107">
        <f t="shared" si="37"/>
        <v>6.3441945117472212E-2</v>
      </c>
      <c r="AD75" s="18"/>
      <c r="AE75" s="18"/>
    </row>
    <row r="76" spans="1:31" s="8" customFormat="1">
      <c r="A76" s="91" t="s">
        <v>21</v>
      </c>
      <c r="B76" s="86">
        <f>B12/B31</f>
        <v>8.9640793667911209E-2</v>
      </c>
      <c r="C76" s="87">
        <f t="shared" ref="C76:AC76" si="38">C12/C31</f>
        <v>2.7166468815633275E-2</v>
      </c>
      <c r="D76" s="86">
        <f t="shared" si="38"/>
        <v>5.9009239988336903E-2</v>
      </c>
      <c r="E76" s="87">
        <f t="shared" si="38"/>
        <v>6.2411824406061765E-2</v>
      </c>
      <c r="F76" s="86">
        <f t="shared" si="38"/>
        <v>5.1507572067363214E-2</v>
      </c>
      <c r="G76" s="87">
        <f t="shared" si="38"/>
        <v>7.1825612245678155E-2</v>
      </c>
      <c r="H76" s="86">
        <f t="shared" si="38"/>
        <v>3.5652471975252738E-2</v>
      </c>
      <c r="I76" s="87">
        <f t="shared" si="38"/>
        <v>4.2885577964464482E-2</v>
      </c>
      <c r="J76" s="86">
        <f t="shared" si="38"/>
        <v>5.6112671863662582E-2</v>
      </c>
      <c r="K76" s="87">
        <f t="shared" si="38"/>
        <v>0.11792045043114595</v>
      </c>
      <c r="L76" s="86">
        <f t="shared" si="38"/>
        <v>3.6028732683427399E-2</v>
      </c>
      <c r="M76" s="87">
        <f t="shared" si="38"/>
        <v>0.105180874735122</v>
      </c>
      <c r="N76" s="86">
        <f t="shared" si="38"/>
        <v>5.558537315008711E-2</v>
      </c>
      <c r="O76" s="87">
        <f t="shared" si="38"/>
        <v>8.1042496524543511E-2</v>
      </c>
      <c r="P76" s="86">
        <f t="shared" si="38"/>
        <v>6.7497756629116279E-2</v>
      </c>
      <c r="Q76" s="87">
        <f t="shared" si="38"/>
        <v>7.3694329668547803E-2</v>
      </c>
      <c r="R76" s="86">
        <f t="shared" si="38"/>
        <v>7.2689908826038305E-2</v>
      </c>
      <c r="S76" s="87">
        <f t="shared" si="38"/>
        <v>5.8032129503278469E-2</v>
      </c>
      <c r="T76" s="86">
        <f t="shared" si="38"/>
        <v>3.2413625134824813E-2</v>
      </c>
      <c r="U76" s="87">
        <f t="shared" si="38"/>
        <v>0.13626079077161818</v>
      </c>
      <c r="V76" s="86">
        <f t="shared" si="38"/>
        <v>3.2226729761339667E-2</v>
      </c>
      <c r="W76" s="87">
        <f t="shared" si="38"/>
        <v>7.8138585268910696E-2</v>
      </c>
      <c r="X76" s="86">
        <f t="shared" si="38"/>
        <v>4.7232290073860476E-2</v>
      </c>
      <c r="Y76" s="87">
        <f t="shared" si="38"/>
        <v>0.1048289903232978</v>
      </c>
      <c r="Z76" s="86">
        <f t="shared" si="38"/>
        <v>7.3599648563968154E-2</v>
      </c>
      <c r="AA76" s="86">
        <f t="shared" si="38"/>
        <v>4.7107539076455339E-2</v>
      </c>
      <c r="AB76" s="106">
        <f t="shared" si="38"/>
        <v>6.1837493443527347E-2</v>
      </c>
      <c r="AC76" s="107">
        <f t="shared" si="38"/>
        <v>6.7078869862648383E-2</v>
      </c>
      <c r="AD76" s="18"/>
      <c r="AE76" s="18"/>
    </row>
    <row r="77" spans="1:31" s="8" customFormat="1">
      <c r="A77" s="92" t="s">
        <v>22</v>
      </c>
      <c r="B77" s="86">
        <f>B13/B31</f>
        <v>7.7918229626628657E-2</v>
      </c>
      <c r="C77" s="87">
        <f t="shared" ref="C77:AC77" si="39">C13/C31</f>
        <v>2.8103301913912818E-2</v>
      </c>
      <c r="D77" s="86">
        <f t="shared" si="39"/>
        <v>5.8903668848470224E-2</v>
      </c>
      <c r="E77" s="87">
        <f t="shared" si="39"/>
        <v>5.2988622402649434E-2</v>
      </c>
      <c r="F77" s="86">
        <f t="shared" si="39"/>
        <v>5.1742916408973737E-2</v>
      </c>
      <c r="G77" s="87">
        <f t="shared" si="39"/>
        <v>6.9730634839321348E-2</v>
      </c>
      <c r="H77" s="86">
        <f t="shared" si="39"/>
        <v>4.1816012085870616E-2</v>
      </c>
      <c r="I77" s="87">
        <f t="shared" si="39"/>
        <v>4.4192547492901676E-2</v>
      </c>
      <c r="J77" s="86">
        <f t="shared" si="39"/>
        <v>4.7163668161268116E-2</v>
      </c>
      <c r="K77" s="87">
        <f t="shared" si="39"/>
        <v>0.10552177157761736</v>
      </c>
      <c r="L77" s="86">
        <f t="shared" si="39"/>
        <v>3.3335043612108775E-2</v>
      </c>
      <c r="M77" s="87">
        <f t="shared" si="39"/>
        <v>8.3851723885365603E-2</v>
      </c>
      <c r="N77" s="86">
        <f t="shared" si="39"/>
        <v>5.094849279391838E-2</v>
      </c>
      <c r="O77" s="87">
        <f t="shared" si="39"/>
        <v>7.2464242974585091E-2</v>
      </c>
      <c r="P77" s="86">
        <f t="shared" si="39"/>
        <v>5.7637650019841766E-2</v>
      </c>
      <c r="Q77" s="87">
        <f t="shared" si="39"/>
        <v>6.0977128147811407E-2</v>
      </c>
      <c r="R77" s="86">
        <f t="shared" si="39"/>
        <v>6.9283348288964958E-2</v>
      </c>
      <c r="S77" s="87">
        <f t="shared" si="39"/>
        <v>5.1677167953259009E-2</v>
      </c>
      <c r="T77" s="86">
        <f t="shared" si="39"/>
        <v>3.3805365157788522E-2</v>
      </c>
      <c r="U77" s="87">
        <f t="shared" si="39"/>
        <v>8.7688075485211694E-2</v>
      </c>
      <c r="V77" s="86">
        <f t="shared" si="39"/>
        <v>2.9302810388110535E-2</v>
      </c>
      <c r="W77" s="87">
        <f t="shared" si="39"/>
        <v>6.8353310147807725E-2</v>
      </c>
      <c r="X77" s="86">
        <f t="shared" si="39"/>
        <v>4.2532758280929228E-2</v>
      </c>
      <c r="Y77" s="87">
        <f t="shared" si="39"/>
        <v>8.097071247206393E-2</v>
      </c>
      <c r="Z77" s="86">
        <f t="shared" si="39"/>
        <v>6.5293426432362842E-2</v>
      </c>
      <c r="AA77" s="86">
        <f t="shared" si="39"/>
        <v>4.6149659407241521E-2</v>
      </c>
      <c r="AB77" s="106">
        <f t="shared" si="39"/>
        <v>5.6690134770612466E-2</v>
      </c>
      <c r="AC77" s="107">
        <f t="shared" si="39"/>
        <v>5.8742173944868817E-2</v>
      </c>
      <c r="AD77" s="18"/>
      <c r="AE77" s="18"/>
    </row>
    <row r="78" spans="1:31" s="8" customFormat="1">
      <c r="A78" s="91" t="s">
        <v>23</v>
      </c>
      <c r="B78" s="86">
        <f>B14/B31</f>
        <v>6.7095308739848661E-2</v>
      </c>
      <c r="C78" s="87">
        <f t="shared" ref="C78:AC78" si="40">C14/C31</f>
        <v>3.4808253601057909E-2</v>
      </c>
      <c r="D78" s="86">
        <f t="shared" si="40"/>
        <v>6.0306256849556102E-2</v>
      </c>
      <c r="E78" s="87">
        <f t="shared" si="40"/>
        <v>4.5570089581690267E-2</v>
      </c>
      <c r="F78" s="86">
        <f t="shared" si="40"/>
        <v>5.7670309943024779E-2</v>
      </c>
      <c r="G78" s="87">
        <f t="shared" si="40"/>
        <v>6.1113702222663983E-2</v>
      </c>
      <c r="H78" s="86">
        <f t="shared" si="40"/>
        <v>4.5552645053722036E-2</v>
      </c>
      <c r="I78" s="87">
        <f t="shared" si="40"/>
        <v>4.6068846412785761E-2</v>
      </c>
      <c r="J78" s="86">
        <f t="shared" si="40"/>
        <v>5.1135835085303914E-2</v>
      </c>
      <c r="K78" s="87">
        <f t="shared" si="40"/>
        <v>0.10148000916231334</v>
      </c>
      <c r="L78" s="86">
        <f t="shared" si="40"/>
        <v>3.5874807593637766E-2</v>
      </c>
      <c r="M78" s="87">
        <f t="shared" si="40"/>
        <v>7.7004674986172042E-2</v>
      </c>
      <c r="N78" s="86">
        <f t="shared" si="40"/>
        <v>5.0099424569306841E-2</v>
      </c>
      <c r="O78" s="87">
        <f t="shared" si="40"/>
        <v>6.8778932882733179E-2</v>
      </c>
      <c r="P78" s="86">
        <f t="shared" si="40"/>
        <v>5.2611069203076011E-2</v>
      </c>
      <c r="Q78" s="87">
        <f t="shared" si="40"/>
        <v>5.3828045598927496E-2</v>
      </c>
      <c r="R78" s="86">
        <f t="shared" si="40"/>
        <v>6.6137126524643555E-2</v>
      </c>
      <c r="S78" s="87">
        <f t="shared" si="40"/>
        <v>4.9797774285559461E-2</v>
      </c>
      <c r="T78" s="86">
        <f t="shared" si="40"/>
        <v>4.0172575762847502E-2</v>
      </c>
      <c r="U78" s="87">
        <f t="shared" si="40"/>
        <v>6.2066944834808277E-2</v>
      </c>
      <c r="V78" s="86">
        <f t="shared" si="40"/>
        <v>2.9099726448379978E-2</v>
      </c>
      <c r="W78" s="87">
        <f t="shared" si="40"/>
        <v>6.891806918395231E-2</v>
      </c>
      <c r="X78" s="86">
        <f t="shared" si="40"/>
        <v>4.0938808803390445E-2</v>
      </c>
      <c r="Y78" s="87">
        <f t="shared" si="40"/>
        <v>5.7892499288190992E-2</v>
      </c>
      <c r="Z78" s="86">
        <f t="shared" si="40"/>
        <v>5.8012554382460509E-2</v>
      </c>
      <c r="AA78" s="86">
        <f t="shared" si="40"/>
        <v>4.9596347829005891E-2</v>
      </c>
      <c r="AB78" s="106">
        <f t="shared" si="40"/>
        <v>5.3581568392681418E-2</v>
      </c>
      <c r="AC78" s="107">
        <f t="shared" si="40"/>
        <v>5.6063263915122362E-2</v>
      </c>
      <c r="AD78" s="18"/>
      <c r="AE78" s="18"/>
    </row>
    <row r="79" spans="1:31" s="8" customFormat="1">
      <c r="A79" s="92" t="s">
        <v>24</v>
      </c>
      <c r="B79" s="86">
        <f>B15/B31</f>
        <v>6.1118413830021853E-2</v>
      </c>
      <c r="C79" s="87">
        <f t="shared" ref="C79:AC79" si="41">C15/C31</f>
        <v>3.6291290834254947E-2</v>
      </c>
      <c r="D79" s="86">
        <f t="shared" si="41"/>
        <v>6.2646417116600808E-2</v>
      </c>
      <c r="E79" s="87">
        <f t="shared" si="41"/>
        <v>4.064953795203248E-2</v>
      </c>
      <c r="F79" s="86">
        <f t="shared" si="41"/>
        <v>6.2119959936730682E-2</v>
      </c>
      <c r="G79" s="87">
        <f t="shared" si="41"/>
        <v>5.2290330226548103E-2</v>
      </c>
      <c r="H79" s="86">
        <f t="shared" si="41"/>
        <v>5.8266930163472404E-2</v>
      </c>
      <c r="I79" s="87">
        <f t="shared" si="41"/>
        <v>4.7823668881538509E-2</v>
      </c>
      <c r="J79" s="86">
        <f t="shared" si="41"/>
        <v>5.1638170012465345E-2</v>
      </c>
      <c r="K79" s="87">
        <f t="shared" si="41"/>
        <v>8.0192408580063101E-2</v>
      </c>
      <c r="L79" s="86">
        <f t="shared" si="41"/>
        <v>3.5438686505900464E-2</v>
      </c>
      <c r="M79" s="87">
        <f t="shared" si="41"/>
        <v>7.0579410360739211E-2</v>
      </c>
      <c r="N79" s="86">
        <f t="shared" si="41"/>
        <v>4.7314656765270031E-2</v>
      </c>
      <c r="O79" s="87">
        <f t="shared" si="41"/>
        <v>6.2823459292301889E-2</v>
      </c>
      <c r="P79" s="86">
        <f t="shared" si="41"/>
        <v>5.3576344324361043E-2</v>
      </c>
      <c r="Q79" s="87">
        <f t="shared" si="41"/>
        <v>4.8378643672236717E-2</v>
      </c>
      <c r="R79" s="86">
        <f t="shared" si="41"/>
        <v>6.3539277919948595E-2</v>
      </c>
      <c r="S79" s="87">
        <f t="shared" si="41"/>
        <v>5.0893881994768242E-2</v>
      </c>
      <c r="T79" s="86">
        <f t="shared" si="41"/>
        <v>4.3498834417730767E-2</v>
      </c>
      <c r="U79" s="87">
        <f t="shared" si="41"/>
        <v>5.6369742974807513E-2</v>
      </c>
      <c r="V79" s="86">
        <f t="shared" si="41"/>
        <v>3.3951719851822125E-2</v>
      </c>
      <c r="W79" s="87">
        <f t="shared" si="41"/>
        <v>6.9865156502297854E-2</v>
      </c>
      <c r="X79" s="86">
        <f t="shared" si="41"/>
        <v>4.1407764205232844E-2</v>
      </c>
      <c r="Y79" s="87">
        <f t="shared" si="41"/>
        <v>5.5599109166149872E-2</v>
      </c>
      <c r="Z79" s="86">
        <f t="shared" si="41"/>
        <v>5.4997572057683575E-2</v>
      </c>
      <c r="AA79" s="86">
        <f t="shared" si="41"/>
        <v>5.451402292677196E-2</v>
      </c>
      <c r="AB79" s="106">
        <f t="shared" si="41"/>
        <v>5.3439152079700278E-2</v>
      </c>
      <c r="AC79" s="107">
        <f t="shared" si="41"/>
        <v>5.4523709071032864E-2</v>
      </c>
      <c r="AD79" s="18"/>
      <c r="AE79" s="18"/>
    </row>
    <row r="80" spans="1:31" s="8" customFormat="1">
      <c r="A80" s="91" t="s">
        <v>25</v>
      </c>
      <c r="B80" s="86">
        <f>B16/B31</f>
        <v>6.308869063059544E-2</v>
      </c>
      <c r="C80" s="87">
        <f t="shared" ref="C80:AC80" si="42">C16/C31</f>
        <v>4.1601139080821303E-2</v>
      </c>
      <c r="D80" s="86">
        <f t="shared" si="42"/>
        <v>6.526558682472175E-2</v>
      </c>
      <c r="E80" s="87">
        <f t="shared" si="42"/>
        <v>4.3826215919838367E-2</v>
      </c>
      <c r="F80" s="86">
        <f t="shared" si="42"/>
        <v>6.6044190004980546E-2</v>
      </c>
      <c r="G80" s="87">
        <f t="shared" si="42"/>
        <v>5.6847288380521298E-2</v>
      </c>
      <c r="H80" s="86">
        <f t="shared" si="42"/>
        <v>6.2257467976251431E-2</v>
      </c>
      <c r="I80" s="87">
        <f t="shared" si="42"/>
        <v>5.3771624271873077E-2</v>
      </c>
      <c r="J80" s="86">
        <f t="shared" si="42"/>
        <v>5.6689426780033116E-2</v>
      </c>
      <c r="K80" s="87">
        <f t="shared" si="42"/>
        <v>6.6197713855043333E-2</v>
      </c>
      <c r="L80" s="86">
        <f t="shared" si="42"/>
        <v>4.4202154951257053E-2</v>
      </c>
      <c r="M80" s="87">
        <f t="shared" si="42"/>
        <v>6.5583666088291831E-2</v>
      </c>
      <c r="N80" s="86">
        <f t="shared" si="42"/>
        <v>5.496067010399986E-2</v>
      </c>
      <c r="O80" s="87">
        <f t="shared" si="42"/>
        <v>5.8643550005226835E-2</v>
      </c>
      <c r="P80" s="86">
        <f t="shared" si="42"/>
        <v>5.6758177131559846E-2</v>
      </c>
      <c r="Q80" s="87">
        <f t="shared" si="42"/>
        <v>5.0179668113470334E-2</v>
      </c>
      <c r="R80" s="86">
        <f t="shared" si="42"/>
        <v>6.5807548716585243E-2</v>
      </c>
      <c r="S80" s="87">
        <f t="shared" si="42"/>
        <v>5.0241143696025933E-2</v>
      </c>
      <c r="T80" s="86">
        <f t="shared" si="42"/>
        <v>5.0673254236108696E-2</v>
      </c>
      <c r="U80" s="87">
        <f t="shared" si="42"/>
        <v>4.992919191973999E-2</v>
      </c>
      <c r="V80" s="86">
        <f t="shared" si="42"/>
        <v>4.222677869722876E-2</v>
      </c>
      <c r="W80" s="87">
        <f t="shared" si="42"/>
        <v>6.6325223574711212E-2</v>
      </c>
      <c r="X80" s="86">
        <f t="shared" si="42"/>
        <v>4.5598429498292556E-2</v>
      </c>
      <c r="Y80" s="87">
        <f t="shared" si="42"/>
        <v>4.9147974367075027E-2</v>
      </c>
      <c r="Z80" s="86">
        <f t="shared" si="42"/>
        <v>5.8360247541769966E-2</v>
      </c>
      <c r="AA80" s="86">
        <f t="shared" si="42"/>
        <v>5.4816132659740523E-2</v>
      </c>
      <c r="AB80" s="106">
        <f t="shared" si="42"/>
        <v>5.7589780087923724E-2</v>
      </c>
      <c r="AC80" s="107">
        <f t="shared" si="42"/>
        <v>5.4193397220598662E-2</v>
      </c>
      <c r="AD80" s="18"/>
      <c r="AE80" s="18"/>
    </row>
    <row r="81" spans="1:31" s="8" customFormat="1">
      <c r="A81" s="92" t="s">
        <v>26</v>
      </c>
      <c r="B81" s="86">
        <f>B17/B31</f>
        <v>5.9893305819408778E-2</v>
      </c>
      <c r="C81" s="87">
        <f t="shared" ref="C81:AC81" si="43">C17/C31</f>
        <v>4.8798181799734171E-2</v>
      </c>
      <c r="D81" s="86">
        <f t="shared" si="43"/>
        <v>6.076373178897837E-2</v>
      </c>
      <c r="E81" s="87">
        <f t="shared" si="43"/>
        <v>4.7037457149410697E-2</v>
      </c>
      <c r="F81" s="86">
        <f t="shared" si="43"/>
        <v>6.4396779613706892E-2</v>
      </c>
      <c r="G81" s="87">
        <f t="shared" si="43"/>
        <v>5.862878376621887E-2</v>
      </c>
      <c r="H81" s="86">
        <f t="shared" si="43"/>
        <v>7.2106860085735205E-2</v>
      </c>
      <c r="I81" s="87">
        <f t="shared" si="43"/>
        <v>5.6429470479758805E-2</v>
      </c>
      <c r="J81" s="86">
        <f t="shared" si="43"/>
        <v>5.9312731399653949E-2</v>
      </c>
      <c r="K81" s="87">
        <f t="shared" si="43"/>
        <v>6.3205184095997402E-2</v>
      </c>
      <c r="L81" s="86">
        <f t="shared" si="43"/>
        <v>4.797331965110313E-2</v>
      </c>
      <c r="M81" s="87">
        <f t="shared" si="43"/>
        <v>6.9273647070114686E-2</v>
      </c>
      <c r="N81" s="86">
        <f t="shared" si="43"/>
        <v>5.7888415717880587E-2</v>
      </c>
      <c r="O81" s="87">
        <f t="shared" si="43"/>
        <v>6.4218322637820763E-2</v>
      </c>
      <c r="P81" s="86">
        <f t="shared" si="43"/>
        <v>5.7337342204330871E-2</v>
      </c>
      <c r="Q81" s="87">
        <f t="shared" si="43"/>
        <v>5.5481397618130701E-2</v>
      </c>
      <c r="R81" s="86">
        <f t="shared" si="43"/>
        <v>6.2669635636500604E-2</v>
      </c>
      <c r="S81" s="87">
        <f t="shared" si="43"/>
        <v>5.9542048662255966E-2</v>
      </c>
      <c r="T81" s="86">
        <f t="shared" si="43"/>
        <v>5.2879162172506176E-2</v>
      </c>
      <c r="U81" s="87">
        <f t="shared" si="43"/>
        <v>5.417767673534056E-2</v>
      </c>
      <c r="V81" s="86">
        <f t="shared" si="43"/>
        <v>4.939588644916295E-2</v>
      </c>
      <c r="W81" s="87">
        <f t="shared" si="43"/>
        <v>7.5446761271891691E-2</v>
      </c>
      <c r="X81" s="86">
        <f t="shared" si="43"/>
        <v>4.6733401348496226E-2</v>
      </c>
      <c r="Y81" s="87">
        <f t="shared" si="43"/>
        <v>5.5634212076181112E-2</v>
      </c>
      <c r="Z81" s="86">
        <f t="shared" si="43"/>
        <v>5.8945317617208545E-2</v>
      </c>
      <c r="AA81" s="86">
        <f t="shared" si="43"/>
        <v>5.8749553429065356E-2</v>
      </c>
      <c r="AB81" s="106">
        <f t="shared" si="43"/>
        <v>5.8497684083178465E-2</v>
      </c>
      <c r="AC81" s="107">
        <f t="shared" si="43"/>
        <v>5.9341186025528174E-2</v>
      </c>
      <c r="AD81" s="18"/>
      <c r="AE81" s="18"/>
    </row>
    <row r="82" spans="1:31" s="8" customFormat="1">
      <c r="A82" s="91" t="s">
        <v>27</v>
      </c>
      <c r="B82" s="86">
        <f>B18/B31</f>
        <v>4.7032100550181338E-2</v>
      </c>
      <c r="C82" s="87">
        <f t="shared" ref="C82:AC82" si="44">C18/C31</f>
        <v>5.481826452514061E-2</v>
      </c>
      <c r="D82" s="86">
        <f t="shared" si="44"/>
        <v>5.4535034536844329E-2</v>
      </c>
      <c r="E82" s="87">
        <f t="shared" si="44"/>
        <v>5.4295742120361846E-2</v>
      </c>
      <c r="F82" s="86">
        <f t="shared" si="44"/>
        <v>6.1731368116862147E-2</v>
      </c>
      <c r="G82" s="87">
        <f t="shared" si="44"/>
        <v>6.1044889096177814E-2</v>
      </c>
      <c r="H82" s="86">
        <f t="shared" si="44"/>
        <v>7.2557541185481716E-2</v>
      </c>
      <c r="I82" s="87">
        <f t="shared" si="44"/>
        <v>6.3660978251324538E-2</v>
      </c>
      <c r="J82" s="86">
        <f t="shared" si="44"/>
        <v>6.5377960520195719E-2</v>
      </c>
      <c r="K82" s="87">
        <f t="shared" si="44"/>
        <v>5.5631497668782372E-2</v>
      </c>
      <c r="L82" s="86">
        <f t="shared" si="44"/>
        <v>6.0348896870189843E-2</v>
      </c>
      <c r="M82" s="87">
        <f t="shared" si="44"/>
        <v>6.3189345779757891E-2</v>
      </c>
      <c r="N82" s="86">
        <f t="shared" si="44"/>
        <v>6.1181304661516535E-2</v>
      </c>
      <c r="O82" s="87">
        <f t="shared" si="44"/>
        <v>6.1194558472702651E-2</v>
      </c>
      <c r="P82" s="86">
        <f t="shared" si="44"/>
        <v>5.762692474071638E-2</v>
      </c>
      <c r="Q82" s="87">
        <f t="shared" si="44"/>
        <v>5.3998882322452868E-2</v>
      </c>
      <c r="R82" s="86">
        <f t="shared" si="44"/>
        <v>6.2550544495773644E-2</v>
      </c>
      <c r="S82" s="87">
        <f t="shared" si="44"/>
        <v>6.0083944608381651E-2</v>
      </c>
      <c r="T82" s="86">
        <f t="shared" si="44"/>
        <v>6.4270554260464144E-2</v>
      </c>
      <c r="U82" s="87">
        <f t="shared" si="44"/>
        <v>4.8339401305473109E-2</v>
      </c>
      <c r="V82" s="86">
        <f t="shared" si="44"/>
        <v>6.3831973731214742E-2</v>
      </c>
      <c r="W82" s="87">
        <f t="shared" si="44"/>
        <v>6.4314603775928458E-2</v>
      </c>
      <c r="X82" s="86">
        <f t="shared" si="44"/>
        <v>5.691821467680741E-2</v>
      </c>
      <c r="Y82" s="87">
        <f t="shared" si="44"/>
        <v>4.8102687712811391E-2</v>
      </c>
      <c r="Z82" s="86">
        <f t="shared" si="44"/>
        <v>5.8999490772341748E-2</v>
      </c>
      <c r="AA82" s="86">
        <f t="shared" si="44"/>
        <v>6.3706790515672546E-2</v>
      </c>
      <c r="AB82" s="106">
        <f t="shared" si="44"/>
        <v>5.8549805517310739E-2</v>
      </c>
      <c r="AC82" s="107">
        <f t="shared" si="44"/>
        <v>5.9498433593524414E-2</v>
      </c>
      <c r="AD82" s="18"/>
      <c r="AE82" s="18"/>
    </row>
    <row r="83" spans="1:31" s="8" customFormat="1">
      <c r="A83" s="92" t="s">
        <v>28</v>
      </c>
      <c r="B83" s="86">
        <f>B19/B31</f>
        <v>4.2093778569256494E-2</v>
      </c>
      <c r="C83" s="87">
        <f t="shared" ref="C83:AC83" si="45">C19/C31</f>
        <v>6.3963378957443431E-2</v>
      </c>
      <c r="D83" s="86">
        <f t="shared" si="45"/>
        <v>5.6510723011492174E-2</v>
      </c>
      <c r="E83" s="87">
        <f t="shared" si="45"/>
        <v>5.8776397691174112E-2</v>
      </c>
      <c r="F83" s="86">
        <f t="shared" si="45"/>
        <v>6.5792426290699521E-2</v>
      </c>
      <c r="G83" s="87">
        <f t="shared" si="45"/>
        <v>5.8506449319132341E-2</v>
      </c>
      <c r="H83" s="86">
        <f t="shared" si="45"/>
        <v>7.481941017904524E-2</v>
      </c>
      <c r="I83" s="87">
        <f t="shared" si="45"/>
        <v>6.7855574744606739E-2</v>
      </c>
      <c r="J83" s="86">
        <f t="shared" si="45"/>
        <v>7.3350201864220727E-2</v>
      </c>
      <c r="K83" s="87">
        <f t="shared" si="45"/>
        <v>4.6868188300316985E-2</v>
      </c>
      <c r="L83" s="86">
        <f t="shared" si="45"/>
        <v>8.1077475628527448E-2</v>
      </c>
      <c r="M83" s="87">
        <f t="shared" si="45"/>
        <v>5.2442686589028051E-2</v>
      </c>
      <c r="N83" s="86">
        <f t="shared" si="45"/>
        <v>7.0461664349692935E-2</v>
      </c>
      <c r="O83" s="87">
        <f t="shared" si="45"/>
        <v>5.7565417374630029E-2</v>
      </c>
      <c r="P83" s="86">
        <f t="shared" si="45"/>
        <v>6.1287820015515901E-2</v>
      </c>
      <c r="Q83" s="87">
        <f t="shared" si="45"/>
        <v>5.6723583285798254E-2</v>
      </c>
      <c r="R83" s="86">
        <f t="shared" si="45"/>
        <v>5.7612416497723418E-2</v>
      </c>
      <c r="S83" s="87">
        <f t="shared" si="45"/>
        <v>6.3776226532210781E-2</v>
      </c>
      <c r="T83" s="86">
        <f t="shared" si="45"/>
        <v>8.1465502244180782E-2</v>
      </c>
      <c r="U83" s="87">
        <f t="shared" si="45"/>
        <v>3.9489747749605265E-2</v>
      </c>
      <c r="V83" s="86">
        <f t="shared" si="45"/>
        <v>8.2527930158699095E-2</v>
      </c>
      <c r="W83" s="87">
        <f t="shared" si="45"/>
        <v>5.073127561793566E-2</v>
      </c>
      <c r="X83" s="86">
        <f t="shared" si="45"/>
        <v>6.6252422728372548E-2</v>
      </c>
      <c r="Y83" s="87">
        <f t="shared" si="45"/>
        <v>4.1940176840660093E-2</v>
      </c>
      <c r="Z83" s="86">
        <f t="shared" si="45"/>
        <v>6.0931994960911603E-2</v>
      </c>
      <c r="AA83" s="86">
        <f t="shared" si="45"/>
        <v>6.6386216123548489E-2</v>
      </c>
      <c r="AB83" s="106">
        <f t="shared" si="45"/>
        <v>6.2529937707545169E-2</v>
      </c>
      <c r="AC83" s="107">
        <f t="shared" si="45"/>
        <v>5.8774910865457511E-2</v>
      </c>
      <c r="AD83" s="18"/>
      <c r="AE83" s="18"/>
    </row>
    <row r="84" spans="1:31" s="8" customFormat="1">
      <c r="A84" s="91" t="s">
        <v>29</v>
      </c>
      <c r="B84" s="86">
        <f>B20/B31</f>
        <v>4.2405641908992257E-2</v>
      </c>
      <c r="C84" s="87">
        <f t="shared" ref="C84:AC84" si="46">C20/C31</f>
        <v>8.0630214727557437E-2</v>
      </c>
      <c r="D84" s="86">
        <f t="shared" si="46"/>
        <v>6.4398395318674029E-2</v>
      </c>
      <c r="E84" s="87">
        <f t="shared" si="46"/>
        <v>6.7492623885727576E-2</v>
      </c>
      <c r="F84" s="86">
        <f t="shared" si="46"/>
        <v>8.7449578843091E-2</v>
      </c>
      <c r="G84" s="87">
        <f t="shared" si="46"/>
        <v>5.7657754092469551E-2</v>
      </c>
      <c r="H84" s="86">
        <f t="shared" si="46"/>
        <v>7.836138276578547E-2</v>
      </c>
      <c r="I84" s="87">
        <f t="shared" si="46"/>
        <v>7.6240377016070018E-2</v>
      </c>
      <c r="J84" s="86">
        <f t="shared" si="46"/>
        <v>8.5648105081024759E-2</v>
      </c>
      <c r="K84" s="87">
        <f t="shared" si="46"/>
        <v>4.2323976443987971E-2</v>
      </c>
      <c r="L84" s="86">
        <f t="shared" si="46"/>
        <v>9.3432529502308875E-2</v>
      </c>
      <c r="M84" s="87">
        <f t="shared" si="46"/>
        <v>4.9732659488757047E-2</v>
      </c>
      <c r="N84" s="86">
        <f t="shared" si="46"/>
        <v>7.5052351874989001E-2</v>
      </c>
      <c r="O84" s="87">
        <f t="shared" si="46"/>
        <v>5.6682315972433506E-2</v>
      </c>
      <c r="P84" s="86">
        <f t="shared" si="46"/>
        <v>6.4855762871228725E-2</v>
      </c>
      <c r="Q84" s="87">
        <f t="shared" si="46"/>
        <v>5.7757290240011118E-2</v>
      </c>
      <c r="R84" s="86">
        <f t="shared" si="46"/>
        <v>6.3187543620592243E-2</v>
      </c>
      <c r="S84" s="87">
        <f t="shared" si="46"/>
        <v>7.0515441571301185E-2</v>
      </c>
      <c r="T84" s="86">
        <f t="shared" si="46"/>
        <v>9.4714867262795308E-2</v>
      </c>
      <c r="U84" s="87">
        <f t="shared" si="46"/>
        <v>3.6874460800538252E-2</v>
      </c>
      <c r="V84" s="86">
        <f t="shared" si="46"/>
        <v>9.1223837650294348E-2</v>
      </c>
      <c r="W84" s="87">
        <f t="shared" si="46"/>
        <v>5.0715749596323439E-2</v>
      </c>
      <c r="X84" s="86">
        <f t="shared" si="46"/>
        <v>8.618302730667439E-2</v>
      </c>
      <c r="Y84" s="87">
        <f t="shared" si="46"/>
        <v>4.3133675781722308E-2</v>
      </c>
      <c r="Z84" s="86">
        <f t="shared" si="46"/>
        <v>7.1223909469763008E-2</v>
      </c>
      <c r="AA84" s="86">
        <f t="shared" si="46"/>
        <v>7.3837057355293029E-2</v>
      </c>
      <c r="AB84" s="106">
        <f t="shared" si="46"/>
        <v>7.0204084778816081E-2</v>
      </c>
      <c r="AC84" s="107">
        <f t="shared" si="46"/>
        <v>6.3394494974147023E-2</v>
      </c>
      <c r="AD84" s="18"/>
      <c r="AE84" s="18"/>
    </row>
    <row r="85" spans="1:31" s="8" customFormat="1">
      <c r="A85" s="92" t="s">
        <v>30</v>
      </c>
      <c r="B85" s="86">
        <f>B21/B31</f>
        <v>4.5063766823375567E-2</v>
      </c>
      <c r="C85" s="87">
        <f t="shared" ref="C85:AC85" si="47">C21/C31</f>
        <v>0.10371283528986022</v>
      </c>
      <c r="D85" s="86">
        <f t="shared" si="47"/>
        <v>8.063624206959652E-2</v>
      </c>
      <c r="E85" s="87">
        <f t="shared" si="47"/>
        <v>8.1028854039345566E-2</v>
      </c>
      <c r="F85" s="86">
        <f t="shared" si="47"/>
        <v>0.10094630317824324</v>
      </c>
      <c r="G85" s="87">
        <f t="shared" si="47"/>
        <v>6.6993401585760268E-2</v>
      </c>
      <c r="H85" s="86">
        <f t="shared" si="47"/>
        <v>8.6092785293831381E-2</v>
      </c>
      <c r="I85" s="87">
        <f t="shared" si="47"/>
        <v>8.761379269970436E-2</v>
      </c>
      <c r="J85" s="86">
        <f t="shared" si="47"/>
        <v>0.1120858062475581</v>
      </c>
      <c r="K85" s="87">
        <f t="shared" si="47"/>
        <v>3.8215713367371819E-2</v>
      </c>
      <c r="L85" s="86">
        <f t="shared" si="47"/>
        <v>0.12740379681888148</v>
      </c>
      <c r="M85" s="87">
        <f t="shared" si="47"/>
        <v>5.1303616484440706E-2</v>
      </c>
      <c r="N85" s="86">
        <f t="shared" si="47"/>
        <v>8.2432206521547854E-2</v>
      </c>
      <c r="O85" s="87">
        <f t="shared" si="47"/>
        <v>5.8290933544279111E-2</v>
      </c>
      <c r="P85" s="86">
        <f t="shared" si="47"/>
        <v>7.742936509922671E-2</v>
      </c>
      <c r="Q85" s="87">
        <f t="shared" si="47"/>
        <v>6.4512579663480604E-2</v>
      </c>
      <c r="R85" s="86">
        <f t="shared" si="47"/>
        <v>6.4098729325224063E-2</v>
      </c>
      <c r="S85" s="87">
        <f t="shared" si="47"/>
        <v>7.8281795744638921E-2</v>
      </c>
      <c r="T85" s="86">
        <f t="shared" si="47"/>
        <v>0.10854180439093977</v>
      </c>
      <c r="U85" s="87">
        <f t="shared" si="47"/>
        <v>3.7427903266938324E-2</v>
      </c>
      <c r="V85" s="86">
        <f t="shared" si="47"/>
        <v>8.130697972586115E-2</v>
      </c>
      <c r="W85" s="87">
        <f t="shared" si="47"/>
        <v>5.2501242081728974E-2</v>
      </c>
      <c r="X85" s="86">
        <f t="shared" si="47"/>
        <v>0.10303299400585196</v>
      </c>
      <c r="Y85" s="87">
        <f t="shared" si="47"/>
        <v>4.7607346649037208E-2</v>
      </c>
      <c r="Z85" s="86">
        <f t="shared" si="47"/>
        <v>7.4397471394111667E-2</v>
      </c>
      <c r="AA85" s="86">
        <f t="shared" si="47"/>
        <v>7.9830099240649585E-2</v>
      </c>
      <c r="AB85" s="106">
        <f t="shared" si="47"/>
        <v>7.7525127486458525E-2</v>
      </c>
      <c r="AC85" s="107">
        <f t="shared" si="47"/>
        <v>7.088003095662064E-2</v>
      </c>
      <c r="AD85" s="18"/>
      <c r="AE85" s="18"/>
    </row>
    <row r="86" spans="1:31" s="8" customFormat="1">
      <c r="A86" s="91" t="s">
        <v>31</v>
      </c>
      <c r="B86" s="86">
        <f>B22/B31</f>
        <v>4.5469869240850794E-2</v>
      </c>
      <c r="C86" s="87">
        <f t="shared" ref="C86:AC86" si="48">C22/C31</f>
        <v>0.11971847658086358</v>
      </c>
      <c r="D86" s="86">
        <f t="shared" si="48"/>
        <v>7.2683216199640049E-2</v>
      </c>
      <c r="E86" s="87">
        <f t="shared" si="48"/>
        <v>8.8554218760310069E-2</v>
      </c>
      <c r="F86" s="86">
        <f t="shared" si="48"/>
        <v>7.7034223445769545E-2</v>
      </c>
      <c r="G86" s="87">
        <f t="shared" si="48"/>
        <v>7.2934268172399813E-2</v>
      </c>
      <c r="H86" s="86">
        <f t="shared" si="48"/>
        <v>8.5316259643094416E-2</v>
      </c>
      <c r="I86" s="87">
        <f t="shared" si="48"/>
        <v>9.1795217047683161E-2</v>
      </c>
      <c r="J86" s="86">
        <f t="shared" si="48"/>
        <v>9.923905561033694E-2</v>
      </c>
      <c r="K86" s="87">
        <f t="shared" si="48"/>
        <v>3.6508863060360434E-2</v>
      </c>
      <c r="L86" s="86">
        <f t="shared" si="48"/>
        <v>0.12697793740379681</v>
      </c>
      <c r="M86" s="87">
        <f t="shared" si="48"/>
        <v>4.7969752763697256E-2</v>
      </c>
      <c r="N86" s="86">
        <f t="shared" si="48"/>
        <v>8.645318246608126E-2</v>
      </c>
      <c r="O86" s="87">
        <f t="shared" si="48"/>
        <v>6.14301561966102E-2</v>
      </c>
      <c r="P86" s="86">
        <f t="shared" si="48"/>
        <v>7.6267459860642872E-2</v>
      </c>
      <c r="Q86" s="87">
        <f t="shared" si="48"/>
        <v>7.7281900862580674E-2</v>
      </c>
      <c r="R86" s="86">
        <f t="shared" si="48"/>
        <v>6.4771732748401964E-2</v>
      </c>
      <c r="S86" s="87">
        <f t="shared" si="48"/>
        <v>8.5572759383420946E-2</v>
      </c>
      <c r="T86" s="86">
        <f t="shared" si="48"/>
        <v>0.10585574614661981</v>
      </c>
      <c r="U86" s="87">
        <f t="shared" si="48"/>
        <v>3.9213026516405229E-2</v>
      </c>
      <c r="V86" s="86">
        <f t="shared" si="48"/>
        <v>8.7614815829781409E-2</v>
      </c>
      <c r="W86" s="87">
        <f t="shared" si="48"/>
        <v>5.7648118246180602E-2</v>
      </c>
      <c r="X86" s="86">
        <f t="shared" si="48"/>
        <v>0.10379379931203245</v>
      </c>
      <c r="Y86" s="87">
        <f t="shared" si="48"/>
        <v>5.5431395262667278E-2</v>
      </c>
      <c r="Z86" s="86">
        <f t="shared" si="48"/>
        <v>6.7824790226768822E-2</v>
      </c>
      <c r="AA86" s="86">
        <f t="shared" si="48"/>
        <v>8.9348953525452746E-2</v>
      </c>
      <c r="AB86" s="106">
        <f t="shared" si="48"/>
        <v>7.5437333702343304E-2</v>
      </c>
      <c r="AC86" s="107">
        <f t="shared" si="48"/>
        <v>7.7547327839661187E-2</v>
      </c>
      <c r="AD86" s="18"/>
      <c r="AE86" s="18"/>
    </row>
    <row r="87" spans="1:31" s="8" customFormat="1">
      <c r="A87" s="92" t="s">
        <v>32</v>
      </c>
      <c r="B87" s="86">
        <f>B23/B31</f>
        <v>4.5420320859771282E-2</v>
      </c>
      <c r="C87" s="87">
        <f t="shared" ref="C87:AC87" si="49">C23/C31</f>
        <v>0.1185973207249803</v>
      </c>
      <c r="D87" s="86">
        <f t="shared" si="49"/>
        <v>5.6528318201469953E-2</v>
      </c>
      <c r="E87" s="87">
        <f t="shared" si="49"/>
        <v>9.4477104981194437E-2</v>
      </c>
      <c r="F87" s="86">
        <f t="shared" si="49"/>
        <v>5.3182348079754367E-2</v>
      </c>
      <c r="G87" s="87">
        <f t="shared" si="49"/>
        <v>7.3905297846149146E-2</v>
      </c>
      <c r="H87" s="86">
        <f t="shared" si="49"/>
        <v>7.4123287729202014E-2</v>
      </c>
      <c r="I87" s="87">
        <f t="shared" si="49"/>
        <v>9.3327576617978511E-2</v>
      </c>
      <c r="J87" s="86">
        <f t="shared" si="49"/>
        <v>6.2922100876295378E-2</v>
      </c>
      <c r="K87" s="87">
        <f t="shared" si="49"/>
        <v>3.3531111226050528E-2</v>
      </c>
      <c r="L87" s="86">
        <f t="shared" si="49"/>
        <v>9.8491534120061563E-2</v>
      </c>
      <c r="M87" s="87">
        <f t="shared" si="49"/>
        <v>4.327708701131746E-2</v>
      </c>
      <c r="N87" s="86">
        <f t="shared" si="49"/>
        <v>7.4566227321519699E-2</v>
      </c>
      <c r="O87" s="87">
        <f t="shared" si="49"/>
        <v>5.8943117972049687E-2</v>
      </c>
      <c r="P87" s="86">
        <f t="shared" si="49"/>
        <v>6.7873141398504894E-2</v>
      </c>
      <c r="Q87" s="87">
        <f t="shared" si="49"/>
        <v>7.8914984117975789E-2</v>
      </c>
      <c r="R87" s="86">
        <f t="shared" si="49"/>
        <v>5.4662833593672105E-2</v>
      </c>
      <c r="S87" s="87">
        <f t="shared" si="49"/>
        <v>7.8764575769369086E-2</v>
      </c>
      <c r="T87" s="86">
        <f t="shared" si="49"/>
        <v>9.1833965415260427E-2</v>
      </c>
      <c r="U87" s="87">
        <f t="shared" si="49"/>
        <v>3.5773001774271437E-2</v>
      </c>
      <c r="V87" s="86">
        <f t="shared" si="49"/>
        <v>0.10196281851146813</v>
      </c>
      <c r="W87" s="87">
        <f t="shared" si="49"/>
        <v>5.1575503043100233E-2</v>
      </c>
      <c r="X87" s="86">
        <f t="shared" si="49"/>
        <v>9.1750625481739428E-2</v>
      </c>
      <c r="Y87" s="87">
        <f t="shared" si="49"/>
        <v>5.4038979831428025E-2</v>
      </c>
      <c r="Z87" s="86">
        <f t="shared" si="49"/>
        <v>6.1492440874926002E-2</v>
      </c>
      <c r="AA87" s="86">
        <f t="shared" si="49"/>
        <v>8.9953172991389871E-2</v>
      </c>
      <c r="AB87" s="106">
        <f t="shared" si="49"/>
        <v>6.7290239674174968E-2</v>
      </c>
      <c r="AC87" s="107">
        <f t="shared" si="49"/>
        <v>7.6209344147061597E-2</v>
      </c>
      <c r="AD87" s="18"/>
      <c r="AE87" s="18"/>
    </row>
    <row r="88" spans="1:31" s="8" customFormat="1">
      <c r="A88" s="91" t="s">
        <v>33</v>
      </c>
      <c r="B88" s="86">
        <f>B24/B31</f>
        <v>4.382408575950382E-2</v>
      </c>
      <c r="C88" s="87">
        <f t="shared" ref="C88:AC88" si="50">C24/C31</f>
        <v>8.918684916310704E-2</v>
      </c>
      <c r="D88" s="86">
        <f t="shared" si="50"/>
        <v>4.1167717350868195E-2</v>
      </c>
      <c r="E88" s="87">
        <f t="shared" si="50"/>
        <v>7.585693323320461E-2</v>
      </c>
      <c r="F88" s="86">
        <f t="shared" si="50"/>
        <v>3.5121038142202715E-2</v>
      </c>
      <c r="G88" s="87">
        <f t="shared" si="50"/>
        <v>5.7726567218955721E-2</v>
      </c>
      <c r="H88" s="86">
        <f t="shared" si="50"/>
        <v>6.1292629565526495E-2</v>
      </c>
      <c r="I88" s="87">
        <f t="shared" si="50"/>
        <v>7.3695225829113364E-2</v>
      </c>
      <c r="J88" s="86">
        <f t="shared" si="50"/>
        <v>4.354499618597555E-2</v>
      </c>
      <c r="K88" s="87">
        <f t="shared" si="50"/>
        <v>2.5920479986995426E-2</v>
      </c>
      <c r="L88" s="86">
        <f t="shared" si="50"/>
        <v>6.945613134940995E-2</v>
      </c>
      <c r="M88" s="87">
        <f t="shared" si="50"/>
        <v>3.8576844295935969E-2</v>
      </c>
      <c r="N88" s="86">
        <f t="shared" si="50"/>
        <v>6.391108100022877E-2</v>
      </c>
      <c r="O88" s="87">
        <f t="shared" si="50"/>
        <v>5.3285652098614029E-2</v>
      </c>
      <c r="P88" s="86">
        <f t="shared" si="50"/>
        <v>5.1109530125521517E-2</v>
      </c>
      <c r="Q88" s="87">
        <f t="shared" si="50"/>
        <v>7.5046545768316444E-2</v>
      </c>
      <c r="R88" s="86">
        <f t="shared" si="50"/>
        <v>4.5658989442431894E-2</v>
      </c>
      <c r="S88" s="87">
        <f t="shared" si="50"/>
        <v>6.7749309082668685E-2</v>
      </c>
      <c r="T88" s="86">
        <f t="shared" si="50"/>
        <v>6.6768727601684008E-2</v>
      </c>
      <c r="U88" s="87">
        <f t="shared" si="50"/>
        <v>3.8768102180671837E-2</v>
      </c>
      <c r="V88" s="86">
        <f t="shared" si="50"/>
        <v>9.3098082202506496E-2</v>
      </c>
      <c r="W88" s="87">
        <f t="shared" si="50"/>
        <v>4.9483371630853312E-2</v>
      </c>
      <c r="X88" s="86">
        <f t="shared" si="50"/>
        <v>6.5274600826658619E-2</v>
      </c>
      <c r="Y88" s="87">
        <f t="shared" si="50"/>
        <v>5.441341087176127E-2</v>
      </c>
      <c r="Z88" s="86">
        <f t="shared" si="50"/>
        <v>5.177279187757261E-2</v>
      </c>
      <c r="AA88" s="86">
        <f t="shared" si="50"/>
        <v>7.196086000570652E-2</v>
      </c>
      <c r="AB88" s="106">
        <f t="shared" si="50"/>
        <v>5.5296620512280285E-2</v>
      </c>
      <c r="AC88" s="107">
        <f t="shared" si="50"/>
        <v>6.3958563150807224E-2</v>
      </c>
      <c r="AD88" s="18"/>
      <c r="AE88" s="18"/>
    </row>
    <row r="89" spans="1:31" s="8" customFormat="1">
      <c r="A89" s="92" t="s">
        <v>34</v>
      </c>
      <c r="B89" s="86">
        <f>B25/B31</f>
        <v>5.0383902799677836E-3</v>
      </c>
      <c r="C89" s="87">
        <f t="shared" ref="C89:AC89" si="51">C25/C31</f>
        <v>6.4000581715858859E-2</v>
      </c>
      <c r="D89" s="86">
        <f t="shared" si="51"/>
        <v>9.0389004514423027E-3</v>
      </c>
      <c r="E89" s="87">
        <f t="shared" si="51"/>
        <v>6.0831340708923917E-2</v>
      </c>
      <c r="F89" s="86">
        <f t="shared" si="51"/>
        <v>9.6162792606903792E-3</v>
      </c>
      <c r="G89" s="87">
        <f t="shared" si="51"/>
        <v>4.6869385040026301E-2</v>
      </c>
      <c r="H89" s="86">
        <f t="shared" si="51"/>
        <v>2.0892136990127333E-2</v>
      </c>
      <c r="I89" s="87">
        <f t="shared" si="51"/>
        <v>5.6376781898545211E-2</v>
      </c>
      <c r="J89" s="86">
        <f t="shared" si="51"/>
        <v>2.4335336471376211E-2</v>
      </c>
      <c r="K89" s="87">
        <f t="shared" si="51"/>
        <v>1.8546295543716795E-2</v>
      </c>
      <c r="L89" s="86">
        <f t="shared" si="51"/>
        <v>3.7167778347870703E-2</v>
      </c>
      <c r="M89" s="87">
        <f t="shared" si="51"/>
        <v>2.5478800920348439E-2</v>
      </c>
      <c r="N89" s="86">
        <f t="shared" si="51"/>
        <v>3.7141235680222429E-2</v>
      </c>
      <c r="O89" s="87">
        <f t="shared" si="51"/>
        <v>3.9953317325170108E-2</v>
      </c>
      <c r="P89" s="86">
        <f t="shared" si="51"/>
        <v>3.3981259362274904E-2</v>
      </c>
      <c r="Q89" s="87">
        <f t="shared" si="51"/>
        <v>5.9370104731598136E-2</v>
      </c>
      <c r="R89" s="86">
        <f t="shared" si="51"/>
        <v>3.2345707733723285E-2</v>
      </c>
      <c r="S89" s="87">
        <f t="shared" si="51"/>
        <v>4.8346971047977499E-2</v>
      </c>
      <c r="T89" s="86">
        <f t="shared" si="51"/>
        <v>5.6365470930030269E-2</v>
      </c>
      <c r="U89" s="87">
        <f t="shared" si="51"/>
        <v>3.0618390567604084E-2</v>
      </c>
      <c r="V89" s="86">
        <f t="shared" si="51"/>
        <v>9.7079016780116364E-2</v>
      </c>
      <c r="W89" s="87">
        <f t="shared" si="51"/>
        <v>3.7866025959508137E-2</v>
      </c>
      <c r="X89" s="86">
        <f t="shared" si="51"/>
        <v>4.7342045593440608E-2</v>
      </c>
      <c r="Y89" s="87">
        <f t="shared" si="51"/>
        <v>4.797397704269684E-2</v>
      </c>
      <c r="Z89" s="86">
        <f t="shared" si="51"/>
        <v>3.6603323473819102E-2</v>
      </c>
      <c r="AA89" s="86">
        <f t="shared" si="51"/>
        <v>5.7042393668163625E-2</v>
      </c>
      <c r="AB89" s="106">
        <f t="shared" si="51"/>
        <v>3.1614035641517588E-2</v>
      </c>
      <c r="AC89" s="107">
        <f t="shared" si="51"/>
        <v>4.877966691470708E-2</v>
      </c>
      <c r="AD89" s="18"/>
      <c r="AE89" s="18"/>
    </row>
    <row r="90" spans="1:31" s="8" customFormat="1">
      <c r="A90" s="91" t="s">
        <v>35</v>
      </c>
      <c r="B90" s="86">
        <f>B26/B31</f>
        <v>9.7153688391202938E-7</v>
      </c>
      <c r="C90" s="87">
        <f t="shared" ref="C90:AC90" si="52">C26/C31</f>
        <v>4.581688802307924E-2</v>
      </c>
      <c r="D90" s="86">
        <f t="shared" si="52"/>
        <v>5.8315486783498726E-4</v>
      </c>
      <c r="E90" s="87">
        <f t="shared" si="52"/>
        <v>3.5386495819416386E-2</v>
      </c>
      <c r="F90" s="86">
        <f t="shared" si="52"/>
        <v>9.9610860867709104E-4</v>
      </c>
      <c r="G90" s="87">
        <f t="shared" si="52"/>
        <v>2.9390850912538517E-2</v>
      </c>
      <c r="H90" s="86">
        <f t="shared" si="52"/>
        <v>1.8662006102179772E-3</v>
      </c>
      <c r="I90" s="87">
        <f t="shared" si="52"/>
        <v>3.4632497146035182E-2</v>
      </c>
      <c r="J90" s="86">
        <f t="shared" si="52"/>
        <v>9.7862285809968558E-3</v>
      </c>
      <c r="K90" s="87">
        <f t="shared" si="52"/>
        <v>1.097260911650177E-2</v>
      </c>
      <c r="L90" s="86">
        <f t="shared" si="52"/>
        <v>8.7583376090302721E-3</v>
      </c>
      <c r="M90" s="87">
        <f t="shared" si="52"/>
        <v>6.4202133167650405E-3</v>
      </c>
      <c r="N90" s="86">
        <f t="shared" si="52"/>
        <v>7.947366568708536E-3</v>
      </c>
      <c r="O90" s="87">
        <f t="shared" si="52"/>
        <v>1.161605996352136E-2</v>
      </c>
      <c r="P90" s="86">
        <f t="shared" si="52"/>
        <v>1.2194642365567564E-2</v>
      </c>
      <c r="Q90" s="87">
        <f t="shared" si="52"/>
        <v>1.4315538323889055E-2</v>
      </c>
      <c r="R90" s="86">
        <f t="shared" si="52"/>
        <v>8.4748579214995508E-3</v>
      </c>
      <c r="S90" s="87">
        <f t="shared" si="52"/>
        <v>7.6727539644614786E-3</v>
      </c>
      <c r="T90" s="86">
        <f t="shared" si="52"/>
        <v>1.2268188302425107E-2</v>
      </c>
      <c r="U90" s="87">
        <f t="shared" si="52"/>
        <v>1.9696040716002624E-3</v>
      </c>
      <c r="V90" s="86">
        <f t="shared" si="52"/>
        <v>1.8169895619748567E-2</v>
      </c>
      <c r="W90" s="87">
        <f t="shared" si="52"/>
        <v>2.1309464662774809E-3</v>
      </c>
      <c r="X90" s="86">
        <f t="shared" si="52"/>
        <v>7.4409253388078057E-3</v>
      </c>
      <c r="Y90" s="87">
        <f t="shared" si="52"/>
        <v>4.3644618138843714E-3</v>
      </c>
      <c r="Z90" s="86">
        <f t="shared" si="52"/>
        <v>2.1166929160227449E-3</v>
      </c>
      <c r="AA90" s="86">
        <f t="shared" si="52"/>
        <v>1.0258543591317462E-2</v>
      </c>
      <c r="AB90" s="106">
        <f t="shared" si="52"/>
        <v>5.2233385099950194E-3</v>
      </c>
      <c r="AC90" s="107">
        <f t="shared" si="52"/>
        <v>1.7753526299701727E-2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53">C27/C31</f>
        <v>4.4034537688085306E-3</v>
      </c>
      <c r="D91" s="86">
        <f t="shared" si="53"/>
        <v>2.5135985682542554E-6</v>
      </c>
      <c r="E91" s="87">
        <f t="shared" si="53"/>
        <v>3.1829621972179717E-3</v>
      </c>
      <c r="F91" s="86">
        <f t="shared" si="53"/>
        <v>0</v>
      </c>
      <c r="G91" s="87">
        <f t="shared" si="53"/>
        <v>3.6700334125958604E-4</v>
      </c>
      <c r="H91" s="86">
        <f t="shared" si="53"/>
        <v>0</v>
      </c>
      <c r="I91" s="87">
        <f t="shared" si="53"/>
        <v>2.9271434007552029E-5</v>
      </c>
      <c r="J91" s="86">
        <f t="shared" si="53"/>
        <v>9.3024986511376951E-6</v>
      </c>
      <c r="K91" s="87">
        <f t="shared" si="53"/>
        <v>0</v>
      </c>
      <c r="L91" s="86">
        <f t="shared" si="53"/>
        <v>0</v>
      </c>
      <c r="M91" s="87">
        <f t="shared" si="53"/>
        <v>0</v>
      </c>
      <c r="N91" s="86">
        <f t="shared" si="53"/>
        <v>0</v>
      </c>
      <c r="O91" s="87">
        <f t="shared" si="53"/>
        <v>2.1843497580832644E-5</v>
      </c>
      <c r="P91" s="86">
        <f t="shared" si="53"/>
        <v>0</v>
      </c>
      <c r="Q91" s="87">
        <f t="shared" si="53"/>
        <v>0</v>
      </c>
      <c r="R91" s="86">
        <f t="shared" si="53"/>
        <v>0</v>
      </c>
      <c r="S91" s="87">
        <f t="shared" si="53"/>
        <v>0</v>
      </c>
      <c r="T91" s="86">
        <f t="shared" si="53"/>
        <v>0</v>
      </c>
      <c r="U91" s="87">
        <f t="shared" si="53"/>
        <v>0</v>
      </c>
      <c r="V91" s="86">
        <f t="shared" si="53"/>
        <v>0</v>
      </c>
      <c r="W91" s="87">
        <f t="shared" si="53"/>
        <v>0</v>
      </c>
      <c r="X91" s="86">
        <f t="shared" si="53"/>
        <v>0</v>
      </c>
      <c r="Y91" s="87">
        <f t="shared" si="53"/>
        <v>0</v>
      </c>
      <c r="Z91" s="86">
        <f t="shared" si="53"/>
        <v>0</v>
      </c>
      <c r="AA91" s="86">
        <f t="shared" si="53"/>
        <v>0</v>
      </c>
      <c r="AB91" s="106">
        <f t="shared" si="53"/>
        <v>3.6705235304416706E-7</v>
      </c>
      <c r="AC91" s="107">
        <f t="shared" si="53"/>
        <v>6.8030263627846691E-4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54">C28/C31</f>
        <v>0</v>
      </c>
      <c r="D92" s="86">
        <f t="shared" si="54"/>
        <v>0</v>
      </c>
      <c r="E92" s="87">
        <f t="shared" si="54"/>
        <v>0</v>
      </c>
      <c r="F92" s="86">
        <f t="shared" si="54"/>
        <v>0</v>
      </c>
      <c r="G92" s="87">
        <f t="shared" si="54"/>
        <v>0</v>
      </c>
      <c r="H92" s="86">
        <f t="shared" si="54"/>
        <v>0</v>
      </c>
      <c r="I92" s="87">
        <f t="shared" si="54"/>
        <v>0</v>
      </c>
      <c r="J92" s="86">
        <f t="shared" si="54"/>
        <v>0</v>
      </c>
      <c r="K92" s="87">
        <f t="shared" si="54"/>
        <v>0</v>
      </c>
      <c r="L92" s="86">
        <f t="shared" si="54"/>
        <v>0</v>
      </c>
      <c r="M92" s="87">
        <f t="shared" si="54"/>
        <v>0</v>
      </c>
      <c r="N92" s="86">
        <f t="shared" si="54"/>
        <v>0</v>
      </c>
      <c r="O92" s="87">
        <f t="shared" si="54"/>
        <v>0</v>
      </c>
      <c r="P92" s="86">
        <f t="shared" si="54"/>
        <v>0</v>
      </c>
      <c r="Q92" s="87">
        <f t="shared" si="54"/>
        <v>0</v>
      </c>
      <c r="R92" s="86">
        <f t="shared" si="54"/>
        <v>0</v>
      </c>
      <c r="S92" s="87">
        <f t="shared" si="54"/>
        <v>0</v>
      </c>
      <c r="T92" s="86">
        <f t="shared" si="54"/>
        <v>0</v>
      </c>
      <c r="U92" s="87">
        <f t="shared" si="54"/>
        <v>0</v>
      </c>
      <c r="V92" s="86">
        <f t="shared" si="54"/>
        <v>0</v>
      </c>
      <c r="W92" s="87">
        <f t="shared" si="54"/>
        <v>0</v>
      </c>
      <c r="X92" s="86">
        <f t="shared" si="54"/>
        <v>0</v>
      </c>
      <c r="Y92" s="87">
        <f t="shared" si="54"/>
        <v>0</v>
      </c>
      <c r="Z92" s="86">
        <f t="shared" si="54"/>
        <v>0</v>
      </c>
      <c r="AA92" s="86">
        <f t="shared" si="54"/>
        <v>0</v>
      </c>
      <c r="AB92" s="106">
        <f t="shared" si="54"/>
        <v>0</v>
      </c>
      <c r="AC92" s="107">
        <f t="shared" si="54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55">C29/C31</f>
        <v>0</v>
      </c>
      <c r="D93" s="86">
        <f t="shared" si="55"/>
        <v>0</v>
      </c>
      <c r="E93" s="87">
        <f t="shared" si="55"/>
        <v>0</v>
      </c>
      <c r="F93" s="86">
        <f t="shared" si="55"/>
        <v>0</v>
      </c>
      <c r="G93" s="87">
        <f t="shared" si="55"/>
        <v>0</v>
      </c>
      <c r="H93" s="86">
        <f t="shared" si="55"/>
        <v>0</v>
      </c>
      <c r="I93" s="87">
        <f t="shared" si="55"/>
        <v>0</v>
      </c>
      <c r="J93" s="86">
        <f t="shared" si="55"/>
        <v>0</v>
      </c>
      <c r="K93" s="87">
        <f t="shared" si="55"/>
        <v>0</v>
      </c>
      <c r="L93" s="86">
        <f t="shared" si="55"/>
        <v>0</v>
      </c>
      <c r="M93" s="87">
        <f t="shared" si="55"/>
        <v>0</v>
      </c>
      <c r="N93" s="86">
        <f t="shared" si="55"/>
        <v>0</v>
      </c>
      <c r="O93" s="87">
        <f t="shared" si="55"/>
        <v>0</v>
      </c>
      <c r="P93" s="86">
        <f t="shared" si="55"/>
        <v>0</v>
      </c>
      <c r="Q93" s="87">
        <f t="shared" si="55"/>
        <v>0</v>
      </c>
      <c r="R93" s="86">
        <f t="shared" si="55"/>
        <v>0</v>
      </c>
      <c r="S93" s="87">
        <f t="shared" si="55"/>
        <v>0</v>
      </c>
      <c r="T93" s="86">
        <f t="shared" si="55"/>
        <v>0</v>
      </c>
      <c r="U93" s="87">
        <f t="shared" si="55"/>
        <v>0</v>
      </c>
      <c r="V93" s="86">
        <f t="shared" si="55"/>
        <v>0</v>
      </c>
      <c r="W93" s="87">
        <f t="shared" si="55"/>
        <v>0</v>
      </c>
      <c r="X93" s="86">
        <f t="shared" si="55"/>
        <v>0</v>
      </c>
      <c r="Y93" s="87">
        <f t="shared" si="55"/>
        <v>0</v>
      </c>
      <c r="Z93" s="86">
        <f t="shared" si="55"/>
        <v>0</v>
      </c>
      <c r="AA93" s="86">
        <f t="shared" si="55"/>
        <v>0</v>
      </c>
      <c r="AB93" s="106">
        <f t="shared" si="55"/>
        <v>0</v>
      </c>
      <c r="AC93" s="107">
        <f t="shared" si="55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56">C30/C31</f>
        <v>0</v>
      </c>
      <c r="D94" s="88">
        <f t="shared" si="56"/>
        <v>0</v>
      </c>
      <c r="E94" s="89">
        <f t="shared" si="56"/>
        <v>0</v>
      </c>
      <c r="F94" s="88">
        <f t="shared" si="56"/>
        <v>0</v>
      </c>
      <c r="G94" s="89">
        <f t="shared" si="56"/>
        <v>0</v>
      </c>
      <c r="H94" s="88">
        <f t="shared" si="56"/>
        <v>0</v>
      </c>
      <c r="I94" s="89">
        <f t="shared" si="56"/>
        <v>0</v>
      </c>
      <c r="J94" s="88">
        <f t="shared" si="56"/>
        <v>0</v>
      </c>
      <c r="K94" s="89">
        <f t="shared" si="56"/>
        <v>0</v>
      </c>
      <c r="L94" s="88">
        <f t="shared" si="56"/>
        <v>0</v>
      </c>
      <c r="M94" s="89">
        <f t="shared" si="56"/>
        <v>0</v>
      </c>
      <c r="N94" s="88">
        <f t="shared" si="56"/>
        <v>0</v>
      </c>
      <c r="O94" s="89">
        <f t="shared" si="56"/>
        <v>0</v>
      </c>
      <c r="P94" s="88">
        <f t="shared" si="56"/>
        <v>0</v>
      </c>
      <c r="Q94" s="89">
        <f t="shared" si="56"/>
        <v>0</v>
      </c>
      <c r="R94" s="88">
        <f t="shared" si="56"/>
        <v>0</v>
      </c>
      <c r="S94" s="89">
        <f t="shared" si="56"/>
        <v>0</v>
      </c>
      <c r="T94" s="88">
        <f t="shared" si="56"/>
        <v>0</v>
      </c>
      <c r="U94" s="89">
        <f t="shared" si="56"/>
        <v>0</v>
      </c>
      <c r="V94" s="88">
        <f t="shared" si="56"/>
        <v>0</v>
      </c>
      <c r="W94" s="89">
        <f t="shared" si="56"/>
        <v>0</v>
      </c>
      <c r="X94" s="88">
        <f t="shared" si="56"/>
        <v>0</v>
      </c>
      <c r="Y94" s="89">
        <f t="shared" si="56"/>
        <v>0</v>
      </c>
      <c r="Z94" s="88">
        <f t="shared" si="56"/>
        <v>0</v>
      </c>
      <c r="AA94" s="88">
        <f t="shared" si="56"/>
        <v>0</v>
      </c>
      <c r="AB94" s="108">
        <f t="shared" si="56"/>
        <v>0</v>
      </c>
      <c r="AC94" s="109">
        <f t="shared" si="56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57">SUM(C71:C94)</f>
        <v>1</v>
      </c>
      <c r="D95" s="82">
        <f t="shared" si="57"/>
        <v>1</v>
      </c>
      <c r="E95" s="83">
        <f t="shared" si="57"/>
        <v>1</v>
      </c>
      <c r="F95" s="82">
        <f t="shared" si="57"/>
        <v>1.0000000000000002</v>
      </c>
      <c r="G95" s="83">
        <f t="shared" si="57"/>
        <v>1</v>
      </c>
      <c r="H95" s="82">
        <f t="shared" si="57"/>
        <v>1</v>
      </c>
      <c r="I95" s="83">
        <f t="shared" si="57"/>
        <v>1.0000000000000002</v>
      </c>
      <c r="J95" s="82">
        <f t="shared" si="57"/>
        <v>0.99999999999999989</v>
      </c>
      <c r="K95" s="82">
        <f t="shared" si="57"/>
        <v>1.0000000000000002</v>
      </c>
      <c r="L95" s="82">
        <f t="shared" si="57"/>
        <v>1</v>
      </c>
      <c r="M95" s="83">
        <f t="shared" si="57"/>
        <v>1.0000000000000002</v>
      </c>
      <c r="N95" s="82">
        <f t="shared" si="57"/>
        <v>1</v>
      </c>
      <c r="O95" s="83">
        <f t="shared" si="57"/>
        <v>1</v>
      </c>
      <c r="P95" s="82">
        <f t="shared" si="57"/>
        <v>1.0000000000000002</v>
      </c>
      <c r="Q95" s="83">
        <f t="shared" si="57"/>
        <v>1</v>
      </c>
      <c r="R95" s="82">
        <f t="shared" si="57"/>
        <v>1</v>
      </c>
      <c r="S95" s="83">
        <f t="shared" si="57"/>
        <v>0.99999999999999989</v>
      </c>
      <c r="T95" s="82">
        <f t="shared" si="57"/>
        <v>1</v>
      </c>
      <c r="U95" s="83">
        <f t="shared" si="57"/>
        <v>1</v>
      </c>
      <c r="V95" s="82">
        <f t="shared" si="57"/>
        <v>1</v>
      </c>
      <c r="W95" s="83">
        <f t="shared" si="57"/>
        <v>1</v>
      </c>
      <c r="X95" s="82">
        <f t="shared" si="57"/>
        <v>1</v>
      </c>
      <c r="Y95" s="83">
        <f t="shared" si="57"/>
        <v>1</v>
      </c>
      <c r="Z95" s="82">
        <f t="shared" si="57"/>
        <v>1</v>
      </c>
      <c r="AA95" s="82">
        <f t="shared" si="57"/>
        <v>1</v>
      </c>
      <c r="AB95" s="82">
        <f t="shared" si="57"/>
        <v>1</v>
      </c>
      <c r="AC95" s="84">
        <f t="shared" si="57"/>
        <v>1</v>
      </c>
      <c r="AD95" s="85"/>
    </row>
    <row r="96" spans="1:31" ht="14" thickTop="1"/>
  </sheetData>
  <mergeCells count="62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AE5:AE6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22" zoomScale="90" zoomScaleNormal="90" zoomScalePageLayoutView="90" workbookViewId="0">
      <selection activeCell="V36" sqref="V36"/>
    </sheetView>
  </sheetViews>
  <sheetFormatPr baseColWidth="10" defaultColWidth="8.83203125" defaultRowHeight="13"/>
  <cols>
    <col min="1" max="1" width="15.5" style="93" customWidth="1"/>
    <col min="2" max="27" width="7.6640625" customWidth="1"/>
    <col min="28" max="28" width="10.1640625" style="93" bestFit="1" customWidth="1"/>
    <col min="29" max="29" width="10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9" t="s">
        <v>44</v>
      </c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29" t="s">
        <v>44</v>
      </c>
      <c r="Q2" s="329"/>
      <c r="R2" s="329"/>
      <c r="S2" s="329"/>
      <c r="T2" s="329"/>
      <c r="U2" s="329"/>
      <c r="V2" s="329"/>
      <c r="W2" s="329"/>
      <c r="X2" s="329"/>
      <c r="Y2" s="329"/>
      <c r="Z2" s="329"/>
      <c r="AA2" s="329"/>
      <c r="AB2" s="329"/>
      <c r="AC2" s="329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21" t="s">
        <v>0</v>
      </c>
      <c r="B5" s="316" t="s">
        <v>1</v>
      </c>
      <c r="C5" s="317"/>
      <c r="D5" s="316" t="s">
        <v>2</v>
      </c>
      <c r="E5" s="317"/>
      <c r="F5" s="316" t="s">
        <v>3</v>
      </c>
      <c r="G5" s="317"/>
      <c r="H5" s="316" t="s">
        <v>4</v>
      </c>
      <c r="I5" s="317"/>
      <c r="J5" s="316" t="s">
        <v>5</v>
      </c>
      <c r="K5" s="317"/>
      <c r="L5" s="316" t="s">
        <v>6</v>
      </c>
      <c r="M5" s="317"/>
      <c r="N5" s="316" t="s">
        <v>7</v>
      </c>
      <c r="O5" s="317"/>
      <c r="P5" s="316" t="s">
        <v>8</v>
      </c>
      <c r="Q5" s="317"/>
      <c r="R5" s="316" t="s">
        <v>9</v>
      </c>
      <c r="S5" s="317"/>
      <c r="T5" s="316" t="s">
        <v>10</v>
      </c>
      <c r="U5" s="317"/>
      <c r="V5" s="316" t="s">
        <v>11</v>
      </c>
      <c r="W5" s="317"/>
      <c r="X5" s="316" t="s">
        <v>12</v>
      </c>
      <c r="Y5" s="317"/>
      <c r="Z5" s="316" t="s">
        <v>40</v>
      </c>
      <c r="AA5" s="317"/>
      <c r="AB5" s="316" t="s">
        <v>41</v>
      </c>
      <c r="AC5" s="317"/>
    </row>
    <row r="6" spans="1:29" ht="15" thickTop="1" thickBot="1">
      <c r="A6" s="322"/>
      <c r="B6" s="33" t="s">
        <v>14</v>
      </c>
      <c r="C6" s="34" t="s">
        <v>15</v>
      </c>
      <c r="D6" s="52" t="s">
        <v>14</v>
      </c>
      <c r="E6" s="53" t="s">
        <v>15</v>
      </c>
      <c r="F6" s="33" t="s">
        <v>14</v>
      </c>
      <c r="G6" s="34" t="s">
        <v>15</v>
      </c>
      <c r="H6" s="52" t="s">
        <v>14</v>
      </c>
      <c r="I6" s="53" t="s">
        <v>15</v>
      </c>
      <c r="J6" s="33" t="s">
        <v>14</v>
      </c>
      <c r="K6" s="34" t="s">
        <v>15</v>
      </c>
      <c r="L6" s="52" t="s">
        <v>14</v>
      </c>
      <c r="M6" s="53" t="s">
        <v>15</v>
      </c>
      <c r="N6" s="38" t="s">
        <v>14</v>
      </c>
      <c r="O6" s="41" t="s">
        <v>15</v>
      </c>
      <c r="P6" s="51" t="s">
        <v>14</v>
      </c>
      <c r="Q6" s="39" t="s">
        <v>15</v>
      </c>
      <c r="R6" s="36" t="s">
        <v>14</v>
      </c>
      <c r="S6" s="37" t="s">
        <v>15</v>
      </c>
      <c r="T6" s="51" t="s">
        <v>14</v>
      </c>
      <c r="U6" s="39" t="s">
        <v>15</v>
      </c>
      <c r="V6" s="36" t="s">
        <v>14</v>
      </c>
      <c r="W6" s="37" t="s">
        <v>15</v>
      </c>
      <c r="X6" s="51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SUM(Daily!B195,Daily!B412,Daily!B629,Daily!B846)</f>
        <v>0</v>
      </c>
      <c r="C7" s="35">
        <f>SUM(Daily!C195,Daily!C412,Daily!C629,Daily!C846)</f>
        <v>0</v>
      </c>
      <c r="D7" s="35">
        <f>SUM(Daily!D195,Daily!D412,Daily!D629,Daily!D846)</f>
        <v>0</v>
      </c>
      <c r="E7" s="35">
        <f>SUM(Daily!E195,Daily!E412,Daily!E629,Daily!E846)</f>
        <v>0</v>
      </c>
      <c r="F7" s="35">
        <f>SUM(Daily!F195,Daily!F412,Daily!F629,Daily!F846)</f>
        <v>0</v>
      </c>
      <c r="G7" s="35">
        <f>SUM(Daily!G195,Daily!G412,Daily!G629,Daily!G846)</f>
        <v>0</v>
      </c>
      <c r="H7" s="35">
        <f>SUM(Daily!H195,Daily!H412,Daily!H629,Daily!H846)</f>
        <v>0</v>
      </c>
      <c r="I7" s="35">
        <f>SUM(Daily!I195,Daily!I412,Daily!I629,Daily!I846)</f>
        <v>0</v>
      </c>
      <c r="J7" s="35">
        <f>SUM(Daily!J195,Daily!J412,Daily!J629,Daily!J846)</f>
        <v>0</v>
      </c>
      <c r="K7" s="35">
        <f>SUM(Daily!K195,Daily!K412,Daily!K629,Daily!K846)</f>
        <v>0</v>
      </c>
      <c r="L7" s="35">
        <f>SUM(Daily!L195,Daily!L412,Daily!L629,Daily!L846)</f>
        <v>0</v>
      </c>
      <c r="M7" s="35">
        <f>SUM(Daily!M195,Daily!M412,Daily!M629,Daily!M846)</f>
        <v>0</v>
      </c>
      <c r="N7" s="35">
        <f>SUM(Daily!N195,Daily!N412,Daily!N629,Daily!N846)</f>
        <v>0</v>
      </c>
      <c r="O7" s="35">
        <f>SUM(Daily!O195,Daily!O412,Daily!O629,Daily!O846)</f>
        <v>0</v>
      </c>
      <c r="P7" s="35">
        <f>SUM(Daily!P195,Daily!P412,Daily!P629,Daily!P846)</f>
        <v>0</v>
      </c>
      <c r="Q7" s="35">
        <f>SUM(Daily!Q195,Daily!Q412,Daily!Q629,Daily!Q846)</f>
        <v>0</v>
      </c>
      <c r="R7" s="35">
        <f>SUM(Daily!R195,Daily!R412,Daily!R629,Daily!R846)</f>
        <v>0</v>
      </c>
      <c r="S7" s="35">
        <f>SUM(Daily!S195,Daily!S412,Daily!S629,Daily!S846)</f>
        <v>0</v>
      </c>
      <c r="T7" s="35">
        <f>SUM(Daily!T195,Daily!T412,Daily!T629,Daily!T846)</f>
        <v>0</v>
      </c>
      <c r="U7" s="35">
        <f>SUM(Daily!U195,Daily!U412,Daily!U629,Daily!U846)</f>
        <v>0</v>
      </c>
      <c r="V7" s="35">
        <f>SUM(Daily!V195,Daily!V412,Daily!V629,Daily!V846)</f>
        <v>0</v>
      </c>
      <c r="W7" s="35">
        <f>SUM(Daily!W195,Daily!W412,Daily!W629,Daily!W846)</f>
        <v>0</v>
      </c>
      <c r="X7" s="35">
        <f>SUM(Daily!X195,Daily!X412,Daily!X629,Daily!X846)</f>
        <v>0</v>
      </c>
      <c r="Y7" s="35">
        <f>SUM(Daily!Y195,Daily!Y412,Daily!Y629,Daily!Y846)</f>
        <v>0</v>
      </c>
      <c r="Z7" s="35">
        <f>SUM(Daily!Z195,Daily!Z412,Daily!Z629,Daily!Z846)</f>
        <v>0</v>
      </c>
      <c r="AA7" s="35">
        <f>SUM(Daily!AA195,Daily!AA412,Daily!AA629,Daily!AA846)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 ht="15" thickTop="1" thickBot="1">
      <c r="A8" s="95" t="s">
        <v>17</v>
      </c>
      <c r="B8" s="35">
        <f>SUM(Daily!B196,Daily!B413,Daily!B630,Daily!B847)</f>
        <v>810</v>
      </c>
      <c r="C8" s="35">
        <f>SUM(Daily!C196,Daily!C413,Daily!C630,Daily!C847)</f>
        <v>0</v>
      </c>
      <c r="D8" s="35">
        <f>SUM(Daily!D196,Daily!D413,Daily!D630,Daily!D847)</f>
        <v>337</v>
      </c>
      <c r="E8" s="35">
        <f>SUM(Daily!E196,Daily!E413,Daily!E630,Daily!E847)</f>
        <v>1</v>
      </c>
      <c r="F8" s="35">
        <f>SUM(Daily!F196,Daily!F413,Daily!F630,Daily!F847)</f>
        <v>101</v>
      </c>
      <c r="G8" s="35">
        <f>SUM(Daily!G196,Daily!G413,Daily!G630,Daily!G847)</f>
        <v>1</v>
      </c>
      <c r="H8" s="35">
        <f>SUM(Daily!H196,Daily!H413,Daily!H630,Daily!H847)</f>
        <v>502</v>
      </c>
      <c r="I8" s="35">
        <f>SUM(Daily!I196,Daily!I413,Daily!I630,Daily!I847)</f>
        <v>15</v>
      </c>
      <c r="J8" s="35">
        <f>SUM(Daily!J196,Daily!J413,Daily!J630,Daily!J847)</f>
        <v>14</v>
      </c>
      <c r="K8" s="35">
        <f>SUM(Daily!K196,Daily!K413,Daily!K630,Daily!K847)</f>
        <v>5</v>
      </c>
      <c r="L8" s="35">
        <f>SUM(Daily!L196,Daily!L413,Daily!L630,Daily!L847)</f>
        <v>12</v>
      </c>
      <c r="M8" s="35">
        <f>SUM(Daily!M196,Daily!M413,Daily!M630,Daily!M847)</f>
        <v>0</v>
      </c>
      <c r="N8" s="35">
        <f>SUM(Daily!N196,Daily!N413,Daily!N630,Daily!N847)</f>
        <v>97</v>
      </c>
      <c r="O8" s="35">
        <f>SUM(Daily!O196,Daily!O413,Daily!O630,Daily!O847)</f>
        <v>0</v>
      </c>
      <c r="P8" s="35">
        <f>SUM(Daily!P196,Daily!P413,Daily!P630,Daily!P847)</f>
        <v>14</v>
      </c>
      <c r="Q8" s="35">
        <f>SUM(Daily!Q196,Daily!Q413,Daily!Q630,Daily!Q847)</f>
        <v>0</v>
      </c>
      <c r="R8" s="35">
        <f>SUM(Daily!R196,Daily!R413,Daily!R630,Daily!R847)</f>
        <v>0</v>
      </c>
      <c r="S8" s="35">
        <f>SUM(Daily!S196,Daily!S413,Daily!S630,Daily!S847)</f>
        <v>0</v>
      </c>
      <c r="T8" s="35">
        <f>SUM(Daily!T196,Daily!T413,Daily!T630,Daily!T847)</f>
        <v>0</v>
      </c>
      <c r="U8" s="35">
        <f>SUM(Daily!U196,Daily!U413,Daily!U630,Daily!U847)</f>
        <v>0</v>
      </c>
      <c r="V8" s="35">
        <f>SUM(Daily!V196,Daily!V413,Daily!V630,Daily!V847)</f>
        <v>0</v>
      </c>
      <c r="W8" s="35">
        <f>SUM(Daily!W196,Daily!W413,Daily!W630,Daily!W847)</f>
        <v>0</v>
      </c>
      <c r="X8" s="35">
        <f>SUM(Daily!X196,Daily!X413,Daily!X630,Daily!X847)</f>
        <v>0</v>
      </c>
      <c r="Y8" s="35">
        <f>SUM(Daily!Y196,Daily!Y413,Daily!Y630,Daily!Y847)</f>
        <v>0</v>
      </c>
      <c r="Z8" s="35">
        <f>SUM(Daily!Z196,Daily!Z413,Daily!Z630,Daily!Z847)</f>
        <v>0</v>
      </c>
      <c r="AA8" s="35">
        <f>SUM(Daily!AA196,Daily!AA413,Daily!AA630,Daily!AA847)</f>
        <v>0</v>
      </c>
      <c r="AB8" s="11">
        <f>B8+D8+F8+H8+J8+L8+N8+P8+R8+T8+V8+X8+Z8</f>
        <v>1887</v>
      </c>
      <c r="AC8" s="7">
        <f t="shared" ref="AB8:AC30" si="0">C8+E8+G8+I8+K8+M8+O8+Q8+S8+U8+W8+Y8+AA8</f>
        <v>22</v>
      </c>
    </row>
    <row r="9" spans="1:29" ht="15" thickTop="1" thickBot="1">
      <c r="A9" s="96" t="s">
        <v>18</v>
      </c>
      <c r="B9" s="35">
        <f>SUM(Daily!B197,Daily!B414,Daily!B631,Daily!B848)</f>
        <v>5348</v>
      </c>
      <c r="C9" s="35">
        <f>SUM(Daily!C197,Daily!C414,Daily!C631,Daily!C848)</f>
        <v>1</v>
      </c>
      <c r="D9" s="35">
        <f>SUM(Daily!D197,Daily!D414,Daily!D631,Daily!D848)</f>
        <v>2066</v>
      </c>
      <c r="E9" s="35">
        <f>SUM(Daily!E197,Daily!E414,Daily!E631,Daily!E848)</f>
        <v>8</v>
      </c>
      <c r="F9" s="35">
        <f>SUM(Daily!F197,Daily!F414,Daily!F631,Daily!F848)</f>
        <v>633</v>
      </c>
      <c r="G9" s="35">
        <f>SUM(Daily!G197,Daily!G414,Daily!G631,Daily!G848)</f>
        <v>20</v>
      </c>
      <c r="H9" s="35">
        <f>SUM(Daily!H197,Daily!H414,Daily!H631,Daily!H848)</f>
        <v>2866</v>
      </c>
      <c r="I9" s="35">
        <f>SUM(Daily!I197,Daily!I414,Daily!I631,Daily!I848)</f>
        <v>307</v>
      </c>
      <c r="J9" s="35">
        <f>SUM(Daily!J197,Daily!J414,Daily!J631,Daily!J848)</f>
        <v>129</v>
      </c>
      <c r="K9" s="35">
        <f>SUM(Daily!K197,Daily!K414,Daily!K631,Daily!K848)</f>
        <v>103</v>
      </c>
      <c r="L9" s="35">
        <f>SUM(Daily!L197,Daily!L414,Daily!L631,Daily!L848)</f>
        <v>142</v>
      </c>
      <c r="M9" s="35">
        <f>SUM(Daily!M197,Daily!M414,Daily!M631,Daily!M848)</f>
        <v>549</v>
      </c>
      <c r="N9" s="35">
        <f>SUM(Daily!N197,Daily!N414,Daily!N631,Daily!N848)</f>
        <v>1208</v>
      </c>
      <c r="O9" s="35">
        <f>SUM(Daily!O197,Daily!O414,Daily!O631,Daily!O848)</f>
        <v>996</v>
      </c>
      <c r="P9" s="35">
        <f>SUM(Daily!P197,Daily!P414,Daily!P631,Daily!P848)</f>
        <v>571</v>
      </c>
      <c r="Q9" s="35">
        <f>SUM(Daily!Q197,Daily!Q414,Daily!Q631,Daily!Q848)</f>
        <v>634</v>
      </c>
      <c r="R9" s="35">
        <f>SUM(Daily!R197,Daily!R414,Daily!R631,Daily!R848)</f>
        <v>943</v>
      </c>
      <c r="S9" s="35">
        <f>SUM(Daily!S197,Daily!S414,Daily!S631,Daily!S848)</f>
        <v>677</v>
      </c>
      <c r="T9" s="35">
        <f>SUM(Daily!T197,Daily!T414,Daily!T631,Daily!T848)</f>
        <v>143</v>
      </c>
      <c r="U9" s="35">
        <f>SUM(Daily!U197,Daily!U414,Daily!U631,Daily!U848)</f>
        <v>383</v>
      </c>
      <c r="V9" s="35">
        <f>SUM(Daily!V197,Daily!V414,Daily!V631,Daily!V848)</f>
        <v>478</v>
      </c>
      <c r="W9" s="35">
        <f>SUM(Daily!W197,Daily!W414,Daily!W631,Daily!W848)</f>
        <v>674</v>
      </c>
      <c r="X9" s="35">
        <f>SUM(Daily!X197,Daily!X414,Daily!X631,Daily!X848)</f>
        <v>766</v>
      </c>
      <c r="Y9" s="35">
        <f>SUM(Daily!Y197,Daily!Y414,Daily!Y631,Daily!Y848)</f>
        <v>655</v>
      </c>
      <c r="Z9" s="35">
        <f>SUM(Daily!Z197,Daily!Z414,Daily!Z631,Daily!Z848)</f>
        <v>2303</v>
      </c>
      <c r="AA9" s="35">
        <f>SUM(Daily!AA197,Daily!AA414,Daily!AA631,Daily!AA848)</f>
        <v>1383</v>
      </c>
      <c r="AB9" s="11">
        <f t="shared" si="0"/>
        <v>17596</v>
      </c>
      <c r="AC9" s="7">
        <f t="shared" si="0"/>
        <v>6390</v>
      </c>
    </row>
    <row r="10" spans="1:29" ht="15" thickTop="1" thickBot="1">
      <c r="A10" s="95" t="s">
        <v>19</v>
      </c>
      <c r="B10" s="35">
        <f>SUM(Daily!B198,Daily!B415,Daily!B632,Daily!B849)</f>
        <v>8802</v>
      </c>
      <c r="C10" s="35">
        <f>SUM(Daily!C198,Daily!C415,Daily!C632,Daily!C849)</f>
        <v>1401</v>
      </c>
      <c r="D10" s="35">
        <f>SUM(Daily!D198,Daily!D415,Daily!D632,Daily!D849)</f>
        <v>3313</v>
      </c>
      <c r="E10" s="35">
        <f>SUM(Daily!E198,Daily!E415,Daily!E632,Daily!E849)</f>
        <v>1119</v>
      </c>
      <c r="F10" s="35">
        <f>SUM(Daily!F198,Daily!F415,Daily!F632,Daily!F849)</f>
        <v>1126</v>
      </c>
      <c r="G10" s="35">
        <f>SUM(Daily!G198,Daily!G415,Daily!G632,Daily!G849)</f>
        <v>460</v>
      </c>
      <c r="H10" s="35">
        <f>SUM(Daily!H198,Daily!H415,Daily!H632,Daily!H849)</f>
        <v>3724</v>
      </c>
      <c r="I10" s="35">
        <f>SUM(Daily!I198,Daily!I415,Daily!I632,Daily!I849)</f>
        <v>2954</v>
      </c>
      <c r="J10" s="35">
        <f>SUM(Daily!J198,Daily!J415,Daily!J632,Daily!J849)</f>
        <v>286</v>
      </c>
      <c r="K10" s="35">
        <f>SUM(Daily!K198,Daily!K415,Daily!K632,Daily!K849)</f>
        <v>500</v>
      </c>
      <c r="L10" s="35">
        <f>SUM(Daily!L198,Daily!L415,Daily!L632,Daily!L849)</f>
        <v>543</v>
      </c>
      <c r="M10" s="35">
        <f>SUM(Daily!M198,Daily!M415,Daily!M632,Daily!M849)</f>
        <v>1809</v>
      </c>
      <c r="N10" s="35">
        <f>SUM(Daily!N198,Daily!N415,Daily!N632,Daily!N849)</f>
        <v>2959</v>
      </c>
      <c r="O10" s="35">
        <f>SUM(Daily!O198,Daily!O415,Daily!O632,Daily!O849)</f>
        <v>3643</v>
      </c>
      <c r="P10" s="35">
        <f>SUM(Daily!P198,Daily!P415,Daily!P632,Daily!P849)</f>
        <v>1947</v>
      </c>
      <c r="Q10" s="35">
        <f>SUM(Daily!Q198,Daily!Q415,Daily!Q632,Daily!Q849)</f>
        <v>1746</v>
      </c>
      <c r="R10" s="35">
        <f>SUM(Daily!R198,Daily!R415,Daily!R632,Daily!R849)</f>
        <v>3189</v>
      </c>
      <c r="S10" s="35">
        <f>SUM(Daily!S198,Daily!S415,Daily!S632,Daily!S849)</f>
        <v>2410</v>
      </c>
      <c r="T10" s="35">
        <f>SUM(Daily!T198,Daily!T415,Daily!T632,Daily!T849)</f>
        <v>645</v>
      </c>
      <c r="U10" s="35">
        <f>SUM(Daily!U198,Daily!U415,Daily!U632,Daily!U849)</f>
        <v>1183</v>
      </c>
      <c r="V10" s="35">
        <f>SUM(Daily!V198,Daily!V415,Daily!V632,Daily!V849)</f>
        <v>2007</v>
      </c>
      <c r="W10" s="35">
        <f>SUM(Daily!W198,Daily!W415,Daily!W632,Daily!W849)</f>
        <v>3016</v>
      </c>
      <c r="X10" s="35">
        <f>SUM(Daily!X198,Daily!X415,Daily!X632,Daily!X849)</f>
        <v>2699</v>
      </c>
      <c r="Y10" s="35">
        <f>SUM(Daily!Y198,Daily!Y415,Daily!Y632,Daily!Y849)</f>
        <v>1772</v>
      </c>
      <c r="Z10" s="35">
        <f>SUM(Daily!Z198,Daily!Z415,Daily!Z632,Daily!Z849)</f>
        <v>6217</v>
      </c>
      <c r="AA10" s="35">
        <f>SUM(Daily!AA198,Daily!AA415,Daily!AA632,Daily!AA849)</f>
        <v>4810</v>
      </c>
      <c r="AB10" s="11">
        <f t="shared" si="0"/>
        <v>37457</v>
      </c>
      <c r="AC10" s="7">
        <f t="shared" si="0"/>
        <v>26823</v>
      </c>
    </row>
    <row r="11" spans="1:29" ht="15" thickTop="1" thickBot="1">
      <c r="A11" s="96" t="s">
        <v>20</v>
      </c>
      <c r="B11" s="35">
        <f>SUM(Daily!B199,Daily!B416,Daily!B633,Daily!B850)</f>
        <v>10931</v>
      </c>
      <c r="C11" s="35">
        <f>SUM(Daily!C199,Daily!C416,Daily!C633,Daily!C850)</f>
        <v>3466</v>
      </c>
      <c r="D11" s="35">
        <f>SUM(Daily!D199,Daily!D416,Daily!D633,Daily!D850)</f>
        <v>3805</v>
      </c>
      <c r="E11" s="35">
        <f>SUM(Daily!E199,Daily!E416,Daily!E633,Daily!E850)</f>
        <v>2362</v>
      </c>
      <c r="F11" s="35">
        <f>SUM(Daily!F199,Daily!F416,Daily!F633,Daily!F850)</f>
        <v>1228</v>
      </c>
      <c r="G11" s="35">
        <f>SUM(Daily!G199,Daily!G416,Daily!G633,Daily!G850)</f>
        <v>1065</v>
      </c>
      <c r="H11" s="35">
        <f>SUM(Daily!H199,Daily!H416,Daily!H633,Daily!H850)</f>
        <v>4087</v>
      </c>
      <c r="I11" s="35">
        <f>SUM(Daily!I199,Daily!I416,Daily!I633,Daily!I850)</f>
        <v>6141</v>
      </c>
      <c r="J11" s="35">
        <f>SUM(Daily!J199,Daily!J416,Daily!J633,Daily!J850)</f>
        <v>523</v>
      </c>
      <c r="K11" s="35">
        <f>SUM(Daily!K199,Daily!K416,Daily!K633,Daily!K850)</f>
        <v>1305</v>
      </c>
      <c r="L11" s="35">
        <f>SUM(Daily!L199,Daily!L416,Daily!L633,Daily!L850)</f>
        <v>720</v>
      </c>
      <c r="M11" s="35">
        <f>SUM(Daily!M199,Daily!M416,Daily!M633,Daily!M850)</f>
        <v>3106</v>
      </c>
      <c r="N11" s="35">
        <f>SUM(Daily!N199,Daily!N416,Daily!N633,Daily!N850)</f>
        <v>4303</v>
      </c>
      <c r="O11" s="35">
        <f>SUM(Daily!O199,Daily!O416,Daily!O633,Daily!O850)</f>
        <v>5833</v>
      </c>
      <c r="P11" s="35">
        <f>SUM(Daily!P199,Daily!P416,Daily!P633,Daily!P850)</f>
        <v>2680</v>
      </c>
      <c r="Q11" s="35">
        <f>SUM(Daily!Q199,Daily!Q416,Daily!Q633,Daily!Q850)</f>
        <v>2571</v>
      </c>
      <c r="R11" s="35">
        <f>SUM(Daily!R199,Daily!R416,Daily!R633,Daily!R850)</f>
        <v>4668</v>
      </c>
      <c r="S11" s="35">
        <f>SUM(Daily!S199,Daily!S416,Daily!S633,Daily!S850)</f>
        <v>3009</v>
      </c>
      <c r="T11" s="35">
        <f>SUM(Daily!T199,Daily!T416,Daily!T633,Daily!T850)</f>
        <v>739</v>
      </c>
      <c r="U11" s="35">
        <f>SUM(Daily!U199,Daily!U416,Daily!U633,Daily!U850)</f>
        <v>1570</v>
      </c>
      <c r="V11" s="35">
        <f>SUM(Daily!V199,Daily!V416,Daily!V633,Daily!V850)</f>
        <v>2967</v>
      </c>
      <c r="W11" s="35">
        <f>SUM(Daily!W199,Daily!W416,Daily!W633,Daily!W850)</f>
        <v>3811</v>
      </c>
      <c r="X11" s="35">
        <f>SUM(Daily!X199,Daily!X416,Daily!X633,Daily!X850)</f>
        <v>3200</v>
      </c>
      <c r="Y11" s="35">
        <f>SUM(Daily!Y199,Daily!Y416,Daily!Y633,Daily!Y850)</f>
        <v>3040</v>
      </c>
      <c r="Z11" s="35">
        <f>SUM(Daily!Z199,Daily!Z416,Daily!Z633,Daily!Z850)</f>
        <v>9213</v>
      </c>
      <c r="AA11" s="35">
        <f>SUM(Daily!AA199,Daily!AA416,Daily!AA633,Daily!AA850)</f>
        <v>7543</v>
      </c>
      <c r="AB11" s="11">
        <f t="shared" si="0"/>
        <v>49064</v>
      </c>
      <c r="AC11" s="7">
        <f t="shared" si="0"/>
        <v>44822</v>
      </c>
    </row>
    <row r="12" spans="1:29" ht="15" thickTop="1" thickBot="1">
      <c r="A12" s="95" t="s">
        <v>21</v>
      </c>
      <c r="B12" s="35">
        <f>SUM(Daily!B200,Daily!B417,Daily!B634,Daily!B851)</f>
        <v>12862</v>
      </c>
      <c r="C12" s="35">
        <f>SUM(Daily!C200,Daily!C417,Daily!C634,Daily!C851)</f>
        <v>3878</v>
      </c>
      <c r="D12" s="35">
        <f>SUM(Daily!D200,Daily!D417,Daily!D634,Daily!D851)</f>
        <v>4279</v>
      </c>
      <c r="E12" s="35">
        <f>SUM(Daily!E200,Daily!E417,Daily!E634,Daily!E851)</f>
        <v>2692</v>
      </c>
      <c r="F12" s="35">
        <f>SUM(Daily!F200,Daily!F417,Daily!F634,Daily!F851)</f>
        <v>1456</v>
      </c>
      <c r="G12" s="35">
        <f>SUM(Daily!G200,Daily!G417,Daily!G634,Daily!G851)</f>
        <v>1214</v>
      </c>
      <c r="H12" s="35">
        <f>SUM(Daily!H200,Daily!H417,Daily!H634,Daily!H851)</f>
        <v>4743</v>
      </c>
      <c r="I12" s="35">
        <f>SUM(Daily!I200,Daily!I417,Daily!I634,Daily!I851)</f>
        <v>6240</v>
      </c>
      <c r="J12" s="35">
        <f>SUM(Daily!J200,Daily!J417,Daily!J634,Daily!J851)</f>
        <v>552</v>
      </c>
      <c r="K12" s="35">
        <f>SUM(Daily!K200,Daily!K417,Daily!K634,Daily!K851)</f>
        <v>1519</v>
      </c>
      <c r="L12" s="35">
        <f>SUM(Daily!L200,Daily!L417,Daily!L634,Daily!L851)</f>
        <v>850</v>
      </c>
      <c r="M12" s="35">
        <f>SUM(Daily!M200,Daily!M417,Daily!M634,Daily!M851)</f>
        <v>4183</v>
      </c>
      <c r="N12" s="35">
        <f>SUM(Daily!N200,Daily!N417,Daily!N634,Daily!N851)</f>
        <v>4514</v>
      </c>
      <c r="O12" s="35">
        <f>SUM(Daily!O200,Daily!O417,Daily!O634,Daily!O851)</f>
        <v>7252</v>
      </c>
      <c r="P12" s="35">
        <f>SUM(Daily!P200,Daily!P417,Daily!P634,Daily!P851)</f>
        <v>2776</v>
      </c>
      <c r="Q12" s="35">
        <f>SUM(Daily!Q200,Daily!Q417,Daily!Q634,Daily!Q851)</f>
        <v>2973</v>
      </c>
      <c r="R12" s="35">
        <f>SUM(Daily!R200,Daily!R417,Daily!R634,Daily!R851)</f>
        <v>5172</v>
      </c>
      <c r="S12" s="35">
        <f>SUM(Daily!S200,Daily!S417,Daily!S634,Daily!S851)</f>
        <v>3582</v>
      </c>
      <c r="T12" s="35">
        <f>SUM(Daily!T200,Daily!T417,Daily!T634,Daily!T851)</f>
        <v>835</v>
      </c>
      <c r="U12" s="35">
        <f>SUM(Daily!U200,Daily!U417,Daily!U634,Daily!U851)</f>
        <v>1675</v>
      </c>
      <c r="V12" s="35">
        <f>SUM(Daily!V200,Daily!V417,Daily!V634,Daily!V851)</f>
        <v>2755</v>
      </c>
      <c r="W12" s="35">
        <f>SUM(Daily!W200,Daily!W417,Daily!W634,Daily!W851)</f>
        <v>4397</v>
      </c>
      <c r="X12" s="35">
        <f>SUM(Daily!X200,Daily!X417,Daily!X634,Daily!X851)</f>
        <v>3168</v>
      </c>
      <c r="Y12" s="35">
        <f>SUM(Daily!Y200,Daily!Y417,Daily!Y634,Daily!Y851)</f>
        <v>3137</v>
      </c>
      <c r="Z12" s="35">
        <f>SUM(Daily!Z200,Daily!Z417,Daily!Z634,Daily!Z851)</f>
        <v>10363</v>
      </c>
      <c r="AA12" s="35">
        <f>SUM(Daily!AA200,Daily!AA417,Daily!AA634,Daily!AA851)</f>
        <v>8900</v>
      </c>
      <c r="AB12" s="11">
        <f t="shared" si="0"/>
        <v>54325</v>
      </c>
      <c r="AC12" s="7">
        <f t="shared" si="0"/>
        <v>51642</v>
      </c>
    </row>
    <row r="13" spans="1:29" ht="15" thickTop="1" thickBot="1">
      <c r="A13" s="96" t="s">
        <v>22</v>
      </c>
      <c r="B13" s="35">
        <f>SUM(Daily!B201,Daily!B418,Daily!B635,Daily!B852)</f>
        <v>11727</v>
      </c>
      <c r="C13" s="35">
        <f>SUM(Daily!C201,Daily!C418,Daily!C635,Daily!C852)</f>
        <v>5012</v>
      </c>
      <c r="D13" s="35">
        <f>SUM(Daily!D201,Daily!D418,Daily!D635,Daily!D852)</f>
        <v>4244</v>
      </c>
      <c r="E13" s="35">
        <f>SUM(Daily!E201,Daily!E418,Daily!E635,Daily!E852)</f>
        <v>2535</v>
      </c>
      <c r="F13" s="35">
        <f>SUM(Daily!F201,Daily!F418,Daily!F635,Daily!F852)</f>
        <v>1467</v>
      </c>
      <c r="G13" s="35">
        <f>SUM(Daily!G201,Daily!G418,Daily!G635,Daily!G852)</f>
        <v>1105</v>
      </c>
      <c r="H13" s="35">
        <f>SUM(Daily!H201,Daily!H418,Daily!H635,Daily!H852)</f>
        <v>5203</v>
      </c>
      <c r="I13" s="35">
        <f>SUM(Daily!I201,Daily!I418,Daily!I635,Daily!I852)</f>
        <v>6627</v>
      </c>
      <c r="J13" s="35">
        <f>SUM(Daily!J201,Daily!J418,Daily!J635,Daily!J852)</f>
        <v>667</v>
      </c>
      <c r="K13" s="35">
        <f>SUM(Daily!K201,Daily!K418,Daily!K635,Daily!K852)</f>
        <v>1900</v>
      </c>
      <c r="L13" s="35">
        <f>SUM(Daily!L201,Daily!L418,Daily!L635,Daily!L852)</f>
        <v>813</v>
      </c>
      <c r="M13" s="35">
        <f>SUM(Daily!M201,Daily!M418,Daily!M635,Daily!M852)</f>
        <v>4591</v>
      </c>
      <c r="N13" s="35">
        <f>SUM(Daily!N201,Daily!N418,Daily!N635,Daily!N852)</f>
        <v>4598</v>
      </c>
      <c r="O13" s="35">
        <f>SUM(Daily!O201,Daily!O418,Daily!O635,Daily!O852)</f>
        <v>8327</v>
      </c>
      <c r="P13" s="35">
        <f>SUM(Daily!P201,Daily!P418,Daily!P635,Daily!P852)</f>
        <v>3054</v>
      </c>
      <c r="Q13" s="35">
        <f>SUM(Daily!Q201,Daily!Q418,Daily!Q635,Daily!Q852)</f>
        <v>2804</v>
      </c>
      <c r="R13" s="35">
        <f>SUM(Daily!R201,Daily!R418,Daily!R635,Daily!R852)</f>
        <v>5568</v>
      </c>
      <c r="S13" s="35">
        <f>SUM(Daily!S201,Daily!S418,Daily!S635,Daily!S852)</f>
        <v>3632</v>
      </c>
      <c r="T13" s="35">
        <f>SUM(Daily!T201,Daily!T418,Daily!T635,Daily!T852)</f>
        <v>886</v>
      </c>
      <c r="U13" s="35">
        <f>SUM(Daily!U201,Daily!U418,Daily!U635,Daily!U852)</f>
        <v>1433</v>
      </c>
      <c r="V13" s="35">
        <f>SUM(Daily!V201,Daily!V418,Daily!V635,Daily!V852)</f>
        <v>2716</v>
      </c>
      <c r="W13" s="35">
        <f>SUM(Daily!W201,Daily!W418,Daily!W635,Daily!W852)</f>
        <v>5905</v>
      </c>
      <c r="X13" s="35">
        <f>SUM(Daily!X201,Daily!X418,Daily!X635,Daily!X852)</f>
        <v>3378</v>
      </c>
      <c r="Y13" s="35">
        <f>SUM(Daily!Y201,Daily!Y418,Daily!Y635,Daily!Y852)</f>
        <v>2760</v>
      </c>
      <c r="Z13" s="35">
        <f>SUM(Daily!Z201,Daily!Z418,Daily!Z635,Daily!Z852)</f>
        <v>10497</v>
      </c>
      <c r="AA13" s="35">
        <f>SUM(Daily!AA201,Daily!AA418,Daily!AA635,Daily!AA852)</f>
        <v>9511</v>
      </c>
      <c r="AB13" s="11">
        <f t="shared" si="0"/>
        <v>54818</v>
      </c>
      <c r="AC13" s="7">
        <f t="shared" si="0"/>
        <v>56142</v>
      </c>
    </row>
    <row r="14" spans="1:29" ht="15" thickTop="1" thickBot="1">
      <c r="A14" s="95" t="s">
        <v>23</v>
      </c>
      <c r="B14" s="35">
        <f>SUM(Daily!B202,Daily!B419,Daily!B636,Daily!B853)</f>
        <v>11027</v>
      </c>
      <c r="C14" s="35">
        <f>SUM(Daily!C202,Daily!C419,Daily!C636,Daily!C853)</f>
        <v>5530</v>
      </c>
      <c r="D14" s="35">
        <f>SUM(Daily!D202,Daily!D419,Daily!D636,Daily!D853)</f>
        <v>4272</v>
      </c>
      <c r="E14" s="35">
        <f>SUM(Daily!E202,Daily!E419,Daily!E636,Daily!E853)</f>
        <v>2451</v>
      </c>
      <c r="F14" s="35">
        <f>SUM(Daily!F202,Daily!F419,Daily!F636,Daily!F853)</f>
        <v>1576</v>
      </c>
      <c r="G14" s="35">
        <f>SUM(Daily!G202,Daily!G419,Daily!G636,Daily!G853)</f>
        <v>986</v>
      </c>
      <c r="H14" s="35">
        <f>SUM(Daily!H202,Daily!H419,Daily!H636,Daily!H853)</f>
        <v>5873</v>
      </c>
      <c r="I14" s="35">
        <f>SUM(Daily!I202,Daily!I419,Daily!I636,Daily!I853)</f>
        <v>7580</v>
      </c>
      <c r="J14" s="35">
        <f>SUM(Daily!J202,Daily!J419,Daily!J636,Daily!J853)</f>
        <v>642</v>
      </c>
      <c r="K14" s="35">
        <f>SUM(Daily!K202,Daily!K419,Daily!K636,Daily!K853)</f>
        <v>1765</v>
      </c>
      <c r="L14" s="35">
        <f>SUM(Daily!L202,Daily!L419,Daily!L636,Daily!L853)</f>
        <v>818</v>
      </c>
      <c r="M14" s="35">
        <f>SUM(Daily!M202,Daily!M419,Daily!M636,Daily!M853)</f>
        <v>4075</v>
      </c>
      <c r="N14" s="35">
        <f>SUM(Daily!N202,Daily!N419,Daily!N636,Daily!N853)</f>
        <v>4562</v>
      </c>
      <c r="O14" s="35">
        <f>SUM(Daily!O202,Daily!O419,Daily!O636,Daily!O853)</f>
        <v>7173</v>
      </c>
      <c r="P14" s="35">
        <f>SUM(Daily!P202,Daily!P419,Daily!P636,Daily!P853)</f>
        <v>3183</v>
      </c>
      <c r="Q14" s="35">
        <f>SUM(Daily!Q202,Daily!Q419,Daily!Q636,Daily!Q853)</f>
        <v>2468</v>
      </c>
      <c r="R14" s="35">
        <f>SUM(Daily!R202,Daily!R419,Daily!R636,Daily!R853)</f>
        <v>5495</v>
      </c>
      <c r="S14" s="35">
        <f>SUM(Daily!S202,Daily!S419,Daily!S636,Daily!S853)</f>
        <v>3429</v>
      </c>
      <c r="T14" s="35">
        <f>SUM(Daily!T202,Daily!T419,Daily!T636,Daily!T853)</f>
        <v>904</v>
      </c>
      <c r="U14" s="35">
        <f>SUM(Daily!U202,Daily!U419,Daily!U636,Daily!U853)</f>
        <v>946</v>
      </c>
      <c r="V14" s="35">
        <f>SUM(Daily!V202,Daily!V419,Daily!V636,Daily!V853)</f>
        <v>2770</v>
      </c>
      <c r="W14" s="35">
        <f>SUM(Daily!W202,Daily!W419,Daily!W636,Daily!W853)</f>
        <v>5333</v>
      </c>
      <c r="X14" s="35">
        <f>SUM(Daily!X202,Daily!X419,Daily!X636,Daily!X853)</f>
        <v>3454</v>
      </c>
      <c r="Y14" s="35">
        <f>SUM(Daily!Y202,Daily!Y419,Daily!Y636,Daily!Y853)</f>
        <v>2030</v>
      </c>
      <c r="Z14" s="35">
        <f>SUM(Daily!Z202,Daily!Z419,Daily!Z636,Daily!Z853)</f>
        <v>10499</v>
      </c>
      <c r="AA14" s="35">
        <f>SUM(Daily!AA202,Daily!AA419,Daily!AA636,Daily!AA853)</f>
        <v>8991</v>
      </c>
      <c r="AB14" s="11">
        <f t="shared" si="0"/>
        <v>55075</v>
      </c>
      <c r="AC14" s="7">
        <f t="shared" si="0"/>
        <v>52757</v>
      </c>
    </row>
    <row r="15" spans="1:29" ht="15" thickTop="1" thickBot="1">
      <c r="A15" s="96" t="s">
        <v>24</v>
      </c>
      <c r="B15" s="35">
        <f>SUM(Daily!B203,Daily!B420,Daily!B637,Daily!B854)</f>
        <v>11518</v>
      </c>
      <c r="C15" s="35">
        <f>SUM(Daily!C203,Daily!C420,Daily!C637,Daily!C854)</f>
        <v>6639</v>
      </c>
      <c r="D15" s="35">
        <f>SUM(Daily!D203,Daily!D420,Daily!D637,Daily!D854)</f>
        <v>4734</v>
      </c>
      <c r="E15" s="35">
        <f>SUM(Daily!E203,Daily!E420,Daily!E637,Daily!E854)</f>
        <v>2545</v>
      </c>
      <c r="F15" s="35">
        <f>SUM(Daily!F203,Daily!F420,Daily!F637,Daily!F854)</f>
        <v>1695</v>
      </c>
      <c r="G15" s="35">
        <f>SUM(Daily!G203,Daily!G420,Daily!G637,Daily!G854)</f>
        <v>1002</v>
      </c>
      <c r="H15" s="35">
        <f>SUM(Daily!H203,Daily!H420,Daily!H637,Daily!H854)</f>
        <v>6743</v>
      </c>
      <c r="I15" s="35">
        <f>SUM(Daily!I203,Daily!I420,Daily!I637,Daily!I854)</f>
        <v>7932</v>
      </c>
      <c r="J15" s="35">
        <f>SUM(Daily!J203,Daily!J420,Daily!J637,Daily!J854)</f>
        <v>703</v>
      </c>
      <c r="K15" s="35">
        <f>SUM(Daily!K203,Daily!K420,Daily!K637,Daily!K854)</f>
        <v>1430</v>
      </c>
      <c r="L15" s="35">
        <f>SUM(Daily!L203,Daily!L420,Daily!L637,Daily!L854)</f>
        <v>1027</v>
      </c>
      <c r="M15" s="35">
        <f>SUM(Daily!M203,Daily!M420,Daily!M637,Daily!M854)</f>
        <v>4703</v>
      </c>
      <c r="N15" s="35">
        <f>SUM(Daily!N203,Daily!N420,Daily!N637,Daily!N854)</f>
        <v>4842</v>
      </c>
      <c r="O15" s="35">
        <f>SUM(Daily!O203,Daily!O420,Daily!O637,Daily!O854)</f>
        <v>7522</v>
      </c>
      <c r="P15" s="35">
        <f>SUM(Daily!P203,Daily!P420,Daily!P637,Daily!P854)</f>
        <v>3529</v>
      </c>
      <c r="Q15" s="35">
        <f>SUM(Daily!Q203,Daily!Q420,Daily!Q637,Daily!Q854)</f>
        <v>2425</v>
      </c>
      <c r="R15" s="35">
        <f>SUM(Daily!R203,Daily!R420,Daily!R637,Daily!R854)</f>
        <v>5774</v>
      </c>
      <c r="S15" s="35">
        <f>SUM(Daily!S203,Daily!S420,Daily!S637,Daily!S854)</f>
        <v>3786</v>
      </c>
      <c r="T15" s="35">
        <f>SUM(Daily!T203,Daily!T420,Daily!T637,Daily!T854)</f>
        <v>956</v>
      </c>
      <c r="U15" s="35">
        <f>SUM(Daily!U203,Daily!U420,Daily!U637,Daily!U854)</f>
        <v>1037</v>
      </c>
      <c r="V15" s="35">
        <f>SUM(Daily!V203,Daily!V420,Daily!V637,Daily!V854)</f>
        <v>3436</v>
      </c>
      <c r="W15" s="35">
        <f>SUM(Daily!W203,Daily!W420,Daily!W637,Daily!W854)</f>
        <v>6004</v>
      </c>
      <c r="X15" s="35">
        <f>SUM(Daily!X203,Daily!X420,Daily!X637,Daily!X854)</f>
        <v>3677</v>
      </c>
      <c r="Y15" s="35">
        <f>SUM(Daily!Y203,Daily!Y420,Daily!Y637,Daily!Y854)</f>
        <v>2000</v>
      </c>
      <c r="Z15" s="35">
        <f>SUM(Daily!Z203,Daily!Z420,Daily!Z637,Daily!Z854)</f>
        <v>11105</v>
      </c>
      <c r="AA15" s="35">
        <f>SUM(Daily!AA203,Daily!AA420,Daily!AA637,Daily!AA854)</f>
        <v>10043</v>
      </c>
      <c r="AB15" s="11">
        <f t="shared" si="0"/>
        <v>59739</v>
      </c>
      <c r="AC15" s="7">
        <f t="shared" si="0"/>
        <v>57068</v>
      </c>
    </row>
    <row r="16" spans="1:29" ht="15" thickTop="1" thickBot="1">
      <c r="A16" s="95" t="s">
        <v>25</v>
      </c>
      <c r="B16" s="35">
        <f>SUM(Daily!B204,Daily!B421,Daily!B638,Daily!B855)</f>
        <v>12398</v>
      </c>
      <c r="C16" s="35">
        <f>SUM(Daily!C204,Daily!C421,Daily!C638,Daily!C855)</f>
        <v>7534</v>
      </c>
      <c r="D16" s="35">
        <f>SUM(Daily!D204,Daily!D421,Daily!D638,Daily!D855)</f>
        <v>4932</v>
      </c>
      <c r="E16" s="35">
        <f>SUM(Daily!E204,Daily!E421,Daily!E638,Daily!E855)</f>
        <v>2537</v>
      </c>
      <c r="F16" s="35">
        <f>SUM(Daily!F204,Daily!F421,Daily!F638,Daily!F855)</f>
        <v>2061</v>
      </c>
      <c r="G16" s="35">
        <f>SUM(Daily!G204,Daily!G421,Daily!G638,Daily!G855)</f>
        <v>1114</v>
      </c>
      <c r="H16" s="35">
        <f>SUM(Daily!H204,Daily!H421,Daily!H638,Daily!H855)</f>
        <v>7673</v>
      </c>
      <c r="I16" s="35">
        <f>SUM(Daily!I204,Daily!I421,Daily!I638,Daily!I855)</f>
        <v>8992</v>
      </c>
      <c r="J16" s="35">
        <f>SUM(Daily!J204,Daily!J421,Daily!J638,Daily!J855)</f>
        <v>968</v>
      </c>
      <c r="K16" s="35">
        <f>SUM(Daily!K204,Daily!K421,Daily!K638,Daily!K855)</f>
        <v>1360</v>
      </c>
      <c r="L16" s="35">
        <f>SUM(Daily!L204,Daily!L421,Daily!L638,Daily!L855)</f>
        <v>1535</v>
      </c>
      <c r="M16" s="35">
        <f>SUM(Daily!M204,Daily!M421,Daily!M638,Daily!M855)</f>
        <v>5098</v>
      </c>
      <c r="N16" s="35">
        <f>SUM(Daily!N204,Daily!N421,Daily!N638,Daily!N855)</f>
        <v>5479</v>
      </c>
      <c r="O16" s="35">
        <f>SUM(Daily!O204,Daily!O421,Daily!O638,Daily!O855)</f>
        <v>8328</v>
      </c>
      <c r="P16" s="35">
        <f>SUM(Daily!P204,Daily!P421,Daily!P638,Daily!P855)</f>
        <v>3876</v>
      </c>
      <c r="Q16" s="35">
        <f>SUM(Daily!Q204,Daily!Q421,Daily!Q638,Daily!Q855)</f>
        <v>2834</v>
      </c>
      <c r="R16" s="35">
        <f>SUM(Daily!R204,Daily!R421,Daily!R638,Daily!R855)</f>
        <v>5996</v>
      </c>
      <c r="S16" s="35">
        <f>SUM(Daily!S204,Daily!S421,Daily!S638,Daily!S855)</f>
        <v>4088</v>
      </c>
      <c r="T16" s="35">
        <f>SUM(Daily!T204,Daily!T421,Daily!T638,Daily!T855)</f>
        <v>1210</v>
      </c>
      <c r="U16" s="35">
        <f>SUM(Daily!U204,Daily!U421,Daily!U638,Daily!U855)</f>
        <v>1006</v>
      </c>
      <c r="V16" s="35">
        <f>SUM(Daily!V204,Daily!V421,Daily!V638,Daily!V855)</f>
        <v>4019</v>
      </c>
      <c r="W16" s="35">
        <f>SUM(Daily!W204,Daily!W421,Daily!W638,Daily!W855)</f>
        <v>6787</v>
      </c>
      <c r="X16" s="35">
        <f>SUM(Daily!X204,Daily!X421,Daily!X638,Daily!X855)</f>
        <v>4547</v>
      </c>
      <c r="Y16" s="35">
        <f>SUM(Daily!Y204,Daily!Y421,Daily!Y638,Daily!Y855)</f>
        <v>2088</v>
      </c>
      <c r="Z16" s="35">
        <f>SUM(Daily!Z204,Daily!Z421,Daily!Z638,Daily!Z855)</f>
        <v>12456</v>
      </c>
      <c r="AA16" s="35">
        <f>SUM(Daily!AA204,Daily!AA421,Daily!AA638,Daily!AA855)</f>
        <v>10821</v>
      </c>
      <c r="AB16" s="11">
        <f t="shared" si="0"/>
        <v>67150</v>
      </c>
      <c r="AC16" s="7">
        <f t="shared" si="0"/>
        <v>62587</v>
      </c>
    </row>
    <row r="17" spans="1:29" ht="15" thickTop="1" thickBot="1">
      <c r="A17" s="96" t="s">
        <v>26</v>
      </c>
      <c r="B17" s="35">
        <f>SUM(Daily!B205,Daily!B422,Daily!B639,Daily!B856)</f>
        <v>12118</v>
      </c>
      <c r="C17" s="35">
        <f>SUM(Daily!C205,Daily!C422,Daily!C639,Daily!C856)</f>
        <v>8701</v>
      </c>
      <c r="D17" s="35">
        <f>SUM(Daily!D205,Daily!D422,Daily!D639,Daily!D856)</f>
        <v>4720</v>
      </c>
      <c r="E17" s="35">
        <f>SUM(Daily!E205,Daily!E422,Daily!E639,Daily!E856)</f>
        <v>3371</v>
      </c>
      <c r="F17" s="35">
        <f>SUM(Daily!F205,Daily!F422,Daily!F639,Daily!F856)</f>
        <v>2125</v>
      </c>
      <c r="G17" s="35">
        <f>SUM(Daily!G205,Daily!G422,Daily!G639,Daily!G856)</f>
        <v>1415</v>
      </c>
      <c r="H17" s="35">
        <f>SUM(Daily!H205,Daily!H422,Daily!H639,Daily!H856)</f>
        <v>8147</v>
      </c>
      <c r="I17" s="35">
        <f>SUM(Daily!I205,Daily!I422,Daily!I639,Daily!I856)</f>
        <v>9987</v>
      </c>
      <c r="J17" s="35">
        <f>SUM(Daily!J205,Daily!J422,Daily!J639,Daily!J856)</f>
        <v>944</v>
      </c>
      <c r="K17" s="35">
        <f>SUM(Daily!K205,Daily!K422,Daily!K639,Daily!K856)</f>
        <v>1420</v>
      </c>
      <c r="L17" s="35">
        <f>SUM(Daily!L205,Daily!L422,Daily!L639,Daily!L856)</f>
        <v>1762</v>
      </c>
      <c r="M17" s="35">
        <f>SUM(Daily!M205,Daily!M422,Daily!M639,Daily!M856)</f>
        <v>5318</v>
      </c>
      <c r="N17" s="35">
        <f>SUM(Daily!N205,Daily!N422,Daily!N639,Daily!N856)</f>
        <v>6080</v>
      </c>
      <c r="O17" s="35">
        <f>SUM(Daily!O205,Daily!O422,Daily!O639,Daily!O856)</f>
        <v>8623</v>
      </c>
      <c r="P17" s="35">
        <f>SUM(Daily!P205,Daily!P422,Daily!P639,Daily!P856)</f>
        <v>4002</v>
      </c>
      <c r="Q17" s="35">
        <f>SUM(Daily!Q205,Daily!Q422,Daily!Q639,Daily!Q856)</f>
        <v>3261</v>
      </c>
      <c r="R17" s="35">
        <f>SUM(Daily!R205,Daily!R422,Daily!R639,Daily!R856)</f>
        <v>6122</v>
      </c>
      <c r="S17" s="35">
        <f>SUM(Daily!S205,Daily!S422,Daily!S639,Daily!S856)</f>
        <v>4495</v>
      </c>
      <c r="T17" s="35">
        <f>SUM(Daily!T205,Daily!T422,Daily!T639,Daily!T856)</f>
        <v>1356</v>
      </c>
      <c r="U17" s="35">
        <f>SUM(Daily!U205,Daily!U422,Daily!U639,Daily!U856)</f>
        <v>1016</v>
      </c>
      <c r="V17" s="35">
        <f>SUM(Daily!V205,Daily!V422,Daily!V639,Daily!V856)</f>
        <v>4576</v>
      </c>
      <c r="W17" s="35">
        <f>SUM(Daily!W205,Daily!W422,Daily!W639,Daily!W856)</f>
        <v>7133</v>
      </c>
      <c r="X17" s="35">
        <f>SUM(Daily!X205,Daily!X422,Daily!X639,Daily!X856)</f>
        <v>4472</v>
      </c>
      <c r="Y17" s="35">
        <f>SUM(Daily!Y205,Daily!Y422,Daily!Y639,Daily!Y856)</f>
        <v>2343</v>
      </c>
      <c r="Z17" s="35">
        <f>SUM(Daily!Z205,Daily!Z422,Daily!Z639,Daily!Z856)</f>
        <v>12648</v>
      </c>
      <c r="AA17" s="35">
        <f>SUM(Daily!AA205,Daily!AA422,Daily!AA639,Daily!AA856)</f>
        <v>11332</v>
      </c>
      <c r="AB17" s="11">
        <f t="shared" si="0"/>
        <v>69072</v>
      </c>
      <c r="AC17" s="7">
        <f t="shared" si="0"/>
        <v>68415</v>
      </c>
    </row>
    <row r="18" spans="1:29" ht="15" thickTop="1" thickBot="1">
      <c r="A18" s="95" t="s">
        <v>27</v>
      </c>
      <c r="B18" s="35">
        <f>SUM(Daily!B206,Daily!B423,Daily!B640,Daily!B857)</f>
        <v>11631</v>
      </c>
      <c r="C18" s="35">
        <f>SUM(Daily!C206,Daily!C423,Daily!C640,Daily!C857)</f>
        <v>8741</v>
      </c>
      <c r="D18" s="35">
        <f>SUM(Daily!D206,Daily!D423,Daily!D640,Daily!D857)</f>
        <v>4570</v>
      </c>
      <c r="E18" s="35">
        <f>SUM(Daily!E206,Daily!E423,Daily!E640,Daily!E857)</f>
        <v>3473</v>
      </c>
      <c r="F18" s="35">
        <f>SUM(Daily!F206,Daily!F423,Daily!F640,Daily!F857)</f>
        <v>2021</v>
      </c>
      <c r="G18" s="35">
        <f>SUM(Daily!G206,Daily!G423,Daily!G640,Daily!G857)</f>
        <v>1433</v>
      </c>
      <c r="H18" s="35">
        <f>SUM(Daily!H206,Daily!H423,Daily!H640,Daily!H857)</f>
        <v>8436</v>
      </c>
      <c r="I18" s="35">
        <f>SUM(Daily!I206,Daily!I423,Daily!I640,Daily!I857)</f>
        <v>10946</v>
      </c>
      <c r="J18" s="35">
        <f>SUM(Daily!J206,Daily!J423,Daily!J640,Daily!J857)</f>
        <v>1065</v>
      </c>
      <c r="K18" s="35">
        <f>SUM(Daily!K206,Daily!K423,Daily!K640,Daily!K857)</f>
        <v>1277</v>
      </c>
      <c r="L18" s="35">
        <f>SUM(Daily!L206,Daily!L423,Daily!L640,Daily!L857)</f>
        <v>2051</v>
      </c>
      <c r="M18" s="35">
        <f>SUM(Daily!M206,Daily!M423,Daily!M640,Daily!M857)</f>
        <v>5136</v>
      </c>
      <c r="N18" s="35">
        <f>SUM(Daily!N206,Daily!N423,Daily!N640,Daily!N857)</f>
        <v>6395</v>
      </c>
      <c r="O18" s="35">
        <f>SUM(Daily!O206,Daily!O423,Daily!O640,Daily!O857)</f>
        <v>8765</v>
      </c>
      <c r="P18" s="35">
        <f>SUM(Daily!P206,Daily!P423,Daily!P640,Daily!P857)</f>
        <v>3949</v>
      </c>
      <c r="Q18" s="35">
        <f>SUM(Daily!Q206,Daily!Q423,Daily!Q640,Daily!Q857)</f>
        <v>2836</v>
      </c>
      <c r="R18" s="35">
        <f>SUM(Daily!R206,Daily!R423,Daily!R640,Daily!R857)</f>
        <v>6006</v>
      </c>
      <c r="S18" s="35">
        <f>SUM(Daily!S206,Daily!S423,Daily!S640,Daily!S857)</f>
        <v>4679</v>
      </c>
      <c r="T18" s="35">
        <f>SUM(Daily!T206,Daily!T423,Daily!T640,Daily!T857)</f>
        <v>1445</v>
      </c>
      <c r="U18" s="35">
        <f>SUM(Daily!U206,Daily!U423,Daily!U640,Daily!U857)</f>
        <v>995</v>
      </c>
      <c r="V18" s="35">
        <f>SUM(Daily!V206,Daily!V423,Daily!V640,Daily!V857)</f>
        <v>5330</v>
      </c>
      <c r="W18" s="35">
        <f>SUM(Daily!W206,Daily!W423,Daily!W640,Daily!W857)</f>
        <v>6109</v>
      </c>
      <c r="X18" s="35">
        <f>SUM(Daily!X206,Daily!X423,Daily!X640,Daily!X857)</f>
        <v>4773</v>
      </c>
      <c r="Y18" s="35">
        <f>SUM(Daily!Y206,Daily!Y423,Daily!Y640,Daily!Y857)</f>
        <v>1940</v>
      </c>
      <c r="Z18" s="35">
        <f>SUM(Daily!Z206,Daily!Z423,Daily!Z640,Daily!Z857)</f>
        <v>12746</v>
      </c>
      <c r="AA18" s="35">
        <f>SUM(Daily!AA206,Daily!AA423,Daily!AA640,Daily!AA857)</f>
        <v>13062</v>
      </c>
      <c r="AB18" s="11">
        <f t="shared" si="0"/>
        <v>70418</v>
      </c>
      <c r="AC18" s="7">
        <f t="shared" si="0"/>
        <v>69392</v>
      </c>
    </row>
    <row r="19" spans="1:29" ht="15" thickTop="1" thickBot="1">
      <c r="A19" s="96" t="s">
        <v>28</v>
      </c>
      <c r="B19" s="35">
        <f>SUM(Daily!B207,Daily!B424,Daily!B641,Daily!B858)</f>
        <v>10410</v>
      </c>
      <c r="C19" s="35">
        <f>SUM(Daily!C207,Daily!C424,Daily!C641,Daily!C858)</f>
        <v>11187</v>
      </c>
      <c r="D19" s="35">
        <f>SUM(Daily!D207,Daily!D424,Daily!D641,Daily!D858)</f>
        <v>4807</v>
      </c>
      <c r="E19" s="35">
        <f>SUM(Daily!E207,Daily!E424,Daily!E641,Daily!E858)</f>
        <v>4026</v>
      </c>
      <c r="F19" s="35">
        <f>SUM(Daily!F207,Daily!F424,Daily!F641,Daily!F858)</f>
        <v>2134</v>
      </c>
      <c r="G19" s="35">
        <f>SUM(Daily!G207,Daily!G424,Daily!G641,Daily!G858)</f>
        <v>1452</v>
      </c>
      <c r="H19" s="35">
        <f>SUM(Daily!H207,Daily!H424,Daily!H641,Daily!H858)</f>
        <v>8633</v>
      </c>
      <c r="I19" s="35">
        <f>SUM(Daily!I207,Daily!I424,Daily!I641,Daily!I858)</f>
        <v>11102</v>
      </c>
      <c r="J19" s="35">
        <f>SUM(Daily!J207,Daily!J424,Daily!J641,Daily!J858)</f>
        <v>1202</v>
      </c>
      <c r="K19" s="35">
        <f>SUM(Daily!K207,Daily!K424,Daily!K641,Daily!K858)</f>
        <v>1189</v>
      </c>
      <c r="L19" s="35">
        <f>SUM(Daily!L207,Daily!L424,Daily!L641,Daily!L858)</f>
        <v>2671</v>
      </c>
      <c r="M19" s="35">
        <f>SUM(Daily!M207,Daily!M424,Daily!M641,Daily!M858)</f>
        <v>4725</v>
      </c>
      <c r="N19" s="35">
        <f>SUM(Daily!N207,Daily!N424,Daily!N641,Daily!N858)</f>
        <v>7164</v>
      </c>
      <c r="O19" s="35">
        <f>SUM(Daily!O207,Daily!O424,Daily!O641,Daily!O858)</f>
        <v>8309</v>
      </c>
      <c r="P19" s="35">
        <f>SUM(Daily!P207,Daily!P424,Daily!P641,Daily!P858)</f>
        <v>4264</v>
      </c>
      <c r="Q19" s="35">
        <f>SUM(Daily!Q207,Daily!Q424,Daily!Q641,Daily!Q858)</f>
        <v>3570</v>
      </c>
      <c r="R19" s="35">
        <f>SUM(Daily!R207,Daily!R424,Daily!R641,Daily!R858)</f>
        <v>5835</v>
      </c>
      <c r="S19" s="35">
        <f>SUM(Daily!S207,Daily!S424,Daily!S641,Daily!S858)</f>
        <v>5194</v>
      </c>
      <c r="T19" s="35">
        <f>SUM(Daily!T207,Daily!T424,Daily!T641,Daily!T858)</f>
        <v>1696</v>
      </c>
      <c r="U19" s="35">
        <f>SUM(Daily!U207,Daily!U424,Daily!U641,Daily!U858)</f>
        <v>935</v>
      </c>
      <c r="V19" s="35">
        <f>SUM(Daily!V207,Daily!V424,Daily!V641,Daily!V858)</f>
        <v>6247</v>
      </c>
      <c r="W19" s="35">
        <f>SUM(Daily!W207,Daily!W424,Daily!W641,Daily!W858)</f>
        <v>5920</v>
      </c>
      <c r="X19" s="35">
        <f>SUM(Daily!X207,Daily!X424,Daily!X641,Daily!X858)</f>
        <v>5456</v>
      </c>
      <c r="Y19" s="35">
        <f>SUM(Daily!Y207,Daily!Y424,Daily!Y641,Daily!Y858)</f>
        <v>2037</v>
      </c>
      <c r="Z19" s="35">
        <f>SUM(Daily!Z207,Daily!Z424,Daily!Z641,Daily!Z858)</f>
        <v>14149</v>
      </c>
      <c r="AA19" s="35">
        <f>SUM(Daily!AA207,Daily!AA424,Daily!AA641,Daily!AA858)</f>
        <v>11931</v>
      </c>
      <c r="AB19" s="11">
        <f t="shared" si="0"/>
        <v>74668</v>
      </c>
      <c r="AC19" s="7">
        <f t="shared" si="0"/>
        <v>71577</v>
      </c>
    </row>
    <row r="20" spans="1:29" ht="15" thickTop="1" thickBot="1">
      <c r="A20" s="95" t="s">
        <v>29</v>
      </c>
      <c r="B20" s="35">
        <f>SUM(Daily!B208,Daily!B425,Daily!B642,Daily!B859)</f>
        <v>10795</v>
      </c>
      <c r="C20" s="35">
        <f>SUM(Daily!C208,Daily!C425,Daily!C642,Daily!C859)</f>
        <v>9799</v>
      </c>
      <c r="D20" s="35">
        <f>SUM(Daily!D208,Daily!D425,Daily!D642,Daily!D859)</f>
        <v>5249</v>
      </c>
      <c r="E20" s="35">
        <f>SUM(Daily!E208,Daily!E425,Daily!E642,Daily!E859)</f>
        <v>3926</v>
      </c>
      <c r="F20" s="35">
        <f>SUM(Daily!F208,Daily!F425,Daily!F642,Daily!F859)</f>
        <v>2512</v>
      </c>
      <c r="G20" s="35">
        <f>SUM(Daily!G208,Daily!G425,Daily!G642,Daily!G859)</f>
        <v>1570</v>
      </c>
      <c r="H20" s="35">
        <f>SUM(Daily!H208,Daily!H425,Daily!H642,Daily!H859)</f>
        <v>9338</v>
      </c>
      <c r="I20" s="35">
        <f>SUM(Daily!I208,Daily!I425,Daily!I642,Daily!I859)</f>
        <v>12241</v>
      </c>
      <c r="J20" s="35">
        <f>SUM(Daily!J208,Daily!J425,Daily!J642,Daily!J859)</f>
        <v>1338</v>
      </c>
      <c r="K20" s="35">
        <f>SUM(Daily!K208,Daily!K425,Daily!K642,Daily!K859)</f>
        <v>1101</v>
      </c>
      <c r="L20" s="35">
        <f>SUM(Daily!L208,Daily!L425,Daily!L642,Daily!L859)</f>
        <v>3067</v>
      </c>
      <c r="M20" s="35">
        <f>SUM(Daily!M208,Daily!M425,Daily!M642,Daily!M859)</f>
        <v>4138</v>
      </c>
      <c r="N20" s="35">
        <f>SUM(Daily!N208,Daily!N425,Daily!N642,Daily!N859)</f>
        <v>7611</v>
      </c>
      <c r="O20" s="35">
        <f>SUM(Daily!O208,Daily!O425,Daily!O642,Daily!O859)</f>
        <v>8064</v>
      </c>
      <c r="P20" s="35">
        <f>SUM(Daily!P208,Daily!P425,Daily!P642,Daily!P859)</f>
        <v>4020</v>
      </c>
      <c r="Q20" s="35">
        <f>SUM(Daily!Q208,Daily!Q425,Daily!Q642,Daily!Q859)</f>
        <v>3620</v>
      </c>
      <c r="R20" s="35">
        <f>SUM(Daily!R208,Daily!R425,Daily!R642,Daily!R859)</f>
        <v>5695</v>
      </c>
      <c r="S20" s="35">
        <f>SUM(Daily!S208,Daily!S425,Daily!S642,Daily!S859)</f>
        <v>6308</v>
      </c>
      <c r="T20" s="35">
        <f>SUM(Daily!T208,Daily!T425,Daily!T642,Daily!T859)</f>
        <v>2061</v>
      </c>
      <c r="U20" s="35">
        <f>SUM(Daily!U208,Daily!U425,Daily!U642,Daily!U859)</f>
        <v>1000</v>
      </c>
      <c r="V20" s="35">
        <f>SUM(Daily!V208,Daily!V425,Daily!V642,Daily!V859)</f>
        <v>7233</v>
      </c>
      <c r="W20" s="35">
        <f>SUM(Daily!W208,Daily!W425,Daily!W642,Daily!W859)</f>
        <v>5707</v>
      </c>
      <c r="X20" s="35">
        <f>SUM(Daily!X208,Daily!X425,Daily!X642,Daily!X859)</f>
        <v>6395</v>
      </c>
      <c r="Y20" s="35">
        <f>SUM(Daily!Y208,Daily!Y425,Daily!Y642,Daily!Y859)</f>
        <v>2259</v>
      </c>
      <c r="Z20" s="35">
        <f>SUM(Daily!Z208,Daily!Z425,Daily!Z642,Daily!Z859)</f>
        <v>16070</v>
      </c>
      <c r="AA20" s="35">
        <f>SUM(Daily!AA208,Daily!AA425,Daily!AA642,Daily!AA859)</f>
        <v>13305</v>
      </c>
      <c r="AB20" s="11">
        <f t="shared" si="0"/>
        <v>81384</v>
      </c>
      <c r="AC20" s="7">
        <f t="shared" si="0"/>
        <v>73038</v>
      </c>
    </row>
    <row r="21" spans="1:29" ht="15" thickTop="1" thickBot="1">
      <c r="A21" s="96" t="s">
        <v>30</v>
      </c>
      <c r="B21" s="35">
        <f>SUM(Daily!B209,Daily!B426,Daily!B643,Daily!B860)</f>
        <v>11028</v>
      </c>
      <c r="C21" s="35">
        <f>SUM(Daily!C209,Daily!C426,Daily!C643,Daily!C860)</f>
        <v>12873</v>
      </c>
      <c r="D21" s="35">
        <f>SUM(Daily!D209,Daily!D426,Daily!D643,Daily!D860)</f>
        <v>4775</v>
      </c>
      <c r="E21" s="35">
        <f>SUM(Daily!E209,Daily!E426,Daily!E643,Daily!E860)</f>
        <v>5110</v>
      </c>
      <c r="F21" s="35">
        <f>SUM(Daily!F209,Daily!F426,Daily!F643,Daily!F860)</f>
        <v>2303</v>
      </c>
      <c r="G21" s="35">
        <f>SUM(Daily!G209,Daily!G426,Daily!G643,Daily!G860)</f>
        <v>2141</v>
      </c>
      <c r="H21" s="35">
        <f>SUM(Daily!H209,Daily!H426,Daily!H643,Daily!H860)</f>
        <v>9057</v>
      </c>
      <c r="I21" s="35">
        <f>SUM(Daily!I209,Daily!I426,Daily!I643,Daily!I860)</f>
        <v>14340</v>
      </c>
      <c r="J21" s="35">
        <f>SUM(Daily!J209,Daily!J426,Daily!J643,Daily!J860)</f>
        <v>1455</v>
      </c>
      <c r="K21" s="35">
        <f>SUM(Daily!K209,Daily!K426,Daily!K643,Daily!K860)</f>
        <v>1096</v>
      </c>
      <c r="L21" s="35">
        <f>SUM(Daily!L209,Daily!L426,Daily!L643,Daily!L860)</f>
        <v>3169</v>
      </c>
      <c r="M21" s="35">
        <f>SUM(Daily!M209,Daily!M426,Daily!M643,Daily!M860)</f>
        <v>4424</v>
      </c>
      <c r="N21" s="35">
        <f>SUM(Daily!N209,Daily!N426,Daily!N643,Daily!N860)</f>
        <v>7377</v>
      </c>
      <c r="O21" s="35">
        <f>SUM(Daily!O209,Daily!O426,Daily!O643,Daily!O860)</f>
        <v>8367</v>
      </c>
      <c r="P21" s="35">
        <f>SUM(Daily!P209,Daily!P426,Daily!P643,Daily!P860)</f>
        <v>3946</v>
      </c>
      <c r="Q21" s="35">
        <f>SUM(Daily!Q209,Daily!Q426,Daily!Q643,Daily!Q860)</f>
        <v>4223</v>
      </c>
      <c r="R21" s="35">
        <f>SUM(Daily!R209,Daily!R426,Daily!R643,Daily!R860)</f>
        <v>5008</v>
      </c>
      <c r="S21" s="35">
        <f>SUM(Daily!S209,Daily!S426,Daily!S643,Daily!S860)</f>
        <v>6162</v>
      </c>
      <c r="T21" s="35">
        <f>SUM(Daily!T209,Daily!T426,Daily!T643,Daily!T860)</f>
        <v>1711</v>
      </c>
      <c r="U21" s="35">
        <f>SUM(Daily!U209,Daily!U426,Daily!U643,Daily!U860)</f>
        <v>1168</v>
      </c>
      <c r="V21" s="35">
        <f>SUM(Daily!V209,Daily!V426,Daily!V643,Daily!V860)</f>
        <v>5780</v>
      </c>
      <c r="W21" s="35">
        <f>SUM(Daily!W209,Daily!W426,Daily!W643,Daily!W860)</f>
        <v>5656</v>
      </c>
      <c r="X21" s="35">
        <f>SUM(Daily!X209,Daily!X426,Daily!X643,Daily!X860)</f>
        <v>6021</v>
      </c>
      <c r="Y21" s="35">
        <f>SUM(Daily!Y209,Daily!Y426,Daily!Y643,Daily!Y860)</f>
        <v>2276</v>
      </c>
      <c r="Z21" s="35">
        <f>SUM(Daily!Z209,Daily!Z426,Daily!Z643,Daily!Z860)</f>
        <v>16020</v>
      </c>
      <c r="AA21" s="35">
        <f>SUM(Daily!AA209,Daily!AA426,Daily!AA643,Daily!AA860)</f>
        <v>14678</v>
      </c>
      <c r="AB21" s="11">
        <f t="shared" si="0"/>
        <v>77650</v>
      </c>
      <c r="AC21" s="7">
        <f t="shared" si="0"/>
        <v>82514</v>
      </c>
    </row>
    <row r="22" spans="1:29" ht="15" thickTop="1" thickBot="1">
      <c r="A22" s="95" t="s">
        <v>31</v>
      </c>
      <c r="B22" s="35">
        <f>SUM(Daily!B210,Daily!B427,Daily!B644,Daily!B861)</f>
        <v>10282</v>
      </c>
      <c r="C22" s="35">
        <f>SUM(Daily!C210,Daily!C427,Daily!C644,Daily!C861)</f>
        <v>11134</v>
      </c>
      <c r="D22" s="35">
        <f>SUM(Daily!D210,Daily!D427,Daily!D644,Daily!D861)</f>
        <v>4182</v>
      </c>
      <c r="E22" s="35">
        <f>SUM(Daily!E210,Daily!E427,Daily!E644,Daily!E861)</f>
        <v>4652</v>
      </c>
      <c r="F22" s="35">
        <f>SUM(Daily!F210,Daily!F427,Daily!F644,Daily!F861)</f>
        <v>1846</v>
      </c>
      <c r="G22" s="35">
        <f>SUM(Daily!G210,Daily!G427,Daily!G644,Daily!G861)</f>
        <v>1958</v>
      </c>
      <c r="H22" s="35">
        <f>SUM(Daily!H210,Daily!H427,Daily!H644,Daily!H861)</f>
        <v>8215</v>
      </c>
      <c r="I22" s="35">
        <f>SUM(Daily!I210,Daily!I427,Daily!I644,Daily!I861)</f>
        <v>12765</v>
      </c>
      <c r="J22" s="35">
        <f>SUM(Daily!J210,Daily!J427,Daily!J644,Daily!J861)</f>
        <v>1215</v>
      </c>
      <c r="K22" s="35">
        <f>SUM(Daily!K210,Daily!K427,Daily!K644,Daily!K861)</f>
        <v>934</v>
      </c>
      <c r="L22" s="35">
        <f>SUM(Daily!L210,Daily!L427,Daily!L644,Daily!L861)</f>
        <v>2919</v>
      </c>
      <c r="M22" s="35">
        <f>SUM(Daily!M210,Daily!M427,Daily!M644,Daily!M861)</f>
        <v>3603</v>
      </c>
      <c r="N22" s="35">
        <f>SUM(Daily!N210,Daily!N427,Daily!N644,Daily!N861)</f>
        <v>7255</v>
      </c>
      <c r="O22" s="35">
        <f>SUM(Daily!O210,Daily!O427,Daily!O644,Daily!O861)</f>
        <v>7793</v>
      </c>
      <c r="P22" s="35">
        <f>SUM(Daily!P210,Daily!P427,Daily!P644,Daily!P861)</f>
        <v>3489</v>
      </c>
      <c r="Q22" s="35">
        <f>SUM(Daily!Q210,Daily!Q427,Daily!Q644,Daily!Q861)</f>
        <v>4024</v>
      </c>
      <c r="R22" s="35">
        <f>SUM(Daily!R210,Daily!R427,Daily!R644,Daily!R861)</f>
        <v>4722</v>
      </c>
      <c r="S22" s="35">
        <f>SUM(Daily!S210,Daily!S427,Daily!S644,Daily!S861)</f>
        <v>6444</v>
      </c>
      <c r="T22" s="35">
        <f>SUM(Daily!T210,Daily!T427,Daily!T644,Daily!T861)</f>
        <v>1420</v>
      </c>
      <c r="U22" s="35">
        <f>SUM(Daily!U210,Daily!U427,Daily!U644,Daily!U861)</f>
        <v>1119</v>
      </c>
      <c r="V22" s="35">
        <f>SUM(Daily!V210,Daily!V427,Daily!V644,Daily!V861)</f>
        <v>6630</v>
      </c>
      <c r="W22" s="35">
        <f>SUM(Daily!W210,Daily!W427,Daily!W644,Daily!W861)</f>
        <v>5672</v>
      </c>
      <c r="X22" s="35">
        <f>SUM(Daily!X210,Daily!X427,Daily!X644,Daily!X861)</f>
        <v>5490</v>
      </c>
      <c r="Y22" s="35">
        <f>SUM(Daily!Y210,Daily!Y427,Daily!Y644,Daily!Y861)</f>
        <v>2331</v>
      </c>
      <c r="Z22" s="35">
        <f>SUM(Daily!Z210,Daily!Z427,Daily!Z644,Daily!Z861)</f>
        <v>13923</v>
      </c>
      <c r="AA22" s="35">
        <f>SUM(Daily!AA210,Daily!AA427,Daily!AA644,Daily!AA861)</f>
        <v>13271</v>
      </c>
      <c r="AB22" s="11">
        <f t="shared" si="0"/>
        <v>71588</v>
      </c>
      <c r="AC22" s="7">
        <f t="shared" si="0"/>
        <v>75700</v>
      </c>
    </row>
    <row r="23" spans="1:29" ht="15" thickTop="1" thickBot="1">
      <c r="A23" s="96" t="s">
        <v>32</v>
      </c>
      <c r="B23" s="35">
        <f>SUM(Daily!B211,Daily!B428,Daily!B645,Daily!B862)</f>
        <v>9684</v>
      </c>
      <c r="C23" s="35">
        <f>SUM(Daily!C211,Daily!C428,Daily!C645,Daily!C862)</f>
        <v>9289</v>
      </c>
      <c r="D23" s="35">
        <f>SUM(Daily!D211,Daily!D428,Daily!D645,Daily!D862)</f>
        <v>3204</v>
      </c>
      <c r="E23" s="35">
        <f>SUM(Daily!E211,Daily!E428,Daily!E645,Daily!E862)</f>
        <v>4562</v>
      </c>
      <c r="F23" s="35">
        <f>SUM(Daily!F211,Daily!F428,Daily!F645,Daily!F862)</f>
        <v>1421</v>
      </c>
      <c r="G23" s="35">
        <f>SUM(Daily!G211,Daily!G428,Daily!G645,Daily!G862)</f>
        <v>1835</v>
      </c>
      <c r="H23" s="35">
        <f>SUM(Daily!H211,Daily!H428,Daily!H645,Daily!H862)</f>
        <v>6894</v>
      </c>
      <c r="I23" s="35">
        <f>SUM(Daily!I211,Daily!I428,Daily!I645,Daily!I862)</f>
        <v>12303</v>
      </c>
      <c r="J23" s="35">
        <f>SUM(Daily!J211,Daily!J428,Daily!J645,Daily!J862)</f>
        <v>1004</v>
      </c>
      <c r="K23" s="35">
        <f>SUM(Daily!K211,Daily!K428,Daily!K645,Daily!K862)</f>
        <v>833</v>
      </c>
      <c r="L23" s="35">
        <f>SUM(Daily!L211,Daily!L428,Daily!L645,Daily!L862)</f>
        <v>2406</v>
      </c>
      <c r="M23" s="35">
        <f>SUM(Daily!M211,Daily!M428,Daily!M645,Daily!M862)</f>
        <v>2910</v>
      </c>
      <c r="N23" s="35">
        <f>SUM(Daily!N211,Daily!N428,Daily!N645,Daily!N862)</f>
        <v>5971</v>
      </c>
      <c r="O23" s="35">
        <f>SUM(Daily!O211,Daily!O428,Daily!O645,Daily!O862)</f>
        <v>7256</v>
      </c>
      <c r="P23" s="35">
        <f>SUM(Daily!P211,Daily!P428,Daily!P645,Daily!P862)</f>
        <v>2690</v>
      </c>
      <c r="Q23" s="35">
        <f>SUM(Daily!Q211,Daily!Q428,Daily!Q645,Daily!Q862)</f>
        <v>3999</v>
      </c>
      <c r="R23" s="35">
        <f>SUM(Daily!R211,Daily!R428,Daily!R645,Daily!R862)</f>
        <v>3800</v>
      </c>
      <c r="S23" s="35">
        <f>SUM(Daily!S211,Daily!S428,Daily!S645,Daily!S862)</f>
        <v>6297</v>
      </c>
      <c r="T23" s="35">
        <f>SUM(Daily!T211,Daily!T428,Daily!T645,Daily!T862)</f>
        <v>1038</v>
      </c>
      <c r="U23" s="35">
        <f>SUM(Daily!U211,Daily!U428,Daily!U645,Daily!U862)</f>
        <v>953</v>
      </c>
      <c r="V23" s="35">
        <f>SUM(Daily!V211,Daily!V428,Daily!V645,Daily!V862)</f>
        <v>6668</v>
      </c>
      <c r="W23" s="35">
        <f>SUM(Daily!W211,Daily!W428,Daily!W645,Daily!W862)</f>
        <v>4553</v>
      </c>
      <c r="X23" s="35">
        <f>SUM(Daily!X211,Daily!X428,Daily!X645,Daily!X862)</f>
        <v>4623</v>
      </c>
      <c r="Y23" s="35">
        <f>SUM(Daily!Y211,Daily!Y428,Daily!Y645,Daily!Y862)</f>
        <v>2111</v>
      </c>
      <c r="Z23" s="35">
        <f>SUM(Daily!Z211,Daily!Z428,Daily!Z645,Daily!Z862)</f>
        <v>11704</v>
      </c>
      <c r="AA23" s="35">
        <f>SUM(Daily!AA211,Daily!AA428,Daily!AA645,Daily!AA862)</f>
        <v>13253</v>
      </c>
      <c r="AB23" s="11">
        <f t="shared" si="0"/>
        <v>61107</v>
      </c>
      <c r="AC23" s="7">
        <f t="shared" si="0"/>
        <v>70154</v>
      </c>
    </row>
    <row r="24" spans="1:29" ht="15" thickTop="1" thickBot="1">
      <c r="A24" s="95" t="s">
        <v>33</v>
      </c>
      <c r="B24" s="35">
        <f>SUM(Daily!B212,Daily!B429,Daily!B646,Daily!B863)</f>
        <v>7781</v>
      </c>
      <c r="C24" s="35">
        <f>SUM(Daily!C212,Daily!C429,Daily!C646,Daily!C863)</f>
        <v>8420</v>
      </c>
      <c r="D24" s="35">
        <f>SUM(Daily!D212,Daily!D429,Daily!D646,Daily!D863)</f>
        <v>2276</v>
      </c>
      <c r="E24" s="35">
        <f>SUM(Daily!E212,Daily!E429,Daily!E646,Daily!E863)</f>
        <v>3484</v>
      </c>
      <c r="F24" s="35">
        <f>SUM(Daily!F212,Daily!F429,Daily!F646,Daily!F863)</f>
        <v>930</v>
      </c>
      <c r="G24" s="35">
        <f>SUM(Daily!G212,Daily!G429,Daily!G646,Daily!G863)</f>
        <v>1526</v>
      </c>
      <c r="H24" s="35">
        <f>SUM(Daily!H212,Daily!H429,Daily!H646,Daily!H863)</f>
        <v>6016</v>
      </c>
      <c r="I24" s="35">
        <f>SUM(Daily!I212,Daily!I429,Daily!I646,Daily!I863)</f>
        <v>9235</v>
      </c>
      <c r="J24" s="35">
        <f>SUM(Daily!J212,Daily!J429,Daily!J646,Daily!J863)</f>
        <v>678</v>
      </c>
      <c r="K24" s="35">
        <f>SUM(Daily!K212,Daily!K429,Daily!K646,Daily!K863)</f>
        <v>596</v>
      </c>
      <c r="L24" s="35">
        <f>SUM(Daily!L212,Daily!L429,Daily!L646,Daily!L863)</f>
        <v>1708</v>
      </c>
      <c r="M24" s="35">
        <f>SUM(Daily!M212,Daily!M429,Daily!M646,Daily!M863)</f>
        <v>2220</v>
      </c>
      <c r="N24" s="35">
        <f>SUM(Daily!N212,Daily!N429,Daily!N646,Daily!N863)</f>
        <v>4944</v>
      </c>
      <c r="O24" s="35">
        <f>SUM(Daily!O212,Daily!O429,Daily!O646,Daily!O863)</f>
        <v>5827</v>
      </c>
      <c r="P24" s="35">
        <f>SUM(Daily!P212,Daily!P429,Daily!P646,Daily!P863)</f>
        <v>1790</v>
      </c>
      <c r="Q24" s="35">
        <f>SUM(Daily!Q212,Daily!Q429,Daily!Q646,Daily!Q863)</f>
        <v>3450</v>
      </c>
      <c r="R24" s="35">
        <f>SUM(Daily!R212,Daily!R429,Daily!R646,Daily!R863)</f>
        <v>3009</v>
      </c>
      <c r="S24" s="35">
        <f>SUM(Daily!S212,Daily!S429,Daily!S646,Daily!S863)</f>
        <v>4767</v>
      </c>
      <c r="T24" s="35">
        <f>SUM(Daily!T212,Daily!T429,Daily!T646,Daily!T863)</f>
        <v>648</v>
      </c>
      <c r="U24" s="35">
        <f>SUM(Daily!U212,Daily!U429,Daily!U646,Daily!U863)</f>
        <v>905</v>
      </c>
      <c r="V24" s="35">
        <f>SUM(Daily!V212,Daily!V429,Daily!V646,Daily!V863)</f>
        <v>5355</v>
      </c>
      <c r="W24" s="35">
        <f>SUM(Daily!W212,Daily!W429,Daily!W646,Daily!W863)</f>
        <v>3353</v>
      </c>
      <c r="X24" s="35">
        <f>SUM(Daily!X212,Daily!X429,Daily!X646,Daily!X863)</f>
        <v>3015</v>
      </c>
      <c r="Y24" s="35">
        <f>SUM(Daily!Y212,Daily!Y429,Daily!Y646,Daily!Y863)</f>
        <v>1867</v>
      </c>
      <c r="Z24" s="35">
        <f>SUM(Daily!Z212,Daily!Z429,Daily!Z646,Daily!Z863)</f>
        <v>9297</v>
      </c>
      <c r="AA24" s="35">
        <f>SUM(Daily!AA212,Daily!AA429,Daily!AA646,Daily!AA863)</f>
        <v>10317</v>
      </c>
      <c r="AB24" s="11">
        <f t="shared" si="0"/>
        <v>47447</v>
      </c>
      <c r="AC24" s="7">
        <f t="shared" si="0"/>
        <v>55967</v>
      </c>
    </row>
    <row r="25" spans="1:29" ht="15" thickTop="1" thickBot="1">
      <c r="A25" s="96" t="s">
        <v>34</v>
      </c>
      <c r="B25" s="35">
        <f>SUM(Daily!B213,Daily!B430,Daily!B647,Daily!B864)</f>
        <v>797</v>
      </c>
      <c r="C25" s="35">
        <f>SUM(Daily!C213,Daily!C430,Daily!C647,Daily!C864)</f>
        <v>5414</v>
      </c>
      <c r="D25" s="35">
        <f>SUM(Daily!D213,Daily!D430,Daily!D647,Daily!D864)</f>
        <v>480</v>
      </c>
      <c r="E25" s="35">
        <f>SUM(Daily!E213,Daily!E430,Daily!E647,Daily!E864)</f>
        <v>2638</v>
      </c>
      <c r="F25" s="35">
        <f>SUM(Daily!F213,Daily!F430,Daily!F647,Daily!F864)</f>
        <v>273</v>
      </c>
      <c r="G25" s="35">
        <f>SUM(Daily!G213,Daily!G430,Daily!G647,Daily!G864)</f>
        <v>846</v>
      </c>
      <c r="H25" s="35">
        <f>SUM(Daily!H213,Daily!H430,Daily!H647,Daily!H864)</f>
        <v>2104</v>
      </c>
      <c r="I25" s="35">
        <f>SUM(Daily!I213,Daily!I430,Daily!I647,Daily!I864)</f>
        <v>6836</v>
      </c>
      <c r="J25" s="35">
        <f>SUM(Daily!J213,Daily!J430,Daily!J647,Daily!J864)</f>
        <v>476</v>
      </c>
      <c r="K25" s="35">
        <f>SUM(Daily!K213,Daily!K430,Daily!K647,Daily!K864)</f>
        <v>355</v>
      </c>
      <c r="L25" s="35">
        <f>SUM(Daily!L213,Daily!L430,Daily!L647,Daily!L864)</f>
        <v>1052</v>
      </c>
      <c r="M25" s="35">
        <f>SUM(Daily!M213,Daily!M430,Daily!M647,Daily!M864)</f>
        <v>1171</v>
      </c>
      <c r="N25" s="35">
        <f>SUM(Daily!N213,Daily!N430,Daily!N647,Daily!N864)</f>
        <v>2871</v>
      </c>
      <c r="O25" s="35">
        <f>SUM(Daily!O213,Daily!O430,Daily!O647,Daily!O864)</f>
        <v>3784</v>
      </c>
      <c r="P25" s="35">
        <f>SUM(Daily!P213,Daily!P430,Daily!P647,Daily!P864)</f>
        <v>1335</v>
      </c>
      <c r="Q25" s="35">
        <f>SUM(Daily!Q213,Daily!Q430,Daily!Q647,Daily!Q864)</f>
        <v>2689</v>
      </c>
      <c r="R25" s="35">
        <f>SUM(Daily!R213,Daily!R430,Daily!R647,Daily!R864)</f>
        <v>1939</v>
      </c>
      <c r="S25" s="35">
        <f>SUM(Daily!S213,Daily!S430,Daily!S647,Daily!S864)</f>
        <v>3473</v>
      </c>
      <c r="T25" s="35">
        <f>SUM(Daily!T213,Daily!T430,Daily!T647,Daily!T864)</f>
        <v>513</v>
      </c>
      <c r="U25" s="35">
        <f>SUM(Daily!U213,Daily!U430,Daily!U647,Daily!U864)</f>
        <v>595</v>
      </c>
      <c r="V25" s="35">
        <f>SUM(Daily!V213,Daily!V430,Daily!V647,Daily!V864)</f>
        <v>5494</v>
      </c>
      <c r="W25" s="35">
        <f>SUM(Daily!W213,Daily!W430,Daily!W647,Daily!W864)</f>
        <v>2328</v>
      </c>
      <c r="X25" s="35">
        <f>SUM(Daily!X213,Daily!X430,Daily!X647,Daily!X864)</f>
        <v>2094</v>
      </c>
      <c r="Y25" s="35">
        <f>SUM(Daily!Y213,Daily!Y430,Daily!Y647,Daily!Y864)</f>
        <v>1526</v>
      </c>
      <c r="Z25" s="35">
        <f>SUM(Daily!Z213,Daily!Z430,Daily!Z647,Daily!Z864)</f>
        <v>6768</v>
      </c>
      <c r="AA25" s="35">
        <f>SUM(Daily!AA213,Daily!AA430,Daily!AA647,Daily!AA864)</f>
        <v>7040</v>
      </c>
      <c r="AB25" s="11">
        <f t="shared" si="0"/>
        <v>26196</v>
      </c>
      <c r="AC25" s="7">
        <f t="shared" si="0"/>
        <v>38695</v>
      </c>
    </row>
    <row r="26" spans="1:29" ht="15" thickTop="1" thickBot="1">
      <c r="A26" s="95" t="s">
        <v>35</v>
      </c>
      <c r="B26" s="35">
        <f>SUM(Daily!B214,Daily!B431,Daily!B648,Daily!B865)</f>
        <v>0</v>
      </c>
      <c r="C26" s="35">
        <f>SUM(Daily!C214,Daily!C431,Daily!C648,Daily!C865)</f>
        <v>3505</v>
      </c>
      <c r="D26" s="35">
        <f>SUM(Daily!D214,Daily!D431,Daily!D648,Daily!D865)</f>
        <v>25</v>
      </c>
      <c r="E26" s="35">
        <f>SUM(Daily!E214,Daily!E431,Daily!E648,Daily!E865)</f>
        <v>1529</v>
      </c>
      <c r="F26" s="35">
        <f>SUM(Daily!F214,Daily!F431,Daily!F648,Daily!F865)</f>
        <v>17</v>
      </c>
      <c r="G26" s="35">
        <f>SUM(Daily!G214,Daily!G431,Daily!G648,Daily!G865)</f>
        <v>576</v>
      </c>
      <c r="H26" s="35">
        <f>SUM(Daily!H214,Daily!H431,Daily!H648,Daily!H865)</f>
        <v>212</v>
      </c>
      <c r="I26" s="35">
        <f>SUM(Daily!I214,Daily!I431,Daily!I648,Daily!I865)</f>
        <v>4140</v>
      </c>
      <c r="J26" s="35">
        <f>SUM(Daily!J214,Daily!J431,Daily!J648,Daily!J865)</f>
        <v>166</v>
      </c>
      <c r="K26" s="35">
        <f>SUM(Daily!K214,Daily!K431,Daily!K648,Daily!K865)</f>
        <v>247</v>
      </c>
      <c r="L26" s="35">
        <f>SUM(Daily!L214,Daily!L431,Daily!L648,Daily!L865)</f>
        <v>296</v>
      </c>
      <c r="M26" s="35">
        <f>SUM(Daily!M214,Daily!M431,Daily!M648,Daily!M865)</f>
        <v>244</v>
      </c>
      <c r="N26" s="35">
        <f>SUM(Daily!N214,Daily!N431,Daily!N648,Daily!N865)</f>
        <v>617</v>
      </c>
      <c r="O26" s="35">
        <f>SUM(Daily!O214,Daily!O431,Daily!O648,Daily!O865)</f>
        <v>952</v>
      </c>
      <c r="P26" s="35">
        <f>SUM(Daily!P214,Daily!P431,Daily!P648,Daily!P865)</f>
        <v>348</v>
      </c>
      <c r="Q26" s="35">
        <f>SUM(Daily!Q214,Daily!Q431,Daily!Q648,Daily!Q865)</f>
        <v>622</v>
      </c>
      <c r="R26" s="35">
        <f>SUM(Daily!R214,Daily!R431,Daily!R648,Daily!R865)</f>
        <v>389</v>
      </c>
      <c r="S26" s="35">
        <f>SUM(Daily!S214,Daily!S431,Daily!S648,Daily!S865)</f>
        <v>579</v>
      </c>
      <c r="T26" s="35">
        <f>SUM(Daily!T214,Daily!T431,Daily!T648,Daily!T865)</f>
        <v>146</v>
      </c>
      <c r="U26" s="35">
        <f>SUM(Daily!U214,Daily!U431,Daily!U648,Daily!U865)</f>
        <v>31</v>
      </c>
      <c r="V26" s="35">
        <f>SUM(Daily!V214,Daily!V431,Daily!V648,Daily!V865)</f>
        <v>1261</v>
      </c>
      <c r="W26" s="35">
        <f>SUM(Daily!W214,Daily!W431,Daily!W648,Daily!W865)</f>
        <v>120</v>
      </c>
      <c r="X26" s="35">
        <f>SUM(Daily!X214,Daily!X431,Daily!X648,Daily!X865)</f>
        <v>435</v>
      </c>
      <c r="Y26" s="35">
        <f>SUM(Daily!Y214,Daily!Y431,Daily!Y648,Daily!Y865)</f>
        <v>155</v>
      </c>
      <c r="Z26" s="35">
        <f>SUM(Daily!Z214,Daily!Z431,Daily!Z648,Daily!Z865)</f>
        <v>516</v>
      </c>
      <c r="AA26" s="35">
        <f>SUM(Daily!AA214,Daily!AA431,Daily!AA648,Daily!AA865)</f>
        <v>1467</v>
      </c>
      <c r="AB26" s="11">
        <f t="shared" si="0"/>
        <v>4428</v>
      </c>
      <c r="AC26" s="7">
        <f t="shared" si="0"/>
        <v>14167</v>
      </c>
    </row>
    <row r="27" spans="1:29" ht="15" thickTop="1" thickBot="1">
      <c r="A27" s="96" t="s">
        <v>36</v>
      </c>
      <c r="B27" s="35">
        <f>SUM(Daily!B215,Daily!B432,Daily!B649,Daily!B866)</f>
        <v>0</v>
      </c>
      <c r="C27" s="35">
        <f>SUM(Daily!C215,Daily!C432,Daily!C649,Daily!C866)</f>
        <v>427</v>
      </c>
      <c r="D27" s="35">
        <f>SUM(Daily!D215,Daily!D432,Daily!D649,Daily!D866)</f>
        <v>0</v>
      </c>
      <c r="E27" s="35">
        <f>SUM(Daily!E215,Daily!E432,Daily!E649,Daily!E866)</f>
        <v>226</v>
      </c>
      <c r="F27" s="35">
        <f>SUM(Daily!F215,Daily!F432,Daily!F649,Daily!F866)</f>
        <v>0</v>
      </c>
      <c r="G27" s="35">
        <f>SUM(Daily!G215,Daily!G432,Daily!G649,Daily!G866)</f>
        <v>9</v>
      </c>
      <c r="H27" s="35">
        <f>SUM(Daily!H215,Daily!H432,Daily!H649,Daily!H866)</f>
        <v>0</v>
      </c>
      <c r="I27" s="35">
        <f>SUM(Daily!I215,Daily!I432,Daily!I649,Daily!I866)</f>
        <v>0</v>
      </c>
      <c r="J27" s="35">
        <f>SUM(Daily!J215,Daily!J432,Daily!J649,Daily!J866)</f>
        <v>0</v>
      </c>
      <c r="K27" s="35">
        <f>SUM(Daily!K215,Daily!K432,Daily!K649,Daily!K866)</f>
        <v>0</v>
      </c>
      <c r="L27" s="35">
        <f>SUM(Daily!L215,Daily!L432,Daily!L649,Daily!L866)</f>
        <v>0</v>
      </c>
      <c r="M27" s="35">
        <f>SUM(Daily!M215,Daily!M432,Daily!M649,Daily!M866)</f>
        <v>0</v>
      </c>
      <c r="N27" s="35">
        <f>SUM(Daily!N215,Daily!N432,Daily!N649,Daily!N866)</f>
        <v>0</v>
      </c>
      <c r="O27" s="35">
        <f>SUM(Daily!O215,Daily!O432,Daily!O649,Daily!O866)</f>
        <v>0</v>
      </c>
      <c r="P27" s="35">
        <f>SUM(Daily!P215,Daily!P432,Daily!P649,Daily!P866)</f>
        <v>0</v>
      </c>
      <c r="Q27" s="35">
        <f>SUM(Daily!Q215,Daily!Q432,Daily!Q649,Daily!Q866)</f>
        <v>0</v>
      </c>
      <c r="R27" s="35">
        <f>SUM(Daily!R215,Daily!R432,Daily!R649,Daily!R866)</f>
        <v>0</v>
      </c>
      <c r="S27" s="35">
        <f>SUM(Daily!S215,Daily!S432,Daily!S649,Daily!S866)</f>
        <v>0</v>
      </c>
      <c r="T27" s="35">
        <f>SUM(Daily!T215,Daily!T432,Daily!T649,Daily!T866)</f>
        <v>0</v>
      </c>
      <c r="U27" s="35">
        <f>SUM(Daily!U215,Daily!U432,Daily!U649,Daily!U866)</f>
        <v>0</v>
      </c>
      <c r="V27" s="35">
        <f>SUM(Daily!V215,Daily!V432,Daily!V649,Daily!V866)</f>
        <v>0</v>
      </c>
      <c r="W27" s="35">
        <f>SUM(Daily!W215,Daily!W432,Daily!W649,Daily!W866)</f>
        <v>0</v>
      </c>
      <c r="X27" s="35">
        <f>SUM(Daily!X215,Daily!X432,Daily!X649,Daily!X866)</f>
        <v>0</v>
      </c>
      <c r="Y27" s="35">
        <f>SUM(Daily!Y215,Daily!Y432,Daily!Y649,Daily!Y866)</f>
        <v>0</v>
      </c>
      <c r="Z27" s="35">
        <f>SUM(Daily!Z215,Daily!Z432,Daily!Z649,Daily!Z866)</f>
        <v>0</v>
      </c>
      <c r="AA27" s="35">
        <f>SUM(Daily!AA215,Daily!AA432,Daily!AA649,Daily!AA866)</f>
        <v>0</v>
      </c>
      <c r="AB27" s="11">
        <f t="shared" si="0"/>
        <v>0</v>
      </c>
      <c r="AC27" s="7">
        <f t="shared" si="0"/>
        <v>662</v>
      </c>
    </row>
    <row r="28" spans="1:29" ht="15" thickTop="1" thickBot="1">
      <c r="A28" s="95" t="s">
        <v>37</v>
      </c>
      <c r="B28" s="35">
        <f>SUM(Daily!B216,Daily!B433,Daily!B650,Daily!B867)</f>
        <v>0</v>
      </c>
      <c r="C28" s="35">
        <f>SUM(Daily!C216,Daily!C433,Daily!C650,Daily!C867)</f>
        <v>0</v>
      </c>
      <c r="D28" s="35">
        <f>SUM(Daily!D216,Daily!D433,Daily!D650,Daily!D867)</f>
        <v>0</v>
      </c>
      <c r="E28" s="35">
        <f>SUM(Daily!E216,Daily!E433,Daily!E650,Daily!E867)</f>
        <v>0</v>
      </c>
      <c r="F28" s="35">
        <f>SUM(Daily!F216,Daily!F433,Daily!F650,Daily!F867)</f>
        <v>0</v>
      </c>
      <c r="G28" s="35">
        <f>SUM(Daily!G216,Daily!G433,Daily!G650,Daily!G867)</f>
        <v>0</v>
      </c>
      <c r="H28" s="35">
        <f>SUM(Daily!H216,Daily!H433,Daily!H650,Daily!H867)</f>
        <v>0</v>
      </c>
      <c r="I28" s="35">
        <f>SUM(Daily!I216,Daily!I433,Daily!I650,Daily!I867)</f>
        <v>0</v>
      </c>
      <c r="J28" s="35">
        <f>SUM(Daily!J216,Daily!J433,Daily!J650,Daily!J867)</f>
        <v>0</v>
      </c>
      <c r="K28" s="35">
        <f>SUM(Daily!K216,Daily!K433,Daily!K650,Daily!K867)</f>
        <v>0</v>
      </c>
      <c r="L28" s="35">
        <f>SUM(Daily!L216,Daily!L433,Daily!L650,Daily!L867)</f>
        <v>0</v>
      </c>
      <c r="M28" s="35">
        <f>SUM(Daily!M216,Daily!M433,Daily!M650,Daily!M867)</f>
        <v>0</v>
      </c>
      <c r="N28" s="35">
        <f>SUM(Daily!N216,Daily!N433,Daily!N650,Daily!N867)</f>
        <v>0</v>
      </c>
      <c r="O28" s="35">
        <f>SUM(Daily!O216,Daily!O433,Daily!O650,Daily!O867)</f>
        <v>0</v>
      </c>
      <c r="P28" s="35">
        <f>SUM(Daily!P216,Daily!P433,Daily!P650,Daily!P867)</f>
        <v>0</v>
      </c>
      <c r="Q28" s="35">
        <f>SUM(Daily!Q216,Daily!Q433,Daily!Q650,Daily!Q867)</f>
        <v>0</v>
      </c>
      <c r="R28" s="35">
        <f>SUM(Daily!R216,Daily!R433,Daily!R650,Daily!R867)</f>
        <v>0</v>
      </c>
      <c r="S28" s="35">
        <f>SUM(Daily!S216,Daily!S433,Daily!S650,Daily!S867)</f>
        <v>0</v>
      </c>
      <c r="T28" s="35">
        <f>SUM(Daily!T216,Daily!T433,Daily!T650,Daily!T867)</f>
        <v>0</v>
      </c>
      <c r="U28" s="35">
        <f>SUM(Daily!U216,Daily!U433,Daily!U650,Daily!U867)</f>
        <v>0</v>
      </c>
      <c r="V28" s="35">
        <f>SUM(Daily!V216,Daily!V433,Daily!V650,Daily!V867)</f>
        <v>0</v>
      </c>
      <c r="W28" s="35">
        <f>SUM(Daily!W216,Daily!W433,Daily!W650,Daily!W867)</f>
        <v>0</v>
      </c>
      <c r="X28" s="35">
        <f>SUM(Daily!X216,Daily!X433,Daily!X650,Daily!X867)</f>
        <v>0</v>
      </c>
      <c r="Y28" s="35">
        <f>SUM(Daily!Y216,Daily!Y433,Daily!Y650,Daily!Y867)</f>
        <v>0</v>
      </c>
      <c r="Z28" s="35">
        <f>SUM(Daily!Z216,Daily!Z433,Daily!Z650,Daily!Z867)</f>
        <v>0</v>
      </c>
      <c r="AA28" s="35">
        <f>SUM(Daily!AA216,Daily!AA433,Daily!AA650,Daily!AA867)</f>
        <v>0</v>
      </c>
      <c r="AB28" s="11">
        <f t="shared" si="0"/>
        <v>0</v>
      </c>
      <c r="AC28" s="7">
        <f t="shared" si="0"/>
        <v>0</v>
      </c>
    </row>
    <row r="29" spans="1:29" ht="15" thickTop="1" thickBot="1">
      <c r="A29" s="96" t="s">
        <v>38</v>
      </c>
      <c r="B29" s="35">
        <f>SUM(Daily!B217,Daily!B434,Daily!B651,Daily!B868)</f>
        <v>0</v>
      </c>
      <c r="C29" s="35">
        <f>SUM(Daily!C217,Daily!C434,Daily!C651,Daily!C868)</f>
        <v>0</v>
      </c>
      <c r="D29" s="35">
        <f>SUM(Daily!D217,Daily!D434,Daily!D651,Daily!D868)</f>
        <v>0</v>
      </c>
      <c r="E29" s="35">
        <f>SUM(Daily!E217,Daily!E434,Daily!E651,Daily!E868)</f>
        <v>0</v>
      </c>
      <c r="F29" s="35">
        <f>SUM(Daily!F217,Daily!F434,Daily!F651,Daily!F868)</f>
        <v>0</v>
      </c>
      <c r="G29" s="35">
        <f>SUM(Daily!G217,Daily!G434,Daily!G651,Daily!G868)</f>
        <v>0</v>
      </c>
      <c r="H29" s="35">
        <f>SUM(Daily!H217,Daily!H434,Daily!H651,Daily!H868)</f>
        <v>0</v>
      </c>
      <c r="I29" s="35">
        <f>SUM(Daily!I217,Daily!I434,Daily!I651,Daily!I868)</f>
        <v>0</v>
      </c>
      <c r="J29" s="35">
        <f>SUM(Daily!J217,Daily!J434,Daily!J651,Daily!J868)</f>
        <v>0</v>
      </c>
      <c r="K29" s="35">
        <f>SUM(Daily!K217,Daily!K434,Daily!K651,Daily!K868)</f>
        <v>0</v>
      </c>
      <c r="L29" s="35">
        <f>SUM(Daily!L217,Daily!L434,Daily!L651,Daily!L868)</f>
        <v>0</v>
      </c>
      <c r="M29" s="35">
        <f>SUM(Daily!M217,Daily!M434,Daily!M651,Daily!M868)</f>
        <v>0</v>
      </c>
      <c r="N29" s="35">
        <f>SUM(Daily!N217,Daily!N434,Daily!N651,Daily!N868)</f>
        <v>0</v>
      </c>
      <c r="O29" s="35">
        <f>SUM(Daily!O217,Daily!O434,Daily!O651,Daily!O868)</f>
        <v>0</v>
      </c>
      <c r="P29" s="35">
        <f>SUM(Daily!P217,Daily!P434,Daily!P651,Daily!P868)</f>
        <v>0</v>
      </c>
      <c r="Q29" s="35">
        <f>SUM(Daily!Q217,Daily!Q434,Daily!Q651,Daily!Q868)</f>
        <v>0</v>
      </c>
      <c r="R29" s="35">
        <f>SUM(Daily!R217,Daily!R434,Daily!R651,Daily!R868)</f>
        <v>0</v>
      </c>
      <c r="S29" s="35">
        <f>SUM(Daily!S217,Daily!S434,Daily!S651,Daily!S868)</f>
        <v>0</v>
      </c>
      <c r="T29" s="35">
        <f>SUM(Daily!T217,Daily!T434,Daily!T651,Daily!T868)</f>
        <v>0</v>
      </c>
      <c r="U29" s="35">
        <f>SUM(Daily!U217,Daily!U434,Daily!U651,Daily!U868)</f>
        <v>0</v>
      </c>
      <c r="V29" s="35">
        <f>SUM(Daily!V217,Daily!V434,Daily!V651,Daily!V868)</f>
        <v>0</v>
      </c>
      <c r="W29" s="35">
        <f>SUM(Daily!W217,Daily!W434,Daily!W651,Daily!W868)</f>
        <v>0</v>
      </c>
      <c r="X29" s="35">
        <f>SUM(Daily!X217,Daily!X434,Daily!X651,Daily!X868)</f>
        <v>0</v>
      </c>
      <c r="Y29" s="35">
        <f>SUM(Daily!Y217,Daily!Y434,Daily!Y651,Daily!Y868)</f>
        <v>0</v>
      </c>
      <c r="Z29" s="35">
        <f>SUM(Daily!Z217,Daily!Z434,Daily!Z651,Daily!Z868)</f>
        <v>0</v>
      </c>
      <c r="AA29" s="35">
        <f>SUM(Daily!AA217,Daily!AA434,Daily!AA651,Daily!AA868)</f>
        <v>0</v>
      </c>
      <c r="AB29" s="11">
        <f t="shared" si="0"/>
        <v>0</v>
      </c>
      <c r="AC29" s="7">
        <f t="shared" si="0"/>
        <v>0</v>
      </c>
    </row>
    <row r="30" spans="1:29" ht="15" thickTop="1" thickBot="1">
      <c r="A30" s="91" t="s">
        <v>39</v>
      </c>
      <c r="B30" s="35">
        <f>SUM(Daily!B218,Daily!B435,Daily!B652,Daily!B869)</f>
        <v>0</v>
      </c>
      <c r="C30" s="35">
        <f>SUM(Daily!C218,Daily!C435,Daily!C652,Daily!C869)</f>
        <v>0</v>
      </c>
      <c r="D30" s="35">
        <f>SUM(Daily!D218,Daily!D435,Daily!D652,Daily!D869)</f>
        <v>0</v>
      </c>
      <c r="E30" s="35">
        <f>SUM(Daily!E218,Daily!E435,Daily!E652,Daily!E869)</f>
        <v>0</v>
      </c>
      <c r="F30" s="35">
        <f>SUM(Daily!F218,Daily!F435,Daily!F652,Daily!F869)</f>
        <v>0</v>
      </c>
      <c r="G30" s="35">
        <f>SUM(Daily!G218,Daily!G435,Daily!G652,Daily!G869)</f>
        <v>0</v>
      </c>
      <c r="H30" s="35">
        <f>SUM(Daily!H218,Daily!H435,Daily!H652,Daily!H869)</f>
        <v>0</v>
      </c>
      <c r="I30" s="35">
        <f>SUM(Daily!I218,Daily!I435,Daily!I652,Daily!I869)</f>
        <v>0</v>
      </c>
      <c r="J30" s="35">
        <f>SUM(Daily!J218,Daily!J435,Daily!J652,Daily!J869)</f>
        <v>0</v>
      </c>
      <c r="K30" s="35">
        <f>SUM(Daily!K218,Daily!K435,Daily!K652,Daily!K869)</f>
        <v>0</v>
      </c>
      <c r="L30" s="35">
        <f>SUM(Daily!L218,Daily!L435,Daily!L652,Daily!L869)</f>
        <v>0</v>
      </c>
      <c r="M30" s="35">
        <f>SUM(Daily!M218,Daily!M435,Daily!M652,Daily!M869)</f>
        <v>0</v>
      </c>
      <c r="N30" s="35">
        <f>SUM(Daily!N218,Daily!N435,Daily!N652,Daily!N869)</f>
        <v>0</v>
      </c>
      <c r="O30" s="35">
        <f>SUM(Daily!O218,Daily!O435,Daily!O652,Daily!O869)</f>
        <v>0</v>
      </c>
      <c r="P30" s="35">
        <f>SUM(Daily!P218,Daily!P435,Daily!P652,Daily!P869)</f>
        <v>0</v>
      </c>
      <c r="Q30" s="35">
        <f>SUM(Daily!Q218,Daily!Q435,Daily!Q652,Daily!Q869)</f>
        <v>0</v>
      </c>
      <c r="R30" s="35">
        <f>SUM(Daily!R218,Daily!R435,Daily!R652,Daily!R869)</f>
        <v>0</v>
      </c>
      <c r="S30" s="35">
        <f>SUM(Daily!S218,Daily!S435,Daily!S652,Daily!S869)</f>
        <v>0</v>
      </c>
      <c r="T30" s="35">
        <f>SUM(Daily!T218,Daily!T435,Daily!T652,Daily!T869)</f>
        <v>0</v>
      </c>
      <c r="U30" s="35">
        <f>SUM(Daily!U218,Daily!U435,Daily!U652,Daily!U869)</f>
        <v>0</v>
      </c>
      <c r="V30" s="35">
        <f>SUM(Daily!V218,Daily!V435,Daily!V652,Daily!V869)</f>
        <v>0</v>
      </c>
      <c r="W30" s="35">
        <f>SUM(Daily!W218,Daily!W435,Daily!W652,Daily!W869)</f>
        <v>0</v>
      </c>
      <c r="X30" s="35">
        <f>SUM(Daily!X218,Daily!X435,Daily!X652,Daily!X869)</f>
        <v>0</v>
      </c>
      <c r="Y30" s="35">
        <f>SUM(Daily!Y218,Daily!Y435,Daily!Y652,Daily!Y869)</f>
        <v>0</v>
      </c>
      <c r="Z30" s="35">
        <f>SUM(Daily!Z218,Daily!Z435,Daily!Z652,Daily!Z869)</f>
        <v>0</v>
      </c>
      <c r="AA30" s="35">
        <f>SUM(Daily!AA218,Daily!AA435,Daily!AA652,Daily!AA869)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6" t="s">
        <v>13</v>
      </c>
      <c r="B31" s="57">
        <f>SUM(B7:B30)</f>
        <v>169949</v>
      </c>
      <c r="C31" s="57">
        <f t="shared" ref="C31:AA31" si="1">SUM(C7:C30)</f>
        <v>122951</v>
      </c>
      <c r="D31" s="57">
        <f t="shared" si="1"/>
        <v>66270</v>
      </c>
      <c r="E31" s="57">
        <f t="shared" si="1"/>
        <v>53247</v>
      </c>
      <c r="F31" s="57">
        <f t="shared" si="1"/>
        <v>26925</v>
      </c>
      <c r="G31" s="57">
        <f t="shared" si="1"/>
        <v>21728</v>
      </c>
      <c r="H31" s="57">
        <f t="shared" si="1"/>
        <v>108466</v>
      </c>
      <c r="I31" s="57">
        <f t="shared" si="1"/>
        <v>150683</v>
      </c>
      <c r="J31" s="57">
        <f t="shared" si="1"/>
        <v>14027</v>
      </c>
      <c r="K31" s="57">
        <f t="shared" si="1"/>
        <v>18935</v>
      </c>
      <c r="L31" s="57">
        <f t="shared" si="1"/>
        <v>27561</v>
      </c>
      <c r="M31" s="57">
        <f t="shared" si="1"/>
        <v>62003</v>
      </c>
      <c r="N31" s="57">
        <f t="shared" si="1"/>
        <v>88847</v>
      </c>
      <c r="O31" s="57">
        <f t="shared" si="1"/>
        <v>116814</v>
      </c>
      <c r="P31" s="57">
        <f t="shared" si="1"/>
        <v>51463</v>
      </c>
      <c r="Q31" s="57">
        <f t="shared" si="1"/>
        <v>50749</v>
      </c>
      <c r="R31" s="57">
        <f t="shared" si="1"/>
        <v>79330</v>
      </c>
      <c r="S31" s="57">
        <f t="shared" si="1"/>
        <v>73011</v>
      </c>
      <c r="T31" s="57">
        <f t="shared" si="1"/>
        <v>18352</v>
      </c>
      <c r="U31" s="57">
        <f t="shared" si="1"/>
        <v>17950</v>
      </c>
      <c r="V31" s="57">
        <f t="shared" si="1"/>
        <v>75722</v>
      </c>
      <c r="W31" s="57">
        <f t="shared" si="1"/>
        <v>82478</v>
      </c>
      <c r="X31" s="57">
        <f t="shared" si="1"/>
        <v>67663</v>
      </c>
      <c r="Y31" s="57">
        <f t="shared" si="1"/>
        <v>36327</v>
      </c>
      <c r="Z31" s="57">
        <f t="shared" si="1"/>
        <v>186494</v>
      </c>
      <c r="AA31" s="57">
        <f t="shared" si="1"/>
        <v>171658</v>
      </c>
      <c r="AB31" s="57">
        <f>SUM(AB7:AB30)</f>
        <v>981069</v>
      </c>
      <c r="AC31" s="1">
        <f>SUM(AC7:AC30)</f>
        <v>978534</v>
      </c>
    </row>
    <row r="32" spans="1:29" ht="17" thickTop="1">
      <c r="AB32" s="176" t="str">
        <f>IF(AB31='Daily Total'!D46,"Correct","Wrong")</f>
        <v>Correct</v>
      </c>
      <c r="AC32" s="176" t="str">
        <f>IF(AC31='Daily Total'!E46,"Correct","Wrong")</f>
        <v>Correct</v>
      </c>
    </row>
    <row r="35" spans="1:29">
      <c r="A35" s="47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27" t="s">
        <v>0</v>
      </c>
      <c r="B37" s="318" t="s">
        <v>1</v>
      </c>
      <c r="C37" s="319"/>
      <c r="D37" s="318" t="s">
        <v>2</v>
      </c>
      <c r="E37" s="319"/>
      <c r="F37" s="318" t="s">
        <v>3</v>
      </c>
      <c r="G37" s="319"/>
      <c r="H37" s="318" t="s">
        <v>4</v>
      </c>
      <c r="I37" s="319"/>
      <c r="J37" s="318" t="s">
        <v>5</v>
      </c>
      <c r="K37" s="319"/>
      <c r="L37" s="318" t="s">
        <v>6</v>
      </c>
      <c r="M37" s="319"/>
      <c r="N37" s="318" t="s">
        <v>7</v>
      </c>
      <c r="O37" s="319"/>
      <c r="P37" s="318" t="s">
        <v>8</v>
      </c>
      <c r="Q37" s="319"/>
      <c r="R37" s="318" t="s">
        <v>9</v>
      </c>
      <c r="S37" s="319"/>
      <c r="T37" s="318" t="s">
        <v>10</v>
      </c>
      <c r="U37" s="319"/>
      <c r="V37" s="318" t="s">
        <v>11</v>
      </c>
      <c r="W37" s="319"/>
      <c r="X37" s="318" t="s">
        <v>12</v>
      </c>
      <c r="Y37" s="319"/>
      <c r="Z37" s="318" t="s">
        <v>40</v>
      </c>
      <c r="AA37" s="319"/>
      <c r="AB37" s="318" t="s">
        <v>47</v>
      </c>
      <c r="AC37" s="319"/>
    </row>
    <row r="38" spans="1:29" ht="15" thickTop="1" thickBot="1">
      <c r="A38" s="328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2">
        <f>B39+D39+F39+H39+J39+L39+N39+P39+R39+T39+V39+X39+Z39</f>
        <v>0</v>
      </c>
      <c r="AC39" s="110">
        <f>C39+E39+G39+I39+K39+M39+O39+Q39+S39+U39+W39+Y39+AA39</f>
        <v>0</v>
      </c>
    </row>
    <row r="40" spans="1:29">
      <c r="A40" s="91" t="s">
        <v>17</v>
      </c>
      <c r="B40" s="3">
        <f t="shared" ref="B40:AA49" si="3">+B8/$B$65</f>
        <v>202.5</v>
      </c>
      <c r="C40" s="32">
        <f t="shared" si="3"/>
        <v>0</v>
      </c>
      <c r="D40" s="3">
        <f t="shared" si="3"/>
        <v>84.25</v>
      </c>
      <c r="E40" s="32">
        <f t="shared" si="3"/>
        <v>0.25</v>
      </c>
      <c r="F40" s="3">
        <f t="shared" si="3"/>
        <v>25.25</v>
      </c>
      <c r="G40" s="32">
        <f t="shared" si="3"/>
        <v>0.25</v>
      </c>
      <c r="H40" s="3">
        <f t="shared" si="3"/>
        <v>125.5</v>
      </c>
      <c r="I40" s="32">
        <f t="shared" si="3"/>
        <v>3.75</v>
      </c>
      <c r="J40" s="3">
        <f t="shared" si="3"/>
        <v>3.5</v>
      </c>
      <c r="K40" s="32">
        <f t="shared" si="3"/>
        <v>1.25</v>
      </c>
      <c r="L40" s="3">
        <f t="shared" si="3"/>
        <v>3</v>
      </c>
      <c r="M40" s="32">
        <f t="shared" si="3"/>
        <v>0</v>
      </c>
      <c r="N40" s="3">
        <f t="shared" si="3"/>
        <v>24.25</v>
      </c>
      <c r="O40" s="32">
        <f t="shared" si="3"/>
        <v>0</v>
      </c>
      <c r="P40" s="3">
        <f t="shared" si="3"/>
        <v>3.5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471.75</v>
      </c>
      <c r="AC40" s="15">
        <f t="shared" ref="AC40:AC62" si="4">C40+E40+G40+I40+K40+M40+O40+Q40+S40+U40+W40+Y40+AA40</f>
        <v>5.5</v>
      </c>
    </row>
    <row r="41" spans="1:29">
      <c r="A41" s="92" t="s">
        <v>18</v>
      </c>
      <c r="B41" s="3">
        <f t="shared" si="3"/>
        <v>1337</v>
      </c>
      <c r="C41" s="32">
        <f t="shared" si="3"/>
        <v>0.25</v>
      </c>
      <c r="D41" s="3">
        <f t="shared" si="3"/>
        <v>516.5</v>
      </c>
      <c r="E41" s="32">
        <f t="shared" si="3"/>
        <v>2</v>
      </c>
      <c r="F41" s="3">
        <f t="shared" si="3"/>
        <v>158.25</v>
      </c>
      <c r="G41" s="32">
        <f t="shared" si="3"/>
        <v>5</v>
      </c>
      <c r="H41" s="3">
        <f t="shared" si="3"/>
        <v>716.5</v>
      </c>
      <c r="I41" s="32">
        <f t="shared" si="3"/>
        <v>76.75</v>
      </c>
      <c r="J41" s="3">
        <f t="shared" si="3"/>
        <v>32.25</v>
      </c>
      <c r="K41" s="32">
        <f t="shared" si="3"/>
        <v>25.75</v>
      </c>
      <c r="L41" s="3">
        <f t="shared" si="3"/>
        <v>35.5</v>
      </c>
      <c r="M41" s="32">
        <f t="shared" si="3"/>
        <v>137.25</v>
      </c>
      <c r="N41" s="3">
        <f t="shared" si="3"/>
        <v>302</v>
      </c>
      <c r="O41" s="32">
        <f t="shared" si="3"/>
        <v>249</v>
      </c>
      <c r="P41" s="3">
        <f t="shared" si="3"/>
        <v>142.75</v>
      </c>
      <c r="Q41" s="32">
        <f t="shared" si="3"/>
        <v>158.5</v>
      </c>
      <c r="R41" s="3">
        <f t="shared" si="3"/>
        <v>235.75</v>
      </c>
      <c r="S41" s="32">
        <f t="shared" si="3"/>
        <v>169.25</v>
      </c>
      <c r="T41" s="3">
        <f t="shared" si="3"/>
        <v>35.75</v>
      </c>
      <c r="U41" s="32">
        <f t="shared" si="3"/>
        <v>95.75</v>
      </c>
      <c r="V41" s="3">
        <f t="shared" si="3"/>
        <v>119.5</v>
      </c>
      <c r="W41" s="32">
        <f t="shared" si="3"/>
        <v>168.5</v>
      </c>
      <c r="X41" s="3">
        <f t="shared" si="3"/>
        <v>191.5</v>
      </c>
      <c r="Y41" s="32">
        <f t="shared" si="3"/>
        <v>163.75</v>
      </c>
      <c r="Z41" s="3">
        <f t="shared" si="3"/>
        <v>575.75</v>
      </c>
      <c r="AA41" s="32">
        <f t="shared" si="3"/>
        <v>345.75</v>
      </c>
      <c r="AB41" s="11">
        <f t="shared" ref="AB41:AB62" si="5">B41+D41+F41+H41+J41+L41+N41+P41+R41+T41+V41+X41+Z41</f>
        <v>4399</v>
      </c>
      <c r="AC41" s="15">
        <f t="shared" si="4"/>
        <v>1597.5</v>
      </c>
    </row>
    <row r="42" spans="1:29">
      <c r="A42" s="91" t="s">
        <v>19</v>
      </c>
      <c r="B42" s="3">
        <f t="shared" si="3"/>
        <v>2200.5</v>
      </c>
      <c r="C42" s="32">
        <f t="shared" si="3"/>
        <v>350.25</v>
      </c>
      <c r="D42" s="3">
        <f t="shared" si="3"/>
        <v>828.25</v>
      </c>
      <c r="E42" s="32">
        <f t="shared" si="3"/>
        <v>279.75</v>
      </c>
      <c r="F42" s="3">
        <f t="shared" si="3"/>
        <v>281.5</v>
      </c>
      <c r="G42" s="32">
        <f t="shared" si="3"/>
        <v>115</v>
      </c>
      <c r="H42" s="3">
        <f t="shared" si="3"/>
        <v>931</v>
      </c>
      <c r="I42" s="32">
        <f t="shared" si="3"/>
        <v>738.5</v>
      </c>
      <c r="J42" s="3">
        <f t="shared" si="3"/>
        <v>71.5</v>
      </c>
      <c r="K42" s="32">
        <f t="shared" si="3"/>
        <v>125</v>
      </c>
      <c r="L42" s="3">
        <f t="shared" si="3"/>
        <v>135.75</v>
      </c>
      <c r="M42" s="32">
        <f t="shared" si="3"/>
        <v>452.25</v>
      </c>
      <c r="N42" s="3">
        <f t="shared" si="3"/>
        <v>739.75</v>
      </c>
      <c r="O42" s="32">
        <f t="shared" si="3"/>
        <v>910.75</v>
      </c>
      <c r="P42" s="3">
        <f t="shared" si="3"/>
        <v>486.75</v>
      </c>
      <c r="Q42" s="32">
        <f t="shared" si="3"/>
        <v>436.5</v>
      </c>
      <c r="R42" s="3">
        <f t="shared" si="3"/>
        <v>797.25</v>
      </c>
      <c r="S42" s="32">
        <f t="shared" si="3"/>
        <v>602.5</v>
      </c>
      <c r="T42" s="3">
        <f t="shared" si="3"/>
        <v>161.25</v>
      </c>
      <c r="U42" s="32">
        <f t="shared" si="3"/>
        <v>295.75</v>
      </c>
      <c r="V42" s="3">
        <f t="shared" si="3"/>
        <v>501.75</v>
      </c>
      <c r="W42" s="32">
        <f t="shared" si="3"/>
        <v>754</v>
      </c>
      <c r="X42" s="3">
        <f t="shared" si="3"/>
        <v>674.75</v>
      </c>
      <c r="Y42" s="32">
        <f t="shared" si="3"/>
        <v>443</v>
      </c>
      <c r="Z42" s="3">
        <f t="shared" si="3"/>
        <v>1554.25</v>
      </c>
      <c r="AA42" s="32">
        <f t="shared" si="3"/>
        <v>1202.5</v>
      </c>
      <c r="AB42" s="11">
        <f t="shared" si="5"/>
        <v>9364.25</v>
      </c>
      <c r="AC42" s="15">
        <f t="shared" si="4"/>
        <v>6705.75</v>
      </c>
    </row>
    <row r="43" spans="1:29">
      <c r="A43" s="92" t="s">
        <v>20</v>
      </c>
      <c r="B43" s="3">
        <f t="shared" si="3"/>
        <v>2732.75</v>
      </c>
      <c r="C43" s="32">
        <f t="shared" si="3"/>
        <v>866.5</v>
      </c>
      <c r="D43" s="3">
        <f t="shared" si="3"/>
        <v>951.25</v>
      </c>
      <c r="E43" s="32">
        <f t="shared" si="3"/>
        <v>590.5</v>
      </c>
      <c r="F43" s="3">
        <f t="shared" si="3"/>
        <v>307</v>
      </c>
      <c r="G43" s="32">
        <f t="shared" si="3"/>
        <v>266.25</v>
      </c>
      <c r="H43" s="3">
        <f t="shared" si="3"/>
        <v>1021.75</v>
      </c>
      <c r="I43" s="32">
        <f t="shared" si="3"/>
        <v>1535.25</v>
      </c>
      <c r="J43" s="3">
        <f t="shared" si="3"/>
        <v>130.75</v>
      </c>
      <c r="K43" s="32">
        <f t="shared" si="3"/>
        <v>326.25</v>
      </c>
      <c r="L43" s="3">
        <f t="shared" si="3"/>
        <v>180</v>
      </c>
      <c r="M43" s="32">
        <f t="shared" si="3"/>
        <v>776.5</v>
      </c>
      <c r="N43" s="3">
        <f t="shared" si="3"/>
        <v>1075.75</v>
      </c>
      <c r="O43" s="32">
        <f t="shared" si="3"/>
        <v>1458.25</v>
      </c>
      <c r="P43" s="3">
        <f t="shared" si="3"/>
        <v>670</v>
      </c>
      <c r="Q43" s="32">
        <f t="shared" si="3"/>
        <v>642.75</v>
      </c>
      <c r="R43" s="3">
        <f t="shared" si="3"/>
        <v>1167</v>
      </c>
      <c r="S43" s="32">
        <f t="shared" si="3"/>
        <v>752.25</v>
      </c>
      <c r="T43" s="3">
        <f t="shared" si="3"/>
        <v>184.75</v>
      </c>
      <c r="U43" s="32">
        <f t="shared" si="3"/>
        <v>392.5</v>
      </c>
      <c r="V43" s="3">
        <f t="shared" si="3"/>
        <v>741.75</v>
      </c>
      <c r="W43" s="32">
        <f t="shared" si="3"/>
        <v>952.75</v>
      </c>
      <c r="X43" s="3">
        <f t="shared" si="3"/>
        <v>800</v>
      </c>
      <c r="Y43" s="32">
        <f t="shared" si="3"/>
        <v>760</v>
      </c>
      <c r="Z43" s="3">
        <f t="shared" si="3"/>
        <v>2303.25</v>
      </c>
      <c r="AA43" s="32">
        <f t="shared" si="3"/>
        <v>1885.75</v>
      </c>
      <c r="AB43" s="11">
        <f t="shared" si="5"/>
        <v>12266</v>
      </c>
      <c r="AC43" s="15">
        <f t="shared" si="4"/>
        <v>11205.5</v>
      </c>
    </row>
    <row r="44" spans="1:29">
      <c r="A44" s="91" t="s">
        <v>21</v>
      </c>
      <c r="B44" s="3">
        <f t="shared" si="3"/>
        <v>3215.5</v>
      </c>
      <c r="C44" s="32">
        <f t="shared" si="3"/>
        <v>969.5</v>
      </c>
      <c r="D44" s="3">
        <f t="shared" si="3"/>
        <v>1069.75</v>
      </c>
      <c r="E44" s="32">
        <f t="shared" si="3"/>
        <v>673</v>
      </c>
      <c r="F44" s="3">
        <f t="shared" si="3"/>
        <v>364</v>
      </c>
      <c r="G44" s="32">
        <f t="shared" si="3"/>
        <v>303.5</v>
      </c>
      <c r="H44" s="3">
        <f t="shared" si="3"/>
        <v>1185.75</v>
      </c>
      <c r="I44" s="32">
        <f t="shared" si="3"/>
        <v>1560</v>
      </c>
      <c r="J44" s="3">
        <f t="shared" si="3"/>
        <v>138</v>
      </c>
      <c r="K44" s="32">
        <f t="shared" si="3"/>
        <v>379.75</v>
      </c>
      <c r="L44" s="3">
        <f t="shared" si="3"/>
        <v>212.5</v>
      </c>
      <c r="M44" s="32">
        <f t="shared" si="3"/>
        <v>1045.75</v>
      </c>
      <c r="N44" s="3">
        <f t="shared" si="3"/>
        <v>1128.5</v>
      </c>
      <c r="O44" s="32">
        <f t="shared" si="3"/>
        <v>1813</v>
      </c>
      <c r="P44" s="3">
        <f t="shared" si="3"/>
        <v>694</v>
      </c>
      <c r="Q44" s="32">
        <f t="shared" si="3"/>
        <v>743.25</v>
      </c>
      <c r="R44" s="3">
        <f t="shared" si="3"/>
        <v>1293</v>
      </c>
      <c r="S44" s="32">
        <f t="shared" si="3"/>
        <v>895.5</v>
      </c>
      <c r="T44" s="3">
        <f t="shared" si="3"/>
        <v>208.75</v>
      </c>
      <c r="U44" s="32">
        <f t="shared" si="3"/>
        <v>418.75</v>
      </c>
      <c r="V44" s="3">
        <f t="shared" si="3"/>
        <v>688.75</v>
      </c>
      <c r="W44" s="32">
        <f t="shared" si="3"/>
        <v>1099.25</v>
      </c>
      <c r="X44" s="3">
        <f t="shared" si="3"/>
        <v>792</v>
      </c>
      <c r="Y44" s="32">
        <f t="shared" si="3"/>
        <v>784.25</v>
      </c>
      <c r="Z44" s="3">
        <f t="shared" si="3"/>
        <v>2590.75</v>
      </c>
      <c r="AA44" s="32">
        <f t="shared" si="3"/>
        <v>2225</v>
      </c>
      <c r="AB44" s="11">
        <f t="shared" si="5"/>
        <v>13581.25</v>
      </c>
      <c r="AC44" s="15">
        <f t="shared" si="4"/>
        <v>12910.5</v>
      </c>
    </row>
    <row r="45" spans="1:29">
      <c r="A45" s="92" t="s">
        <v>22</v>
      </c>
      <c r="B45" s="3">
        <f t="shared" si="3"/>
        <v>2931.75</v>
      </c>
      <c r="C45" s="32">
        <f t="shared" si="3"/>
        <v>1253</v>
      </c>
      <c r="D45" s="3">
        <f t="shared" si="3"/>
        <v>1061</v>
      </c>
      <c r="E45" s="32">
        <f t="shared" si="3"/>
        <v>633.75</v>
      </c>
      <c r="F45" s="3">
        <f t="shared" si="3"/>
        <v>366.75</v>
      </c>
      <c r="G45" s="32">
        <f t="shared" si="3"/>
        <v>276.25</v>
      </c>
      <c r="H45" s="3">
        <f t="shared" si="3"/>
        <v>1300.75</v>
      </c>
      <c r="I45" s="32">
        <f t="shared" si="3"/>
        <v>1656.75</v>
      </c>
      <c r="J45" s="3">
        <f t="shared" si="3"/>
        <v>166.75</v>
      </c>
      <c r="K45" s="32">
        <f t="shared" si="3"/>
        <v>475</v>
      </c>
      <c r="L45" s="3">
        <f t="shared" si="3"/>
        <v>203.25</v>
      </c>
      <c r="M45" s="32">
        <f t="shared" si="3"/>
        <v>1147.75</v>
      </c>
      <c r="N45" s="3">
        <f t="shared" si="3"/>
        <v>1149.5</v>
      </c>
      <c r="O45" s="32">
        <f t="shared" si="3"/>
        <v>2081.75</v>
      </c>
      <c r="P45" s="3">
        <f t="shared" si="3"/>
        <v>763.5</v>
      </c>
      <c r="Q45" s="32">
        <f t="shared" si="3"/>
        <v>701</v>
      </c>
      <c r="R45" s="3">
        <f t="shared" si="3"/>
        <v>1392</v>
      </c>
      <c r="S45" s="32">
        <f t="shared" si="3"/>
        <v>908</v>
      </c>
      <c r="T45" s="3">
        <f t="shared" si="3"/>
        <v>221.5</v>
      </c>
      <c r="U45" s="32">
        <f t="shared" si="3"/>
        <v>358.25</v>
      </c>
      <c r="V45" s="3">
        <f t="shared" si="3"/>
        <v>679</v>
      </c>
      <c r="W45" s="32">
        <f t="shared" si="3"/>
        <v>1476.25</v>
      </c>
      <c r="X45" s="3">
        <f t="shared" si="3"/>
        <v>844.5</v>
      </c>
      <c r="Y45" s="32">
        <f t="shared" si="3"/>
        <v>690</v>
      </c>
      <c r="Z45" s="3">
        <f t="shared" si="3"/>
        <v>2624.25</v>
      </c>
      <c r="AA45" s="32">
        <f t="shared" si="3"/>
        <v>2377.75</v>
      </c>
      <c r="AB45" s="11">
        <f t="shared" si="5"/>
        <v>13704.5</v>
      </c>
      <c r="AC45" s="15">
        <f t="shared" si="4"/>
        <v>14035.5</v>
      </c>
    </row>
    <row r="46" spans="1:29">
      <c r="A46" s="91" t="s">
        <v>23</v>
      </c>
      <c r="B46" s="3">
        <f t="shared" si="3"/>
        <v>2756.75</v>
      </c>
      <c r="C46" s="32">
        <f t="shared" si="3"/>
        <v>1382.5</v>
      </c>
      <c r="D46" s="3">
        <f t="shared" si="3"/>
        <v>1068</v>
      </c>
      <c r="E46" s="32">
        <f t="shared" si="3"/>
        <v>612.75</v>
      </c>
      <c r="F46" s="3">
        <f t="shared" si="3"/>
        <v>394</v>
      </c>
      <c r="G46" s="32">
        <f t="shared" si="3"/>
        <v>246.5</v>
      </c>
      <c r="H46" s="3">
        <f t="shared" si="3"/>
        <v>1468.25</v>
      </c>
      <c r="I46" s="32">
        <f t="shared" si="3"/>
        <v>1895</v>
      </c>
      <c r="J46" s="3">
        <f t="shared" si="3"/>
        <v>160.5</v>
      </c>
      <c r="K46" s="32">
        <f t="shared" si="3"/>
        <v>441.25</v>
      </c>
      <c r="L46" s="3">
        <f t="shared" si="3"/>
        <v>204.5</v>
      </c>
      <c r="M46" s="32">
        <f t="shared" si="3"/>
        <v>1018.75</v>
      </c>
      <c r="N46" s="3">
        <f t="shared" si="3"/>
        <v>1140.5</v>
      </c>
      <c r="O46" s="32">
        <f t="shared" si="3"/>
        <v>1793.25</v>
      </c>
      <c r="P46" s="3">
        <f t="shared" si="3"/>
        <v>795.75</v>
      </c>
      <c r="Q46" s="32">
        <f t="shared" si="3"/>
        <v>617</v>
      </c>
      <c r="R46" s="3">
        <f t="shared" si="3"/>
        <v>1373.75</v>
      </c>
      <c r="S46" s="32">
        <f t="shared" si="3"/>
        <v>857.25</v>
      </c>
      <c r="T46" s="3">
        <f t="shared" si="3"/>
        <v>226</v>
      </c>
      <c r="U46" s="32">
        <f t="shared" si="3"/>
        <v>236.5</v>
      </c>
      <c r="V46" s="3">
        <f t="shared" si="3"/>
        <v>692.5</v>
      </c>
      <c r="W46" s="32">
        <f t="shared" si="3"/>
        <v>1333.25</v>
      </c>
      <c r="X46" s="3">
        <f t="shared" si="3"/>
        <v>863.5</v>
      </c>
      <c r="Y46" s="32">
        <f t="shared" si="3"/>
        <v>507.5</v>
      </c>
      <c r="Z46" s="3">
        <f t="shared" si="3"/>
        <v>2624.75</v>
      </c>
      <c r="AA46" s="32">
        <f t="shared" si="3"/>
        <v>2247.75</v>
      </c>
      <c r="AB46" s="11">
        <f t="shared" si="5"/>
        <v>13768.75</v>
      </c>
      <c r="AC46" s="15">
        <f t="shared" si="4"/>
        <v>13189.25</v>
      </c>
    </row>
    <row r="47" spans="1:29">
      <c r="A47" s="92" t="s">
        <v>24</v>
      </c>
      <c r="B47" s="3">
        <f t="shared" si="3"/>
        <v>2879.5</v>
      </c>
      <c r="C47" s="32">
        <f t="shared" si="3"/>
        <v>1659.75</v>
      </c>
      <c r="D47" s="3">
        <f t="shared" si="3"/>
        <v>1183.5</v>
      </c>
      <c r="E47" s="32">
        <f t="shared" si="3"/>
        <v>636.25</v>
      </c>
      <c r="F47" s="3">
        <f t="shared" si="3"/>
        <v>423.75</v>
      </c>
      <c r="G47" s="32">
        <f t="shared" si="3"/>
        <v>250.5</v>
      </c>
      <c r="H47" s="3">
        <f t="shared" si="3"/>
        <v>1685.75</v>
      </c>
      <c r="I47" s="32">
        <f t="shared" si="3"/>
        <v>1983</v>
      </c>
      <c r="J47" s="3">
        <f t="shared" si="3"/>
        <v>175.75</v>
      </c>
      <c r="K47" s="32">
        <f t="shared" si="3"/>
        <v>357.5</v>
      </c>
      <c r="L47" s="3">
        <f t="shared" si="3"/>
        <v>256.75</v>
      </c>
      <c r="M47" s="32">
        <f t="shared" si="3"/>
        <v>1175.75</v>
      </c>
      <c r="N47" s="3">
        <f t="shared" si="3"/>
        <v>1210.5</v>
      </c>
      <c r="O47" s="32">
        <f t="shared" si="3"/>
        <v>1880.5</v>
      </c>
      <c r="P47" s="3">
        <f t="shared" si="3"/>
        <v>882.25</v>
      </c>
      <c r="Q47" s="32">
        <f t="shared" si="3"/>
        <v>606.25</v>
      </c>
      <c r="R47" s="3">
        <f t="shared" si="3"/>
        <v>1443.5</v>
      </c>
      <c r="S47" s="32">
        <f t="shared" si="3"/>
        <v>946.5</v>
      </c>
      <c r="T47" s="3">
        <f t="shared" si="3"/>
        <v>239</v>
      </c>
      <c r="U47" s="32">
        <f t="shared" si="3"/>
        <v>259.25</v>
      </c>
      <c r="V47" s="3">
        <f t="shared" si="3"/>
        <v>859</v>
      </c>
      <c r="W47" s="32">
        <f t="shared" si="3"/>
        <v>1501</v>
      </c>
      <c r="X47" s="3">
        <f t="shared" si="3"/>
        <v>919.25</v>
      </c>
      <c r="Y47" s="32">
        <f t="shared" si="3"/>
        <v>500</v>
      </c>
      <c r="Z47" s="3">
        <f t="shared" si="3"/>
        <v>2776.25</v>
      </c>
      <c r="AA47" s="32">
        <f t="shared" si="3"/>
        <v>2510.75</v>
      </c>
      <c r="AB47" s="11">
        <f t="shared" si="5"/>
        <v>14934.75</v>
      </c>
      <c r="AC47" s="15">
        <f t="shared" si="4"/>
        <v>14267</v>
      </c>
    </row>
    <row r="48" spans="1:29">
      <c r="A48" s="91" t="s">
        <v>25</v>
      </c>
      <c r="B48" s="3">
        <f t="shared" si="3"/>
        <v>3099.5</v>
      </c>
      <c r="C48" s="32">
        <f t="shared" si="3"/>
        <v>1883.5</v>
      </c>
      <c r="D48" s="3">
        <f t="shared" si="3"/>
        <v>1233</v>
      </c>
      <c r="E48" s="32">
        <f t="shared" si="3"/>
        <v>634.25</v>
      </c>
      <c r="F48" s="3">
        <f t="shared" si="3"/>
        <v>515.25</v>
      </c>
      <c r="G48" s="32">
        <f t="shared" si="3"/>
        <v>278.5</v>
      </c>
      <c r="H48" s="3">
        <f t="shared" si="3"/>
        <v>1918.25</v>
      </c>
      <c r="I48" s="32">
        <f t="shared" si="3"/>
        <v>2248</v>
      </c>
      <c r="J48" s="3">
        <f t="shared" si="3"/>
        <v>242</v>
      </c>
      <c r="K48" s="32">
        <f t="shared" si="3"/>
        <v>340</v>
      </c>
      <c r="L48" s="3">
        <f t="shared" si="3"/>
        <v>383.75</v>
      </c>
      <c r="M48" s="32">
        <f t="shared" si="3"/>
        <v>1274.5</v>
      </c>
      <c r="N48" s="3">
        <f t="shared" si="3"/>
        <v>1369.75</v>
      </c>
      <c r="O48" s="32">
        <f t="shared" si="3"/>
        <v>2082</v>
      </c>
      <c r="P48" s="3">
        <f t="shared" si="3"/>
        <v>969</v>
      </c>
      <c r="Q48" s="32">
        <f t="shared" si="3"/>
        <v>708.5</v>
      </c>
      <c r="R48" s="3">
        <f t="shared" si="3"/>
        <v>1499</v>
      </c>
      <c r="S48" s="32">
        <f t="shared" si="3"/>
        <v>1022</v>
      </c>
      <c r="T48" s="3">
        <f t="shared" si="3"/>
        <v>302.5</v>
      </c>
      <c r="U48" s="32">
        <f t="shared" si="3"/>
        <v>251.5</v>
      </c>
      <c r="V48" s="3">
        <f t="shared" si="3"/>
        <v>1004.75</v>
      </c>
      <c r="W48" s="32">
        <f t="shared" si="3"/>
        <v>1696.75</v>
      </c>
      <c r="X48" s="3">
        <f t="shared" si="3"/>
        <v>1136.75</v>
      </c>
      <c r="Y48" s="32">
        <f t="shared" si="3"/>
        <v>522</v>
      </c>
      <c r="Z48" s="3">
        <f t="shared" si="3"/>
        <v>3114</v>
      </c>
      <c r="AA48" s="32">
        <f t="shared" si="3"/>
        <v>2705.25</v>
      </c>
      <c r="AB48" s="11">
        <f t="shared" si="5"/>
        <v>16787.5</v>
      </c>
      <c r="AC48" s="15">
        <f t="shared" si="4"/>
        <v>15646.75</v>
      </c>
    </row>
    <row r="49" spans="1:29">
      <c r="A49" s="92" t="s">
        <v>26</v>
      </c>
      <c r="B49" s="3">
        <f t="shared" si="3"/>
        <v>3029.5</v>
      </c>
      <c r="C49" s="32">
        <f t="shared" si="3"/>
        <v>2175.25</v>
      </c>
      <c r="D49" s="3">
        <f t="shared" si="3"/>
        <v>1180</v>
      </c>
      <c r="E49" s="32">
        <f t="shared" si="3"/>
        <v>842.75</v>
      </c>
      <c r="F49" s="3">
        <f t="shared" si="3"/>
        <v>531.25</v>
      </c>
      <c r="G49" s="32">
        <f t="shared" si="3"/>
        <v>353.75</v>
      </c>
      <c r="H49" s="3">
        <f t="shared" si="3"/>
        <v>2036.75</v>
      </c>
      <c r="I49" s="32">
        <f t="shared" si="3"/>
        <v>2496.75</v>
      </c>
      <c r="J49" s="3">
        <f t="shared" si="3"/>
        <v>236</v>
      </c>
      <c r="K49" s="32">
        <f t="shared" si="3"/>
        <v>355</v>
      </c>
      <c r="L49" s="3">
        <f t="shared" si="3"/>
        <v>440.5</v>
      </c>
      <c r="M49" s="32">
        <f t="shared" si="3"/>
        <v>1329.5</v>
      </c>
      <c r="N49" s="3">
        <f t="shared" si="3"/>
        <v>1520</v>
      </c>
      <c r="O49" s="32">
        <f t="shared" si="3"/>
        <v>2155.75</v>
      </c>
      <c r="P49" s="3">
        <f t="shared" si="3"/>
        <v>1000.5</v>
      </c>
      <c r="Q49" s="32">
        <f t="shared" si="3"/>
        <v>815.25</v>
      </c>
      <c r="R49" s="3">
        <f t="shared" si="3"/>
        <v>1530.5</v>
      </c>
      <c r="S49" s="32">
        <f t="shared" si="3"/>
        <v>1123.75</v>
      </c>
      <c r="T49" s="3">
        <f t="shared" si="3"/>
        <v>339</v>
      </c>
      <c r="U49" s="32">
        <f t="shared" si="3"/>
        <v>254</v>
      </c>
      <c r="V49" s="3">
        <f t="shared" si="3"/>
        <v>1144</v>
      </c>
      <c r="W49" s="32">
        <f t="shared" ref="W49:AA49" si="6">+W17/$B$65</f>
        <v>1783.25</v>
      </c>
      <c r="X49" s="3">
        <f t="shared" si="6"/>
        <v>1118</v>
      </c>
      <c r="Y49" s="32">
        <f t="shared" si="6"/>
        <v>585.75</v>
      </c>
      <c r="Z49" s="3">
        <f t="shared" si="6"/>
        <v>3162</v>
      </c>
      <c r="AA49" s="32">
        <f t="shared" si="6"/>
        <v>2833</v>
      </c>
      <c r="AB49" s="11">
        <f t="shared" si="5"/>
        <v>17268</v>
      </c>
      <c r="AC49" s="15">
        <f t="shared" si="4"/>
        <v>17103.75</v>
      </c>
    </row>
    <row r="50" spans="1:29">
      <c r="A50" s="91" t="s">
        <v>27</v>
      </c>
      <c r="B50" s="3">
        <f t="shared" ref="B50:AA59" si="7">+B18/$B$65</f>
        <v>2907.75</v>
      </c>
      <c r="C50" s="32">
        <f t="shared" si="7"/>
        <v>2185.25</v>
      </c>
      <c r="D50" s="3">
        <f t="shared" si="7"/>
        <v>1142.5</v>
      </c>
      <c r="E50" s="32">
        <f t="shared" si="7"/>
        <v>868.25</v>
      </c>
      <c r="F50" s="3">
        <f t="shared" si="7"/>
        <v>505.25</v>
      </c>
      <c r="G50" s="32">
        <f t="shared" si="7"/>
        <v>358.25</v>
      </c>
      <c r="H50" s="3">
        <f t="shared" si="7"/>
        <v>2109</v>
      </c>
      <c r="I50" s="32">
        <f t="shared" si="7"/>
        <v>2736.5</v>
      </c>
      <c r="J50" s="3">
        <f t="shared" si="7"/>
        <v>266.25</v>
      </c>
      <c r="K50" s="32">
        <f t="shared" si="7"/>
        <v>319.25</v>
      </c>
      <c r="L50" s="3">
        <f t="shared" si="7"/>
        <v>512.75</v>
      </c>
      <c r="M50" s="32">
        <f t="shared" si="7"/>
        <v>1284</v>
      </c>
      <c r="N50" s="3">
        <f t="shared" si="7"/>
        <v>1598.75</v>
      </c>
      <c r="O50" s="32">
        <f t="shared" si="7"/>
        <v>2191.25</v>
      </c>
      <c r="P50" s="3">
        <f t="shared" si="7"/>
        <v>987.25</v>
      </c>
      <c r="Q50" s="32">
        <f t="shared" si="7"/>
        <v>709</v>
      </c>
      <c r="R50" s="3">
        <f t="shared" si="7"/>
        <v>1501.5</v>
      </c>
      <c r="S50" s="32">
        <f t="shared" si="7"/>
        <v>1169.75</v>
      </c>
      <c r="T50" s="3">
        <f t="shared" si="7"/>
        <v>361.25</v>
      </c>
      <c r="U50" s="32">
        <f t="shared" si="7"/>
        <v>248.75</v>
      </c>
      <c r="V50" s="3">
        <f t="shared" si="7"/>
        <v>1332.5</v>
      </c>
      <c r="W50" s="32">
        <f t="shared" si="7"/>
        <v>1527.25</v>
      </c>
      <c r="X50" s="3">
        <f t="shared" si="7"/>
        <v>1193.25</v>
      </c>
      <c r="Y50" s="32">
        <f t="shared" si="7"/>
        <v>485</v>
      </c>
      <c r="Z50" s="3">
        <f t="shared" si="7"/>
        <v>3186.5</v>
      </c>
      <c r="AA50" s="32">
        <f t="shared" si="7"/>
        <v>3265.5</v>
      </c>
      <c r="AB50" s="11">
        <f t="shared" si="5"/>
        <v>17604.5</v>
      </c>
      <c r="AC50" s="15">
        <f t="shared" si="4"/>
        <v>17348</v>
      </c>
    </row>
    <row r="51" spans="1:29">
      <c r="A51" s="92" t="s">
        <v>28</v>
      </c>
      <c r="B51" s="3">
        <f t="shared" si="7"/>
        <v>2602.5</v>
      </c>
      <c r="C51" s="32">
        <f t="shared" si="7"/>
        <v>2796.75</v>
      </c>
      <c r="D51" s="3">
        <f t="shared" si="7"/>
        <v>1201.75</v>
      </c>
      <c r="E51" s="32">
        <f t="shared" si="7"/>
        <v>1006.5</v>
      </c>
      <c r="F51" s="3">
        <f t="shared" si="7"/>
        <v>533.5</v>
      </c>
      <c r="G51" s="32">
        <f t="shared" si="7"/>
        <v>363</v>
      </c>
      <c r="H51" s="3">
        <f t="shared" si="7"/>
        <v>2158.25</v>
      </c>
      <c r="I51" s="32">
        <f t="shared" si="7"/>
        <v>2775.5</v>
      </c>
      <c r="J51" s="3">
        <f t="shared" si="7"/>
        <v>300.5</v>
      </c>
      <c r="K51" s="32">
        <f t="shared" si="7"/>
        <v>297.25</v>
      </c>
      <c r="L51" s="3">
        <f t="shared" si="7"/>
        <v>667.75</v>
      </c>
      <c r="M51" s="32">
        <f t="shared" si="7"/>
        <v>1181.25</v>
      </c>
      <c r="N51" s="3">
        <f t="shared" si="7"/>
        <v>1791</v>
      </c>
      <c r="O51" s="32">
        <f t="shared" si="7"/>
        <v>2077.25</v>
      </c>
      <c r="P51" s="3">
        <f t="shared" si="7"/>
        <v>1066</v>
      </c>
      <c r="Q51" s="32">
        <f t="shared" si="7"/>
        <v>892.5</v>
      </c>
      <c r="R51" s="3">
        <f t="shared" si="7"/>
        <v>1458.75</v>
      </c>
      <c r="S51" s="32">
        <f t="shared" si="7"/>
        <v>1298.5</v>
      </c>
      <c r="T51" s="3">
        <f t="shared" si="7"/>
        <v>424</v>
      </c>
      <c r="U51" s="32">
        <f t="shared" si="7"/>
        <v>233.75</v>
      </c>
      <c r="V51" s="3">
        <f t="shared" si="7"/>
        <v>1561.75</v>
      </c>
      <c r="W51" s="32">
        <f t="shared" si="7"/>
        <v>1480</v>
      </c>
      <c r="X51" s="3">
        <f t="shared" si="7"/>
        <v>1364</v>
      </c>
      <c r="Y51" s="32">
        <f t="shared" si="7"/>
        <v>509.25</v>
      </c>
      <c r="Z51" s="3">
        <f t="shared" si="7"/>
        <v>3537.25</v>
      </c>
      <c r="AA51" s="32">
        <f t="shared" si="7"/>
        <v>2982.75</v>
      </c>
      <c r="AB51" s="11">
        <f t="shared" si="5"/>
        <v>18667</v>
      </c>
      <c r="AC51" s="15">
        <f t="shared" si="4"/>
        <v>17894.25</v>
      </c>
    </row>
    <row r="52" spans="1:29">
      <c r="A52" s="91" t="s">
        <v>29</v>
      </c>
      <c r="B52" s="3">
        <f t="shared" si="7"/>
        <v>2698.75</v>
      </c>
      <c r="C52" s="32">
        <f t="shared" si="7"/>
        <v>2449.75</v>
      </c>
      <c r="D52" s="3">
        <f t="shared" si="7"/>
        <v>1312.25</v>
      </c>
      <c r="E52" s="32">
        <f t="shared" si="7"/>
        <v>981.5</v>
      </c>
      <c r="F52" s="3">
        <f t="shared" si="7"/>
        <v>628</v>
      </c>
      <c r="G52" s="32">
        <f t="shared" si="7"/>
        <v>392.5</v>
      </c>
      <c r="H52" s="3">
        <f t="shared" si="7"/>
        <v>2334.5</v>
      </c>
      <c r="I52" s="32">
        <f t="shared" si="7"/>
        <v>3060.25</v>
      </c>
      <c r="J52" s="3">
        <f t="shared" si="7"/>
        <v>334.5</v>
      </c>
      <c r="K52" s="32">
        <f t="shared" si="7"/>
        <v>275.25</v>
      </c>
      <c r="L52" s="3">
        <f t="shared" si="7"/>
        <v>766.75</v>
      </c>
      <c r="M52" s="32">
        <f t="shared" si="7"/>
        <v>1034.5</v>
      </c>
      <c r="N52" s="3">
        <f t="shared" si="7"/>
        <v>1902.75</v>
      </c>
      <c r="O52" s="32">
        <f t="shared" si="7"/>
        <v>2016</v>
      </c>
      <c r="P52" s="3">
        <f t="shared" si="7"/>
        <v>1005</v>
      </c>
      <c r="Q52" s="32">
        <f t="shared" si="7"/>
        <v>905</v>
      </c>
      <c r="R52" s="3">
        <f t="shared" si="7"/>
        <v>1423.75</v>
      </c>
      <c r="S52" s="32">
        <f t="shared" si="7"/>
        <v>1577</v>
      </c>
      <c r="T52" s="3">
        <f t="shared" si="7"/>
        <v>515.25</v>
      </c>
      <c r="U52" s="32">
        <f t="shared" si="7"/>
        <v>250</v>
      </c>
      <c r="V52" s="3">
        <f t="shared" si="7"/>
        <v>1808.25</v>
      </c>
      <c r="W52" s="32">
        <f t="shared" si="7"/>
        <v>1426.75</v>
      </c>
      <c r="X52" s="3">
        <f t="shared" si="7"/>
        <v>1598.75</v>
      </c>
      <c r="Y52" s="32">
        <f t="shared" si="7"/>
        <v>564.75</v>
      </c>
      <c r="Z52" s="3">
        <f t="shared" si="7"/>
        <v>4017.5</v>
      </c>
      <c r="AA52" s="32">
        <f t="shared" si="7"/>
        <v>3326.25</v>
      </c>
      <c r="AB52" s="11">
        <f t="shared" si="5"/>
        <v>20346</v>
      </c>
      <c r="AC52" s="15">
        <f t="shared" si="4"/>
        <v>18259.5</v>
      </c>
    </row>
    <row r="53" spans="1:29">
      <c r="A53" s="92" t="s">
        <v>30</v>
      </c>
      <c r="B53" s="3">
        <f t="shared" si="7"/>
        <v>2757</v>
      </c>
      <c r="C53" s="32">
        <f t="shared" si="7"/>
        <v>3218.25</v>
      </c>
      <c r="D53" s="3">
        <f t="shared" si="7"/>
        <v>1193.75</v>
      </c>
      <c r="E53" s="32">
        <f t="shared" si="7"/>
        <v>1277.5</v>
      </c>
      <c r="F53" s="3">
        <f t="shared" si="7"/>
        <v>575.75</v>
      </c>
      <c r="G53" s="32">
        <f t="shared" si="7"/>
        <v>535.25</v>
      </c>
      <c r="H53" s="3">
        <f t="shared" si="7"/>
        <v>2264.25</v>
      </c>
      <c r="I53" s="32">
        <f t="shared" si="7"/>
        <v>3585</v>
      </c>
      <c r="J53" s="3">
        <f t="shared" si="7"/>
        <v>363.75</v>
      </c>
      <c r="K53" s="32">
        <f t="shared" si="7"/>
        <v>274</v>
      </c>
      <c r="L53" s="3">
        <f t="shared" si="7"/>
        <v>792.25</v>
      </c>
      <c r="M53" s="32">
        <f t="shared" si="7"/>
        <v>1106</v>
      </c>
      <c r="N53" s="3">
        <f t="shared" si="7"/>
        <v>1844.25</v>
      </c>
      <c r="O53" s="32">
        <f t="shared" si="7"/>
        <v>2091.75</v>
      </c>
      <c r="P53" s="3">
        <f t="shared" si="7"/>
        <v>986.5</v>
      </c>
      <c r="Q53" s="32">
        <f t="shared" si="7"/>
        <v>1055.75</v>
      </c>
      <c r="R53" s="3">
        <f t="shared" si="7"/>
        <v>1252</v>
      </c>
      <c r="S53" s="32">
        <f t="shared" si="7"/>
        <v>1540.5</v>
      </c>
      <c r="T53" s="3">
        <f t="shared" si="7"/>
        <v>427.75</v>
      </c>
      <c r="U53" s="32">
        <f t="shared" si="7"/>
        <v>292</v>
      </c>
      <c r="V53" s="3">
        <f t="shared" si="7"/>
        <v>1445</v>
      </c>
      <c r="W53" s="32">
        <f t="shared" si="7"/>
        <v>1414</v>
      </c>
      <c r="X53" s="3">
        <f t="shared" si="7"/>
        <v>1505.25</v>
      </c>
      <c r="Y53" s="32">
        <f t="shared" si="7"/>
        <v>569</v>
      </c>
      <c r="Z53" s="3">
        <f t="shared" si="7"/>
        <v>4005</v>
      </c>
      <c r="AA53" s="32">
        <f t="shared" si="7"/>
        <v>3669.5</v>
      </c>
      <c r="AB53" s="11">
        <f t="shared" si="5"/>
        <v>19412.5</v>
      </c>
      <c r="AC53" s="15">
        <f t="shared" si="4"/>
        <v>20628.5</v>
      </c>
    </row>
    <row r="54" spans="1:29">
      <c r="A54" s="91" t="s">
        <v>31</v>
      </c>
      <c r="B54" s="3">
        <f t="shared" si="7"/>
        <v>2570.5</v>
      </c>
      <c r="C54" s="32">
        <f t="shared" si="7"/>
        <v>2783.5</v>
      </c>
      <c r="D54" s="3">
        <f t="shared" si="7"/>
        <v>1045.5</v>
      </c>
      <c r="E54" s="32">
        <f t="shared" si="7"/>
        <v>1163</v>
      </c>
      <c r="F54" s="3">
        <f t="shared" si="7"/>
        <v>461.5</v>
      </c>
      <c r="G54" s="32">
        <f t="shared" si="7"/>
        <v>489.5</v>
      </c>
      <c r="H54" s="3">
        <f t="shared" si="7"/>
        <v>2053.75</v>
      </c>
      <c r="I54" s="32">
        <f t="shared" si="7"/>
        <v>3191.25</v>
      </c>
      <c r="J54" s="3">
        <f t="shared" si="7"/>
        <v>303.75</v>
      </c>
      <c r="K54" s="32">
        <f t="shared" si="7"/>
        <v>233.5</v>
      </c>
      <c r="L54" s="3">
        <f t="shared" si="7"/>
        <v>729.75</v>
      </c>
      <c r="M54" s="32">
        <f t="shared" si="7"/>
        <v>900.75</v>
      </c>
      <c r="N54" s="3">
        <f t="shared" si="7"/>
        <v>1813.75</v>
      </c>
      <c r="O54" s="32">
        <f t="shared" si="7"/>
        <v>1948.25</v>
      </c>
      <c r="P54" s="3">
        <f t="shared" si="7"/>
        <v>872.25</v>
      </c>
      <c r="Q54" s="32">
        <f t="shared" si="7"/>
        <v>1006</v>
      </c>
      <c r="R54" s="3">
        <f t="shared" si="7"/>
        <v>1180.5</v>
      </c>
      <c r="S54" s="32">
        <f t="shared" si="7"/>
        <v>1611</v>
      </c>
      <c r="T54" s="3">
        <f t="shared" si="7"/>
        <v>355</v>
      </c>
      <c r="U54" s="32">
        <f t="shared" si="7"/>
        <v>279.75</v>
      </c>
      <c r="V54" s="3">
        <f t="shared" si="7"/>
        <v>1657.5</v>
      </c>
      <c r="W54" s="32">
        <f t="shared" si="7"/>
        <v>1418</v>
      </c>
      <c r="X54" s="3">
        <f t="shared" si="7"/>
        <v>1372.5</v>
      </c>
      <c r="Y54" s="32">
        <f t="shared" si="7"/>
        <v>582.75</v>
      </c>
      <c r="Z54" s="3">
        <f t="shared" si="7"/>
        <v>3480.75</v>
      </c>
      <c r="AA54" s="32">
        <f t="shared" si="7"/>
        <v>3317.75</v>
      </c>
      <c r="AB54" s="11">
        <f t="shared" si="5"/>
        <v>17897</v>
      </c>
      <c r="AC54" s="15">
        <f t="shared" si="4"/>
        <v>18925</v>
      </c>
    </row>
    <row r="55" spans="1:29">
      <c r="A55" s="92" t="s">
        <v>32</v>
      </c>
      <c r="B55" s="3">
        <f t="shared" si="7"/>
        <v>2421</v>
      </c>
      <c r="C55" s="32">
        <f t="shared" si="7"/>
        <v>2322.25</v>
      </c>
      <c r="D55" s="3">
        <f t="shared" si="7"/>
        <v>801</v>
      </c>
      <c r="E55" s="32">
        <f t="shared" si="7"/>
        <v>1140.5</v>
      </c>
      <c r="F55" s="3">
        <f t="shared" si="7"/>
        <v>355.25</v>
      </c>
      <c r="G55" s="32">
        <f t="shared" si="7"/>
        <v>458.75</v>
      </c>
      <c r="H55" s="3">
        <f t="shared" si="7"/>
        <v>1723.5</v>
      </c>
      <c r="I55" s="32">
        <f t="shared" si="7"/>
        <v>3075.75</v>
      </c>
      <c r="J55" s="3">
        <f t="shared" si="7"/>
        <v>251</v>
      </c>
      <c r="K55" s="32">
        <f t="shared" si="7"/>
        <v>208.25</v>
      </c>
      <c r="L55" s="3">
        <f t="shared" si="7"/>
        <v>601.5</v>
      </c>
      <c r="M55" s="32">
        <f t="shared" si="7"/>
        <v>727.5</v>
      </c>
      <c r="N55" s="3">
        <f t="shared" si="7"/>
        <v>1492.75</v>
      </c>
      <c r="O55" s="32">
        <f t="shared" si="7"/>
        <v>1814</v>
      </c>
      <c r="P55" s="3">
        <f t="shared" si="7"/>
        <v>672.5</v>
      </c>
      <c r="Q55" s="32">
        <f t="shared" si="7"/>
        <v>999.75</v>
      </c>
      <c r="R55" s="3">
        <f t="shared" si="7"/>
        <v>950</v>
      </c>
      <c r="S55" s="32">
        <f t="shared" si="7"/>
        <v>1574.25</v>
      </c>
      <c r="T55" s="3">
        <f t="shared" si="7"/>
        <v>259.5</v>
      </c>
      <c r="U55" s="32">
        <f t="shared" si="7"/>
        <v>238.25</v>
      </c>
      <c r="V55" s="3">
        <f t="shared" si="7"/>
        <v>1667</v>
      </c>
      <c r="W55" s="32">
        <f t="shared" si="7"/>
        <v>1138.25</v>
      </c>
      <c r="X55" s="3">
        <f t="shared" si="7"/>
        <v>1155.75</v>
      </c>
      <c r="Y55" s="32">
        <f t="shared" si="7"/>
        <v>527.75</v>
      </c>
      <c r="Z55" s="3">
        <f t="shared" si="7"/>
        <v>2926</v>
      </c>
      <c r="AA55" s="32">
        <f t="shared" si="7"/>
        <v>3313.25</v>
      </c>
      <c r="AB55" s="11">
        <f t="shared" si="5"/>
        <v>15276.75</v>
      </c>
      <c r="AC55" s="15">
        <f t="shared" si="4"/>
        <v>17538.5</v>
      </c>
    </row>
    <row r="56" spans="1:29">
      <c r="A56" s="91" t="s">
        <v>33</v>
      </c>
      <c r="B56" s="3">
        <f t="shared" si="7"/>
        <v>1945.25</v>
      </c>
      <c r="C56" s="32">
        <f t="shared" si="7"/>
        <v>2105</v>
      </c>
      <c r="D56" s="3">
        <f t="shared" si="7"/>
        <v>569</v>
      </c>
      <c r="E56" s="32">
        <f t="shared" si="7"/>
        <v>871</v>
      </c>
      <c r="F56" s="3">
        <f t="shared" si="7"/>
        <v>232.5</v>
      </c>
      <c r="G56" s="32">
        <f t="shared" si="7"/>
        <v>381.5</v>
      </c>
      <c r="H56" s="3">
        <f t="shared" si="7"/>
        <v>1504</v>
      </c>
      <c r="I56" s="32">
        <f t="shared" si="7"/>
        <v>2308.75</v>
      </c>
      <c r="J56" s="3">
        <f t="shared" si="7"/>
        <v>169.5</v>
      </c>
      <c r="K56" s="32">
        <f t="shared" si="7"/>
        <v>149</v>
      </c>
      <c r="L56" s="3">
        <f t="shared" si="7"/>
        <v>427</v>
      </c>
      <c r="M56" s="32">
        <f t="shared" si="7"/>
        <v>555</v>
      </c>
      <c r="N56" s="3">
        <f t="shared" si="7"/>
        <v>1236</v>
      </c>
      <c r="O56" s="32">
        <f t="shared" si="7"/>
        <v>1456.75</v>
      </c>
      <c r="P56" s="3">
        <f t="shared" si="7"/>
        <v>447.5</v>
      </c>
      <c r="Q56" s="32">
        <f t="shared" si="7"/>
        <v>862.5</v>
      </c>
      <c r="R56" s="3">
        <f t="shared" si="7"/>
        <v>752.25</v>
      </c>
      <c r="S56" s="32">
        <f t="shared" si="7"/>
        <v>1191.75</v>
      </c>
      <c r="T56" s="3">
        <f t="shared" si="7"/>
        <v>162</v>
      </c>
      <c r="U56" s="32">
        <f t="shared" si="7"/>
        <v>226.25</v>
      </c>
      <c r="V56" s="3">
        <f t="shared" si="7"/>
        <v>1338.75</v>
      </c>
      <c r="W56" s="32">
        <f t="shared" si="7"/>
        <v>838.25</v>
      </c>
      <c r="X56" s="3">
        <f t="shared" si="7"/>
        <v>753.75</v>
      </c>
      <c r="Y56" s="32">
        <f t="shared" si="7"/>
        <v>466.75</v>
      </c>
      <c r="Z56" s="3">
        <f t="shared" si="7"/>
        <v>2324.25</v>
      </c>
      <c r="AA56" s="32">
        <f t="shared" si="7"/>
        <v>2579.25</v>
      </c>
      <c r="AB56" s="11">
        <f t="shared" si="5"/>
        <v>11861.75</v>
      </c>
      <c r="AC56" s="15">
        <f t="shared" si="4"/>
        <v>13991.75</v>
      </c>
    </row>
    <row r="57" spans="1:29">
      <c r="A57" s="92" t="s">
        <v>34</v>
      </c>
      <c r="B57" s="3">
        <f t="shared" si="7"/>
        <v>199.25</v>
      </c>
      <c r="C57" s="32">
        <f t="shared" si="7"/>
        <v>1353.5</v>
      </c>
      <c r="D57" s="3">
        <f t="shared" si="7"/>
        <v>120</v>
      </c>
      <c r="E57" s="32">
        <f t="shared" si="7"/>
        <v>659.5</v>
      </c>
      <c r="F57" s="3">
        <f t="shared" si="7"/>
        <v>68.25</v>
      </c>
      <c r="G57" s="32">
        <f t="shared" si="7"/>
        <v>211.5</v>
      </c>
      <c r="H57" s="3">
        <f t="shared" si="7"/>
        <v>526</v>
      </c>
      <c r="I57" s="32">
        <f t="shared" si="7"/>
        <v>1709</v>
      </c>
      <c r="J57" s="3">
        <f t="shared" si="7"/>
        <v>119</v>
      </c>
      <c r="K57" s="32">
        <f t="shared" si="7"/>
        <v>88.75</v>
      </c>
      <c r="L57" s="3">
        <f t="shared" si="7"/>
        <v>263</v>
      </c>
      <c r="M57" s="32">
        <f t="shared" si="7"/>
        <v>292.75</v>
      </c>
      <c r="N57" s="3">
        <f t="shared" si="7"/>
        <v>717.75</v>
      </c>
      <c r="O57" s="32">
        <f t="shared" si="7"/>
        <v>946</v>
      </c>
      <c r="P57" s="3">
        <f t="shared" si="7"/>
        <v>333.75</v>
      </c>
      <c r="Q57" s="32">
        <f t="shared" si="7"/>
        <v>672.25</v>
      </c>
      <c r="R57" s="3">
        <f t="shared" si="7"/>
        <v>484.75</v>
      </c>
      <c r="S57" s="32">
        <f t="shared" si="7"/>
        <v>868.25</v>
      </c>
      <c r="T57" s="3">
        <f t="shared" si="7"/>
        <v>128.25</v>
      </c>
      <c r="U57" s="32">
        <f t="shared" si="7"/>
        <v>148.75</v>
      </c>
      <c r="V57" s="3">
        <f t="shared" si="7"/>
        <v>1373.5</v>
      </c>
      <c r="W57" s="32">
        <f t="shared" si="7"/>
        <v>582</v>
      </c>
      <c r="X57" s="3">
        <f t="shared" si="7"/>
        <v>523.5</v>
      </c>
      <c r="Y57" s="32">
        <f t="shared" si="7"/>
        <v>381.5</v>
      </c>
      <c r="Z57" s="3">
        <f t="shared" si="7"/>
        <v>1692</v>
      </c>
      <c r="AA57" s="32">
        <f t="shared" si="7"/>
        <v>1760</v>
      </c>
      <c r="AB57" s="11">
        <f t="shared" si="5"/>
        <v>6549</v>
      </c>
      <c r="AC57" s="15">
        <f t="shared" si="4"/>
        <v>9673.75</v>
      </c>
    </row>
    <row r="58" spans="1:29">
      <c r="A58" s="91" t="s">
        <v>35</v>
      </c>
      <c r="B58" s="3">
        <f t="shared" si="7"/>
        <v>0</v>
      </c>
      <c r="C58" s="32">
        <f t="shared" si="7"/>
        <v>876.25</v>
      </c>
      <c r="D58" s="3">
        <f t="shared" si="7"/>
        <v>6.25</v>
      </c>
      <c r="E58" s="32">
        <f t="shared" si="7"/>
        <v>382.25</v>
      </c>
      <c r="F58" s="3">
        <f t="shared" si="7"/>
        <v>4.25</v>
      </c>
      <c r="G58" s="32">
        <f t="shared" si="7"/>
        <v>144</v>
      </c>
      <c r="H58" s="3">
        <f t="shared" si="7"/>
        <v>53</v>
      </c>
      <c r="I58" s="32">
        <f t="shared" si="7"/>
        <v>1035</v>
      </c>
      <c r="J58" s="3">
        <f t="shared" si="7"/>
        <v>41.5</v>
      </c>
      <c r="K58" s="32">
        <f t="shared" si="7"/>
        <v>61.75</v>
      </c>
      <c r="L58" s="3">
        <f t="shared" si="7"/>
        <v>74</v>
      </c>
      <c r="M58" s="32">
        <f t="shared" si="7"/>
        <v>61</v>
      </c>
      <c r="N58" s="3">
        <f t="shared" si="7"/>
        <v>154.25</v>
      </c>
      <c r="O58" s="32">
        <f t="shared" si="7"/>
        <v>238</v>
      </c>
      <c r="P58" s="3">
        <f t="shared" si="7"/>
        <v>87</v>
      </c>
      <c r="Q58" s="32">
        <f t="shared" si="7"/>
        <v>155.5</v>
      </c>
      <c r="R58" s="3">
        <f t="shared" si="7"/>
        <v>97.25</v>
      </c>
      <c r="S58" s="32">
        <f t="shared" si="7"/>
        <v>144.75</v>
      </c>
      <c r="T58" s="3">
        <f t="shared" si="7"/>
        <v>36.5</v>
      </c>
      <c r="U58" s="32">
        <f t="shared" si="7"/>
        <v>7.75</v>
      </c>
      <c r="V58" s="3">
        <f t="shared" si="7"/>
        <v>315.25</v>
      </c>
      <c r="W58" s="32">
        <f t="shared" si="7"/>
        <v>30</v>
      </c>
      <c r="X58" s="3">
        <f t="shared" si="7"/>
        <v>108.75</v>
      </c>
      <c r="Y58" s="32">
        <f t="shared" si="7"/>
        <v>38.75</v>
      </c>
      <c r="Z58" s="3">
        <f t="shared" si="7"/>
        <v>129</v>
      </c>
      <c r="AA58" s="32">
        <f t="shared" si="7"/>
        <v>366.75</v>
      </c>
      <c r="AB58" s="11">
        <f t="shared" si="5"/>
        <v>1107</v>
      </c>
      <c r="AC58" s="15">
        <f t="shared" si="4"/>
        <v>3541.75</v>
      </c>
    </row>
    <row r="59" spans="1:29">
      <c r="A59" s="92" t="s">
        <v>36</v>
      </c>
      <c r="B59" s="3">
        <f t="shared" si="7"/>
        <v>0</v>
      </c>
      <c r="C59" s="32">
        <f t="shared" si="7"/>
        <v>106.75</v>
      </c>
      <c r="D59" s="3">
        <f t="shared" si="7"/>
        <v>0</v>
      </c>
      <c r="E59" s="32">
        <f t="shared" si="7"/>
        <v>56.5</v>
      </c>
      <c r="F59" s="3">
        <f t="shared" si="7"/>
        <v>0</v>
      </c>
      <c r="G59" s="32">
        <f t="shared" si="7"/>
        <v>2.25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165.5</v>
      </c>
    </row>
    <row r="60" spans="1:29">
      <c r="A60" s="91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92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1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1">
        <f t="shared" si="4"/>
        <v>0</v>
      </c>
    </row>
    <row r="63" spans="1:29" s="93" customFormat="1" ht="15" thickTop="1" thickBot="1">
      <c r="A63" s="9" t="s">
        <v>47</v>
      </c>
      <c r="B63" s="14">
        <f>SUM(B39:B62)</f>
        <v>42487.25</v>
      </c>
      <c r="C63" s="45">
        <f>SUM(C39:C62)</f>
        <v>30737.75</v>
      </c>
      <c r="D63" s="14">
        <f t="shared" ref="D63:AC63" si="10">SUM(D39:D62)</f>
        <v>16567.5</v>
      </c>
      <c r="E63" s="45">
        <f t="shared" si="10"/>
        <v>13311.75</v>
      </c>
      <c r="F63" s="14">
        <f t="shared" si="10"/>
        <v>6731.25</v>
      </c>
      <c r="G63" s="45">
        <f t="shared" si="10"/>
        <v>5432</v>
      </c>
      <c r="H63" s="14">
        <f t="shared" si="10"/>
        <v>27116.5</v>
      </c>
      <c r="I63" s="45">
        <f t="shared" si="10"/>
        <v>37670.75</v>
      </c>
      <c r="J63" s="14">
        <f t="shared" si="10"/>
        <v>3506.75</v>
      </c>
      <c r="K63" s="45">
        <f t="shared" si="10"/>
        <v>4733.75</v>
      </c>
      <c r="L63" s="14">
        <f t="shared" si="10"/>
        <v>6890.25</v>
      </c>
      <c r="M63" s="45">
        <f t="shared" si="10"/>
        <v>15500.75</v>
      </c>
      <c r="N63" s="14">
        <f t="shared" si="10"/>
        <v>22211.75</v>
      </c>
      <c r="O63" s="45">
        <f t="shared" si="10"/>
        <v>29203.5</v>
      </c>
      <c r="P63" s="14">
        <f t="shared" si="10"/>
        <v>12865.75</v>
      </c>
      <c r="Q63" s="45">
        <f t="shared" si="10"/>
        <v>12687.25</v>
      </c>
      <c r="R63" s="14">
        <f t="shared" si="10"/>
        <v>19832.5</v>
      </c>
      <c r="S63" s="45">
        <f t="shared" si="10"/>
        <v>18252.75</v>
      </c>
      <c r="T63" s="14">
        <f t="shared" si="10"/>
        <v>4588</v>
      </c>
      <c r="U63" s="45">
        <f t="shared" si="10"/>
        <v>4487.5</v>
      </c>
      <c r="V63" s="14">
        <f t="shared" si="10"/>
        <v>18930.5</v>
      </c>
      <c r="W63" s="45">
        <f t="shared" si="10"/>
        <v>20619.5</v>
      </c>
      <c r="X63" s="14">
        <f t="shared" si="10"/>
        <v>16915.75</v>
      </c>
      <c r="Y63" s="45">
        <f t="shared" si="10"/>
        <v>9081.75</v>
      </c>
      <c r="Z63" s="14">
        <f t="shared" si="10"/>
        <v>46623.5</v>
      </c>
      <c r="AA63" s="45">
        <f t="shared" si="10"/>
        <v>42914.5</v>
      </c>
      <c r="AB63" s="14">
        <f t="shared" si="10"/>
        <v>245267.25</v>
      </c>
      <c r="AC63" s="45">
        <f t="shared" si="10"/>
        <v>244633.5</v>
      </c>
    </row>
    <row r="64" spans="1:29" ht="17" thickTop="1">
      <c r="AB64" s="176" t="str">
        <f>IF(AB63='Daily Total'!D47,"Correct","Wrong")</f>
        <v>Correct</v>
      </c>
      <c r="AC64" s="176" t="str">
        <f>IF(AC63='Daily Total'!E47,"Correct","Wrong")</f>
        <v>Correct</v>
      </c>
    </row>
    <row r="65" spans="1:31">
      <c r="A65" t="s">
        <v>85</v>
      </c>
      <c r="B65">
        <f>COUNTIF('Daily Total'!$G$7:$G$36,2)</f>
        <v>4</v>
      </c>
    </row>
    <row r="67" spans="1:31" s="8" customFormat="1">
      <c r="A67" s="47" t="s">
        <v>54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27" t="s">
        <v>0</v>
      </c>
      <c r="B69" s="318" t="s">
        <v>1</v>
      </c>
      <c r="C69" s="319"/>
      <c r="D69" s="318" t="s">
        <v>2</v>
      </c>
      <c r="E69" s="319"/>
      <c r="F69" s="318" t="s">
        <v>3</v>
      </c>
      <c r="G69" s="319"/>
      <c r="H69" s="318" t="s">
        <v>4</v>
      </c>
      <c r="I69" s="319"/>
      <c r="J69" s="318" t="s">
        <v>5</v>
      </c>
      <c r="K69" s="319"/>
      <c r="L69" s="318" t="s">
        <v>6</v>
      </c>
      <c r="M69" s="319"/>
      <c r="N69" s="318" t="s">
        <v>7</v>
      </c>
      <c r="O69" s="319"/>
      <c r="P69" s="318" t="s">
        <v>8</v>
      </c>
      <c r="Q69" s="319"/>
      <c r="R69" s="318" t="s">
        <v>9</v>
      </c>
      <c r="S69" s="319"/>
      <c r="T69" s="318" t="s">
        <v>10</v>
      </c>
      <c r="U69" s="319"/>
      <c r="V69" s="318" t="s">
        <v>11</v>
      </c>
      <c r="W69" s="319"/>
      <c r="X69" s="318" t="s">
        <v>12</v>
      </c>
      <c r="Y69" s="319"/>
      <c r="Z69" s="318" t="s">
        <v>40</v>
      </c>
      <c r="AA69" s="319"/>
      <c r="AB69" s="318" t="s">
        <v>51</v>
      </c>
      <c r="AC69" s="319"/>
    </row>
    <row r="70" spans="1:31" s="71" customFormat="1" ht="15" thickTop="1" thickBot="1">
      <c r="A70" s="32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1">C7/C31</f>
        <v>0</v>
      </c>
      <c r="D71" s="63">
        <f t="shared" si="11"/>
        <v>0</v>
      </c>
      <c r="E71" s="64">
        <f t="shared" si="11"/>
        <v>0</v>
      </c>
      <c r="F71" s="63">
        <f t="shared" si="11"/>
        <v>0</v>
      </c>
      <c r="G71" s="64">
        <f t="shared" si="11"/>
        <v>0</v>
      </c>
      <c r="H71" s="63">
        <f t="shared" si="11"/>
        <v>0</v>
      </c>
      <c r="I71" s="64">
        <f t="shared" si="11"/>
        <v>0</v>
      </c>
      <c r="J71" s="63">
        <f t="shared" si="11"/>
        <v>0</v>
      </c>
      <c r="K71" s="64">
        <f t="shared" si="11"/>
        <v>0</v>
      </c>
      <c r="L71" s="63">
        <f t="shared" si="11"/>
        <v>0</v>
      </c>
      <c r="M71" s="64">
        <f t="shared" si="11"/>
        <v>0</v>
      </c>
      <c r="N71" s="63">
        <f t="shared" si="11"/>
        <v>0</v>
      </c>
      <c r="O71" s="64">
        <f t="shared" si="11"/>
        <v>0</v>
      </c>
      <c r="P71" s="63">
        <f t="shared" si="11"/>
        <v>0</v>
      </c>
      <c r="Q71" s="64">
        <f t="shared" si="11"/>
        <v>0</v>
      </c>
      <c r="R71" s="63">
        <f t="shared" si="11"/>
        <v>0</v>
      </c>
      <c r="S71" s="64">
        <f t="shared" si="11"/>
        <v>0</v>
      </c>
      <c r="T71" s="63">
        <f t="shared" si="11"/>
        <v>0</v>
      </c>
      <c r="U71" s="64">
        <f t="shared" si="11"/>
        <v>0</v>
      </c>
      <c r="V71" s="63">
        <f t="shared" si="11"/>
        <v>0</v>
      </c>
      <c r="W71" s="64">
        <f t="shared" si="11"/>
        <v>0</v>
      </c>
      <c r="X71" s="63">
        <f t="shared" si="11"/>
        <v>0</v>
      </c>
      <c r="Y71" s="64">
        <f t="shared" si="11"/>
        <v>0</v>
      </c>
      <c r="Z71" s="63">
        <f t="shared" si="11"/>
        <v>0</v>
      </c>
      <c r="AA71" s="63">
        <f t="shared" si="11"/>
        <v>0</v>
      </c>
      <c r="AB71" s="104">
        <f t="shared" si="11"/>
        <v>0</v>
      </c>
      <c r="AC71" s="105">
        <f t="shared" si="11"/>
        <v>0</v>
      </c>
      <c r="AD71" s="18"/>
      <c r="AE71" s="18"/>
    </row>
    <row r="72" spans="1:31" s="8" customFormat="1">
      <c r="A72" s="91" t="s">
        <v>17</v>
      </c>
      <c r="B72" s="86">
        <f>B8/B31</f>
        <v>4.7661357230698621E-3</v>
      </c>
      <c r="C72" s="87">
        <f t="shared" ref="C72:AC72" si="12">C8/C31</f>
        <v>0</v>
      </c>
      <c r="D72" s="86">
        <f t="shared" si="12"/>
        <v>5.0852572808208841E-3</v>
      </c>
      <c r="E72" s="87">
        <f t="shared" si="12"/>
        <v>1.8780400773752512E-5</v>
      </c>
      <c r="F72" s="86">
        <f t="shared" si="12"/>
        <v>3.7511606313834728E-3</v>
      </c>
      <c r="G72" s="87">
        <f t="shared" si="12"/>
        <v>4.6023564064801177E-5</v>
      </c>
      <c r="H72" s="86">
        <f t="shared" si="12"/>
        <v>4.6281784153559642E-3</v>
      </c>
      <c r="I72" s="87">
        <f t="shared" si="12"/>
        <v>9.9546730553546191E-5</v>
      </c>
      <c r="J72" s="86">
        <f t="shared" si="12"/>
        <v>9.9807514079988603E-4</v>
      </c>
      <c r="K72" s="87">
        <f t="shared" si="12"/>
        <v>2.6406126221283337E-4</v>
      </c>
      <c r="L72" s="86">
        <f t="shared" si="12"/>
        <v>4.3539784478066834E-4</v>
      </c>
      <c r="M72" s="87">
        <f t="shared" si="12"/>
        <v>0</v>
      </c>
      <c r="N72" s="86">
        <f t="shared" si="12"/>
        <v>1.0917644940178059E-3</v>
      </c>
      <c r="O72" s="87">
        <f t="shared" si="12"/>
        <v>0</v>
      </c>
      <c r="P72" s="86">
        <f t="shared" si="12"/>
        <v>2.7204010648427027E-4</v>
      </c>
      <c r="Q72" s="87">
        <f t="shared" si="12"/>
        <v>0</v>
      </c>
      <c r="R72" s="86">
        <f t="shared" si="12"/>
        <v>0</v>
      </c>
      <c r="S72" s="87">
        <f t="shared" si="12"/>
        <v>0</v>
      </c>
      <c r="T72" s="86">
        <f t="shared" si="12"/>
        <v>0</v>
      </c>
      <c r="U72" s="87">
        <f t="shared" si="12"/>
        <v>0</v>
      </c>
      <c r="V72" s="86">
        <f t="shared" si="12"/>
        <v>0</v>
      </c>
      <c r="W72" s="87">
        <f t="shared" si="12"/>
        <v>0</v>
      </c>
      <c r="X72" s="86">
        <f t="shared" si="12"/>
        <v>0</v>
      </c>
      <c r="Y72" s="87">
        <f t="shared" si="12"/>
        <v>0</v>
      </c>
      <c r="Z72" s="86">
        <f t="shared" si="12"/>
        <v>0</v>
      </c>
      <c r="AA72" s="86">
        <f t="shared" si="12"/>
        <v>0</v>
      </c>
      <c r="AB72" s="106">
        <f t="shared" si="12"/>
        <v>1.9234121147442228E-3</v>
      </c>
      <c r="AC72" s="107">
        <f t="shared" si="12"/>
        <v>2.2482611743690049E-5</v>
      </c>
      <c r="AD72" s="18"/>
      <c r="AE72" s="18"/>
    </row>
    <row r="73" spans="1:31" s="8" customFormat="1">
      <c r="A73" s="92" t="s">
        <v>18</v>
      </c>
      <c r="B73" s="86">
        <f>B9/B31</f>
        <v>3.1468264008614348E-2</v>
      </c>
      <c r="C73" s="87">
        <f t="shared" ref="C73:AC73" si="13">C9/C31</f>
        <v>8.1333214044619403E-6</v>
      </c>
      <c r="D73" s="86">
        <f t="shared" si="13"/>
        <v>3.1175494190433077E-2</v>
      </c>
      <c r="E73" s="87">
        <f t="shared" si="13"/>
        <v>1.502432061900201E-4</v>
      </c>
      <c r="F73" s="86">
        <f t="shared" si="13"/>
        <v>2.350974930362117E-2</v>
      </c>
      <c r="G73" s="87">
        <f t="shared" si="13"/>
        <v>9.2047128129602355E-4</v>
      </c>
      <c r="H73" s="86">
        <f t="shared" si="13"/>
        <v>2.6423026570538233E-2</v>
      </c>
      <c r="I73" s="87">
        <f t="shared" si="13"/>
        <v>2.0373897519959118E-3</v>
      </c>
      <c r="J73" s="86">
        <f t="shared" si="13"/>
        <v>9.1965495116560925E-3</v>
      </c>
      <c r="K73" s="87">
        <f t="shared" si="13"/>
        <v>5.4396620015843677E-3</v>
      </c>
      <c r="L73" s="86">
        <f t="shared" si="13"/>
        <v>5.1522078299045754E-3</v>
      </c>
      <c r="M73" s="87">
        <f t="shared" si="13"/>
        <v>8.854410270470783E-3</v>
      </c>
      <c r="N73" s="86">
        <f t="shared" si="13"/>
        <v>1.3596407306943397E-2</v>
      </c>
      <c r="O73" s="87">
        <f t="shared" si="13"/>
        <v>8.5263752632389958E-3</v>
      </c>
      <c r="P73" s="86">
        <f t="shared" si="13"/>
        <v>1.1095350057322737E-2</v>
      </c>
      <c r="Q73" s="87">
        <f t="shared" si="13"/>
        <v>1.2492857002108415E-2</v>
      </c>
      <c r="R73" s="86">
        <f t="shared" si="13"/>
        <v>1.1887054077902432E-2</v>
      </c>
      <c r="S73" s="87">
        <f t="shared" si="13"/>
        <v>9.2725753653559052E-3</v>
      </c>
      <c r="T73" s="86">
        <f t="shared" si="13"/>
        <v>7.7920662598081952E-3</v>
      </c>
      <c r="U73" s="87">
        <f t="shared" si="13"/>
        <v>2.1337047353760446E-2</v>
      </c>
      <c r="V73" s="86">
        <f t="shared" si="13"/>
        <v>6.3125643802329576E-3</v>
      </c>
      <c r="W73" s="87">
        <f t="shared" si="13"/>
        <v>8.1718761366667472E-3</v>
      </c>
      <c r="X73" s="86">
        <f t="shared" si="13"/>
        <v>1.1320810487267782E-2</v>
      </c>
      <c r="Y73" s="87">
        <f t="shared" si="13"/>
        <v>1.803066589589011E-2</v>
      </c>
      <c r="Z73" s="86">
        <f t="shared" si="13"/>
        <v>1.234892275354703E-2</v>
      </c>
      <c r="AA73" s="86">
        <f t="shared" si="13"/>
        <v>8.0567174265108524E-3</v>
      </c>
      <c r="AB73" s="106">
        <f t="shared" si="13"/>
        <v>1.7935537663507868E-2</v>
      </c>
      <c r="AC73" s="107">
        <f t="shared" si="13"/>
        <v>6.5301767746445191E-3</v>
      </c>
      <c r="AD73" s="18"/>
      <c r="AE73" s="18"/>
    </row>
    <row r="74" spans="1:31" s="8" customFormat="1">
      <c r="A74" s="91" t="s">
        <v>19</v>
      </c>
      <c r="B74" s="86">
        <f>B10/B31</f>
        <v>5.1792008190692504E-2</v>
      </c>
      <c r="C74" s="87">
        <f t="shared" ref="C74:AC74" si="14">C10/C31</f>
        <v>1.1394783287651178E-2</v>
      </c>
      <c r="D74" s="86">
        <f t="shared" si="14"/>
        <v>4.9992455107891957E-2</v>
      </c>
      <c r="E74" s="87">
        <f t="shared" si="14"/>
        <v>2.1015268465829059E-2</v>
      </c>
      <c r="F74" s="86">
        <f t="shared" si="14"/>
        <v>4.1819870009285054E-2</v>
      </c>
      <c r="G74" s="87">
        <f t="shared" si="14"/>
        <v>2.1170839469808543E-2</v>
      </c>
      <c r="H74" s="86">
        <f t="shared" si="14"/>
        <v>3.4333339479652607E-2</v>
      </c>
      <c r="I74" s="87">
        <f t="shared" si="14"/>
        <v>1.9604069470345029E-2</v>
      </c>
      <c r="J74" s="86">
        <f t="shared" si="14"/>
        <v>2.0389249304911955E-2</v>
      </c>
      <c r="K74" s="87">
        <f t="shared" si="14"/>
        <v>2.6406126221283337E-2</v>
      </c>
      <c r="L74" s="86">
        <f t="shared" si="14"/>
        <v>1.9701752476325243E-2</v>
      </c>
      <c r="M74" s="87">
        <f t="shared" si="14"/>
        <v>2.9176007612534877E-2</v>
      </c>
      <c r="N74" s="86">
        <f t="shared" si="14"/>
        <v>3.3304444719574097E-2</v>
      </c>
      <c r="O74" s="87">
        <f t="shared" si="14"/>
        <v>3.1186330405602068E-2</v>
      </c>
      <c r="P74" s="86">
        <f t="shared" si="14"/>
        <v>3.7833006237491015E-2</v>
      </c>
      <c r="Q74" s="87">
        <f t="shared" si="14"/>
        <v>3.4404618810222859E-2</v>
      </c>
      <c r="R74" s="86">
        <f t="shared" si="14"/>
        <v>4.0199168032270263E-2</v>
      </c>
      <c r="S74" s="87">
        <f t="shared" si="14"/>
        <v>3.3008724712714523E-2</v>
      </c>
      <c r="T74" s="86">
        <f t="shared" si="14"/>
        <v>3.5146033129904095E-2</v>
      </c>
      <c r="U74" s="87">
        <f t="shared" si="14"/>
        <v>6.5905292479108632E-2</v>
      </c>
      <c r="V74" s="86">
        <f t="shared" si="14"/>
        <v>2.650484667599905E-2</v>
      </c>
      <c r="W74" s="87">
        <f t="shared" si="14"/>
        <v>3.6567327044787698E-2</v>
      </c>
      <c r="X74" s="86">
        <f t="shared" si="14"/>
        <v>3.988886097276207E-2</v>
      </c>
      <c r="Y74" s="87">
        <f t="shared" si="14"/>
        <v>4.8779144988575988E-2</v>
      </c>
      <c r="Z74" s="86">
        <f t="shared" si="14"/>
        <v>3.3336193121494523E-2</v>
      </c>
      <c r="AA74" s="86">
        <f t="shared" si="14"/>
        <v>2.8020832119679828E-2</v>
      </c>
      <c r="AB74" s="106">
        <f t="shared" si="14"/>
        <v>3.8179781442487737E-2</v>
      </c>
      <c r="AC74" s="107">
        <f t="shared" si="14"/>
        <v>2.7411413400045374E-2</v>
      </c>
      <c r="AD74" s="18"/>
      <c r="AE74" s="18"/>
    </row>
    <row r="75" spans="1:31" s="8" customFormat="1">
      <c r="A75" s="92" t="s">
        <v>20</v>
      </c>
      <c r="B75" s="86">
        <f>B11/B31</f>
        <v>6.4319295788736616E-2</v>
      </c>
      <c r="C75" s="87">
        <f t="shared" ref="C75:AC75" si="15">C11/C31</f>
        <v>2.8190091987865085E-2</v>
      </c>
      <c r="D75" s="86">
        <f t="shared" si="15"/>
        <v>5.741662894220613E-2</v>
      </c>
      <c r="E75" s="87">
        <f t="shared" si="15"/>
        <v>4.4359306627603436E-2</v>
      </c>
      <c r="F75" s="86">
        <f t="shared" si="15"/>
        <v>4.5608170844939649E-2</v>
      </c>
      <c r="G75" s="87">
        <f t="shared" si="15"/>
        <v>4.9015095729013254E-2</v>
      </c>
      <c r="H75" s="86">
        <f t="shared" si="15"/>
        <v>3.7680010325816388E-2</v>
      </c>
      <c r="I75" s="87">
        <f t="shared" si="15"/>
        <v>4.075443148862181E-2</v>
      </c>
      <c r="J75" s="86">
        <f t="shared" si="15"/>
        <v>3.7285235617024313E-2</v>
      </c>
      <c r="K75" s="87">
        <f t="shared" si="15"/>
        <v>6.8919989437549511E-2</v>
      </c>
      <c r="L75" s="86">
        <f t="shared" si="15"/>
        <v>2.6123870686840099E-2</v>
      </c>
      <c r="M75" s="87">
        <f t="shared" si="15"/>
        <v>5.0094350273373868E-2</v>
      </c>
      <c r="N75" s="86">
        <f t="shared" si="15"/>
        <v>4.8431573378954831E-2</v>
      </c>
      <c r="O75" s="87">
        <f t="shared" si="15"/>
        <v>4.993408324344685E-2</v>
      </c>
      <c r="P75" s="86">
        <f t="shared" si="15"/>
        <v>5.2076248955560303E-2</v>
      </c>
      <c r="Q75" s="87">
        <f t="shared" si="15"/>
        <v>5.0661096770379714E-2</v>
      </c>
      <c r="R75" s="86">
        <f t="shared" si="15"/>
        <v>5.8842808521366446E-2</v>
      </c>
      <c r="S75" s="87">
        <f t="shared" si="15"/>
        <v>4.1212967908945228E-2</v>
      </c>
      <c r="T75" s="86">
        <f t="shared" si="15"/>
        <v>4.0268090671316481E-2</v>
      </c>
      <c r="U75" s="87">
        <f t="shared" si="15"/>
        <v>8.7465181058495822E-2</v>
      </c>
      <c r="V75" s="86">
        <f t="shared" si="15"/>
        <v>3.9182800242994108E-2</v>
      </c>
      <c r="W75" s="87">
        <f t="shared" si="15"/>
        <v>4.6206261063556339E-2</v>
      </c>
      <c r="X75" s="86">
        <f t="shared" si="15"/>
        <v>4.7293203079969849E-2</v>
      </c>
      <c r="Y75" s="87">
        <f t="shared" si="15"/>
        <v>8.3684311944283871E-2</v>
      </c>
      <c r="Z75" s="86">
        <f t="shared" si="15"/>
        <v>4.9401053116990362E-2</v>
      </c>
      <c r="AA75" s="86">
        <f t="shared" si="15"/>
        <v>4.394202425753533E-2</v>
      </c>
      <c r="AB75" s="106">
        <f t="shared" si="15"/>
        <v>5.001075357594624E-2</v>
      </c>
      <c r="AC75" s="107">
        <f t="shared" si="15"/>
        <v>4.5805255617076157E-2</v>
      </c>
      <c r="AD75" s="18"/>
      <c r="AE75" s="18"/>
    </row>
    <row r="76" spans="1:31" s="8" customFormat="1">
      <c r="A76" s="91" t="s">
        <v>21</v>
      </c>
      <c r="B76" s="86">
        <f>B12/B31</f>
        <v>7.5681527987808112E-2</v>
      </c>
      <c r="C76" s="87">
        <f t="shared" ref="C76:AC76" si="16">C12/C31</f>
        <v>3.1541020406503403E-2</v>
      </c>
      <c r="D76" s="86">
        <f t="shared" si="16"/>
        <v>6.4569186660630759E-2</v>
      </c>
      <c r="E76" s="87">
        <f t="shared" si="16"/>
        <v>5.0556838882941761E-2</v>
      </c>
      <c r="F76" s="86">
        <f t="shared" si="16"/>
        <v>5.4076137418755804E-2</v>
      </c>
      <c r="G76" s="87">
        <f t="shared" si="16"/>
        <v>5.5872606774668633E-2</v>
      </c>
      <c r="H76" s="86">
        <f t="shared" si="16"/>
        <v>4.3727988494090313E-2</v>
      </c>
      <c r="I76" s="87">
        <f t="shared" si="16"/>
        <v>4.1411439910275211E-2</v>
      </c>
      <c r="J76" s="86">
        <f t="shared" si="16"/>
        <v>3.9352676980109788E-2</v>
      </c>
      <c r="K76" s="87">
        <f t="shared" si="16"/>
        <v>8.022181146025878E-2</v>
      </c>
      <c r="L76" s="86">
        <f t="shared" si="16"/>
        <v>3.0840680671964008E-2</v>
      </c>
      <c r="M76" s="87">
        <f t="shared" si="16"/>
        <v>6.7464477525281036E-2</v>
      </c>
      <c r="N76" s="86">
        <f t="shared" si="16"/>
        <v>5.0806442536045111E-2</v>
      </c>
      <c r="O76" s="87">
        <f t="shared" si="16"/>
        <v>6.2081599808242162E-2</v>
      </c>
      <c r="P76" s="86">
        <f t="shared" si="16"/>
        <v>5.3941666828595303E-2</v>
      </c>
      <c r="Q76" s="87">
        <f t="shared" si="16"/>
        <v>5.8582435121874325E-2</v>
      </c>
      <c r="R76" s="86">
        <f t="shared" si="16"/>
        <v>6.5196016639354593E-2</v>
      </c>
      <c r="S76" s="87">
        <f t="shared" si="16"/>
        <v>4.9061100382134196E-2</v>
      </c>
      <c r="T76" s="86">
        <f t="shared" si="16"/>
        <v>4.5499128160418484E-2</v>
      </c>
      <c r="U76" s="87">
        <f t="shared" si="16"/>
        <v>9.3314763231197778E-2</v>
      </c>
      <c r="V76" s="86">
        <f t="shared" si="16"/>
        <v>3.6383085496949366E-2</v>
      </c>
      <c r="W76" s="87">
        <f t="shared" si="16"/>
        <v>5.3311186013239892E-2</v>
      </c>
      <c r="X76" s="86">
        <f t="shared" si="16"/>
        <v>4.6820271049170151E-2</v>
      </c>
      <c r="Y76" s="87">
        <f t="shared" si="16"/>
        <v>8.6354502160927132E-2</v>
      </c>
      <c r="Z76" s="86">
        <f t="shared" si="16"/>
        <v>5.5567471339560519E-2</v>
      </c>
      <c r="AA76" s="86">
        <f t="shared" si="16"/>
        <v>5.1847277726642507E-2</v>
      </c>
      <c r="AB76" s="106">
        <f t="shared" si="16"/>
        <v>5.5373271400890253E-2</v>
      </c>
      <c r="AC76" s="107">
        <f t="shared" si="16"/>
        <v>5.2774865257620075E-2</v>
      </c>
      <c r="AD76" s="18"/>
      <c r="AE76" s="18"/>
    </row>
    <row r="77" spans="1:31" s="8" customFormat="1">
      <c r="A77" s="92" t="s">
        <v>22</v>
      </c>
      <c r="B77" s="86">
        <f>B13/B31</f>
        <v>6.9003053857333671E-2</v>
      </c>
      <c r="C77" s="87">
        <f t="shared" ref="C77:AC77" si="17">C13/C31</f>
        <v>4.0764206879163246E-2</v>
      </c>
      <c r="D77" s="86">
        <f t="shared" si="17"/>
        <v>6.4041044213067749E-2</v>
      </c>
      <c r="E77" s="87">
        <f t="shared" si="17"/>
        <v>4.7608315961462616E-2</v>
      </c>
      <c r="F77" s="86">
        <f t="shared" si="17"/>
        <v>5.448467966573816E-2</v>
      </c>
      <c r="G77" s="87">
        <f t="shared" si="17"/>
        <v>5.0856038291605302E-2</v>
      </c>
      <c r="H77" s="86">
        <f t="shared" si="17"/>
        <v>4.7968948795014107E-2</v>
      </c>
      <c r="I77" s="87">
        <f t="shared" si="17"/>
        <v>4.3979745558556708E-2</v>
      </c>
      <c r="J77" s="86">
        <f t="shared" si="17"/>
        <v>4.7551151350965992E-2</v>
      </c>
      <c r="K77" s="87">
        <f t="shared" si="17"/>
        <v>0.10034327964087668</v>
      </c>
      <c r="L77" s="86">
        <f t="shared" si="17"/>
        <v>2.9498203983890279E-2</v>
      </c>
      <c r="M77" s="87">
        <f t="shared" si="17"/>
        <v>7.4044804283663695E-2</v>
      </c>
      <c r="N77" s="86">
        <f t="shared" si="17"/>
        <v>5.1751888077256405E-2</v>
      </c>
      <c r="O77" s="87">
        <f t="shared" si="17"/>
        <v>7.1284263872481032E-2</v>
      </c>
      <c r="P77" s="86">
        <f t="shared" si="17"/>
        <v>5.9343606085925808E-2</v>
      </c>
      <c r="Q77" s="87">
        <f t="shared" si="17"/>
        <v>5.5252320242763407E-2</v>
      </c>
      <c r="R77" s="86">
        <f t="shared" si="17"/>
        <v>7.0187823017773862E-2</v>
      </c>
      <c r="S77" s="87">
        <f t="shared" si="17"/>
        <v>4.9745928695675991E-2</v>
      </c>
      <c r="T77" s="86">
        <f t="shared" si="17"/>
        <v>4.8278116826503924E-2</v>
      </c>
      <c r="U77" s="87">
        <f t="shared" si="17"/>
        <v>7.9832869080779939E-2</v>
      </c>
      <c r="V77" s="86">
        <f t="shared" si="17"/>
        <v>3.5868043633290193E-2</v>
      </c>
      <c r="W77" s="87">
        <f t="shared" si="17"/>
        <v>7.1594849535633748E-2</v>
      </c>
      <c r="X77" s="86">
        <f t="shared" si="17"/>
        <v>4.9923887501293174E-2</v>
      </c>
      <c r="Y77" s="87">
        <f t="shared" si="17"/>
        <v>7.5976546370468245E-2</v>
      </c>
      <c r="Z77" s="86">
        <f t="shared" si="17"/>
        <v>5.6285993115060003E-2</v>
      </c>
      <c r="AA77" s="86">
        <f t="shared" si="17"/>
        <v>5.5406680725628869E-2</v>
      </c>
      <c r="AB77" s="106">
        <f t="shared" si="17"/>
        <v>5.5875784475913522E-2</v>
      </c>
      <c r="AC77" s="107">
        <f t="shared" si="17"/>
        <v>5.7373581296102129E-2</v>
      </c>
      <c r="AD77" s="18"/>
      <c r="AE77" s="18"/>
    </row>
    <row r="78" spans="1:31" s="8" customFormat="1">
      <c r="A78" s="91" t="s">
        <v>23</v>
      </c>
      <c r="B78" s="86">
        <f>B14/B31</f>
        <v>6.4884171133693047E-2</v>
      </c>
      <c r="C78" s="87">
        <f t="shared" ref="C78:AC78" si="18">C14/C31</f>
        <v>4.4977267366674532E-2</v>
      </c>
      <c r="D78" s="86">
        <f t="shared" si="18"/>
        <v>6.4463558171118152E-2</v>
      </c>
      <c r="E78" s="87">
        <f t="shared" si="18"/>
        <v>4.6030762296467409E-2</v>
      </c>
      <c r="F78" s="86">
        <f t="shared" si="18"/>
        <v>5.8532961931290622E-2</v>
      </c>
      <c r="G78" s="87">
        <f t="shared" si="18"/>
        <v>4.537923416789396E-2</v>
      </c>
      <c r="H78" s="86">
        <f t="shared" si="18"/>
        <v>5.4145999668098757E-2</v>
      </c>
      <c r="I78" s="87">
        <f t="shared" si="18"/>
        <v>5.0304281173058671E-2</v>
      </c>
      <c r="J78" s="86">
        <f t="shared" si="18"/>
        <v>4.5768874313823343E-2</v>
      </c>
      <c r="K78" s="87">
        <f t="shared" si="18"/>
        <v>9.3213625561130178E-2</v>
      </c>
      <c r="L78" s="86">
        <f t="shared" si="18"/>
        <v>2.9679619752548892E-2</v>
      </c>
      <c r="M78" s="87">
        <f t="shared" si="18"/>
        <v>6.5722626324532685E-2</v>
      </c>
      <c r="N78" s="86">
        <f t="shared" si="18"/>
        <v>5.1346697131022995E-2</v>
      </c>
      <c r="O78" s="87">
        <f t="shared" si="18"/>
        <v>6.140531100724228E-2</v>
      </c>
      <c r="P78" s="86">
        <f t="shared" si="18"/>
        <v>6.1850261352816585E-2</v>
      </c>
      <c r="Q78" s="87">
        <f t="shared" si="18"/>
        <v>4.8631500128081338E-2</v>
      </c>
      <c r="R78" s="86">
        <f t="shared" si="18"/>
        <v>6.9267616286398589E-2</v>
      </c>
      <c r="S78" s="87">
        <f t="shared" si="18"/>
        <v>4.6965525742696308E-2</v>
      </c>
      <c r="T78" s="86">
        <f t="shared" si="18"/>
        <v>4.9258936355710548E-2</v>
      </c>
      <c r="U78" s="87">
        <f t="shared" si="18"/>
        <v>5.2701949860724233E-2</v>
      </c>
      <c r="V78" s="86">
        <f t="shared" si="18"/>
        <v>3.6581178521433666E-2</v>
      </c>
      <c r="W78" s="87">
        <f t="shared" si="18"/>
        <v>6.4659666820242975E-2</v>
      </c>
      <c r="X78" s="86">
        <f t="shared" si="18"/>
        <v>5.1047101074442457E-2</v>
      </c>
      <c r="Y78" s="87">
        <f t="shared" si="18"/>
        <v>5.5881300410163239E-2</v>
      </c>
      <c r="Z78" s="86">
        <f t="shared" si="18"/>
        <v>5.629671732066447E-2</v>
      </c>
      <c r="AA78" s="86">
        <f t="shared" si="18"/>
        <v>5.2377401577555369E-2</v>
      </c>
      <c r="AB78" s="106">
        <f t="shared" si="18"/>
        <v>5.613774362455648E-2</v>
      </c>
      <c r="AC78" s="107">
        <f t="shared" si="18"/>
        <v>5.3914324898266183E-2</v>
      </c>
      <c r="AD78" s="18"/>
      <c r="AE78" s="18"/>
    </row>
    <row r="79" spans="1:31" s="8" customFormat="1">
      <c r="A79" s="92" t="s">
        <v>24</v>
      </c>
      <c r="B79" s="86">
        <f>B15/B31</f>
        <v>6.7773273158418107E-2</v>
      </c>
      <c r="C79" s="87">
        <f t="shared" ref="C79:AC79" si="19">C15/C31</f>
        <v>5.3997120804222823E-2</v>
      </c>
      <c r="D79" s="86">
        <f t="shared" si="19"/>
        <v>7.1435038478949747E-2</v>
      </c>
      <c r="E79" s="87">
        <f t="shared" si="19"/>
        <v>4.7796119969200142E-2</v>
      </c>
      <c r="F79" s="86">
        <f t="shared" si="19"/>
        <v>6.2952646239554322E-2</v>
      </c>
      <c r="G79" s="87">
        <f t="shared" si="19"/>
        <v>4.6115611192930783E-2</v>
      </c>
      <c r="H79" s="86">
        <f t="shared" si="19"/>
        <v>6.2166946324193756E-2</v>
      </c>
      <c r="I79" s="87">
        <f t="shared" si="19"/>
        <v>5.2640311116715223E-2</v>
      </c>
      <c r="J79" s="86">
        <f t="shared" si="19"/>
        <v>5.0117630284451417E-2</v>
      </c>
      <c r="K79" s="87">
        <f t="shared" si="19"/>
        <v>7.552152099287035E-2</v>
      </c>
      <c r="L79" s="86">
        <f t="shared" si="19"/>
        <v>3.7262798882478868E-2</v>
      </c>
      <c r="M79" s="87">
        <f t="shared" si="19"/>
        <v>7.5851168491847171E-2</v>
      </c>
      <c r="N79" s="86">
        <f t="shared" si="19"/>
        <v>5.449818226839398E-2</v>
      </c>
      <c r="O79" s="87">
        <f t="shared" si="19"/>
        <v>6.4392966596469606E-2</v>
      </c>
      <c r="P79" s="86">
        <f t="shared" si="19"/>
        <v>6.8573538270213549E-2</v>
      </c>
      <c r="Q79" s="87">
        <f t="shared" si="19"/>
        <v>4.7784192791976196E-2</v>
      </c>
      <c r="R79" s="86">
        <f t="shared" si="19"/>
        <v>7.2784570780284885E-2</v>
      </c>
      <c r="S79" s="87">
        <f t="shared" si="19"/>
        <v>5.1855199901384721E-2</v>
      </c>
      <c r="T79" s="86">
        <f t="shared" si="19"/>
        <v>5.2092414995640803E-2</v>
      </c>
      <c r="U79" s="87">
        <f t="shared" si="19"/>
        <v>5.7771587743732589E-2</v>
      </c>
      <c r="V79" s="86">
        <f t="shared" si="19"/>
        <v>4.5376508808536491E-2</v>
      </c>
      <c r="W79" s="87">
        <f t="shared" si="19"/>
        <v>7.2795169620989836E-2</v>
      </c>
      <c r="X79" s="86">
        <f t="shared" si="19"/>
        <v>5.4342846164077856E-2</v>
      </c>
      <c r="Y79" s="87">
        <f t="shared" si="19"/>
        <v>5.5055468384397281E-2</v>
      </c>
      <c r="Z79" s="86">
        <f t="shared" si="19"/>
        <v>5.9546151618818835E-2</v>
      </c>
      <c r="AA79" s="86">
        <f t="shared" si="19"/>
        <v>5.8505866315580982E-2</v>
      </c>
      <c r="AB79" s="106">
        <f t="shared" si="19"/>
        <v>6.0891741559462177E-2</v>
      </c>
      <c r="AC79" s="107">
        <f t="shared" si="19"/>
        <v>5.8319894863131994E-2</v>
      </c>
      <c r="AD79" s="18"/>
      <c r="AE79" s="18"/>
    </row>
    <row r="80" spans="1:31" s="8" customFormat="1">
      <c r="A80" s="91" t="s">
        <v>25</v>
      </c>
      <c r="B80" s="86">
        <f>B16/B31</f>
        <v>7.2951297153852041E-2</v>
      </c>
      <c r="C80" s="87">
        <f t="shared" ref="C80:AC80" si="20">C16/C31</f>
        <v>6.127644346121626E-2</v>
      </c>
      <c r="D80" s="86">
        <f t="shared" si="20"/>
        <v>7.4422815753734717E-2</v>
      </c>
      <c r="E80" s="87">
        <f t="shared" si="20"/>
        <v>4.7645876763010124E-2</v>
      </c>
      <c r="F80" s="86">
        <f t="shared" si="20"/>
        <v>7.6545961002785518E-2</v>
      </c>
      <c r="G80" s="87">
        <f t="shared" si="20"/>
        <v>5.1270250368188511E-2</v>
      </c>
      <c r="H80" s="86">
        <f t="shared" si="20"/>
        <v>7.0741061715191858E-2</v>
      </c>
      <c r="I80" s="87">
        <f t="shared" si="20"/>
        <v>5.9674946742499152E-2</v>
      </c>
      <c r="J80" s="86">
        <f t="shared" si="20"/>
        <v>6.9009766878163542E-2</v>
      </c>
      <c r="K80" s="87">
        <f t="shared" si="20"/>
        <v>7.1824663321890678E-2</v>
      </c>
      <c r="L80" s="86">
        <f t="shared" si="20"/>
        <v>5.5694640978193821E-2</v>
      </c>
      <c r="M80" s="87">
        <f t="shared" si="20"/>
        <v>8.222182797606567E-2</v>
      </c>
      <c r="N80" s="86">
        <f t="shared" si="20"/>
        <v>6.1667810955912977E-2</v>
      </c>
      <c r="O80" s="87">
        <f t="shared" si="20"/>
        <v>7.129282449021522E-2</v>
      </c>
      <c r="P80" s="86">
        <f t="shared" si="20"/>
        <v>7.5316246623787969E-2</v>
      </c>
      <c r="Q80" s="87">
        <f t="shared" si="20"/>
        <v>5.5843464895860014E-2</v>
      </c>
      <c r="R80" s="86">
        <f t="shared" si="20"/>
        <v>7.5583007689398712E-2</v>
      </c>
      <c r="S80" s="87">
        <f t="shared" si="20"/>
        <v>5.5991562915177165E-2</v>
      </c>
      <c r="T80" s="86">
        <f t="shared" si="20"/>
        <v>6.5932868352223187E-2</v>
      </c>
      <c r="U80" s="87">
        <f t="shared" si="20"/>
        <v>5.6044568245125347E-2</v>
      </c>
      <c r="V80" s="86">
        <f t="shared" si="20"/>
        <v>5.3075724360159532E-2</v>
      </c>
      <c r="W80" s="87">
        <f t="shared" si="20"/>
        <v>8.2288610296078951E-2</v>
      </c>
      <c r="X80" s="86">
        <f t="shared" si="20"/>
        <v>6.7200685751444666E-2</v>
      </c>
      <c r="Y80" s="87">
        <f t="shared" si="20"/>
        <v>5.7477908993310761E-2</v>
      </c>
      <c r="Z80" s="86">
        <f t="shared" si="20"/>
        <v>6.6790352504638217E-2</v>
      </c>
      <c r="AA80" s="86">
        <f t="shared" si="20"/>
        <v>6.3038133964044785E-2</v>
      </c>
      <c r="AB80" s="106">
        <f t="shared" si="20"/>
        <v>6.844574642558271E-2</v>
      </c>
      <c r="AC80" s="107">
        <f t="shared" si="20"/>
        <v>6.3959964600105876E-2</v>
      </c>
      <c r="AD80" s="18"/>
      <c r="AE80" s="18"/>
    </row>
    <row r="81" spans="1:31" s="8" customFormat="1">
      <c r="A81" s="92" t="s">
        <v>26</v>
      </c>
      <c r="B81" s="86">
        <f>B17/B31</f>
        <v>7.1303744064395783E-2</v>
      </c>
      <c r="C81" s="87">
        <f t="shared" ref="C81:AC81" si="21">C17/C31</f>
        <v>7.0768029540223334E-2</v>
      </c>
      <c r="D81" s="86">
        <f t="shared" si="21"/>
        <v>7.1223781499924546E-2</v>
      </c>
      <c r="E81" s="87">
        <f t="shared" si="21"/>
        <v>6.3308731008319713E-2</v>
      </c>
      <c r="F81" s="86">
        <f t="shared" si="21"/>
        <v>7.8922934076137416E-2</v>
      </c>
      <c r="G81" s="87">
        <f t="shared" si="21"/>
        <v>6.5123343151693672E-2</v>
      </c>
      <c r="H81" s="86">
        <f t="shared" si="21"/>
        <v>7.5111094720926377E-2</v>
      </c>
      <c r="I81" s="87">
        <f t="shared" si="21"/>
        <v>6.6278213202551048E-2</v>
      </c>
      <c r="J81" s="86">
        <f t="shared" si="21"/>
        <v>6.7298780922506587E-2</v>
      </c>
      <c r="K81" s="87">
        <f t="shared" si="21"/>
        <v>7.4993398468444675E-2</v>
      </c>
      <c r="L81" s="86">
        <f t="shared" si="21"/>
        <v>6.3930916875294799E-2</v>
      </c>
      <c r="M81" s="87">
        <f t="shared" si="21"/>
        <v>8.5770043384997496E-2</v>
      </c>
      <c r="N81" s="86">
        <f t="shared" si="21"/>
        <v>6.843224869719855E-2</v>
      </c>
      <c r="O81" s="87">
        <f t="shared" si="21"/>
        <v>7.381820672179705E-2</v>
      </c>
      <c r="P81" s="86">
        <f t="shared" si="21"/>
        <v>7.77646075821464E-2</v>
      </c>
      <c r="Q81" s="87">
        <f t="shared" si="21"/>
        <v>6.4257423791601806E-2</v>
      </c>
      <c r="R81" s="86">
        <f t="shared" si="21"/>
        <v>7.7171309718895756E-2</v>
      </c>
      <c r="S81" s="87">
        <f t="shared" si="21"/>
        <v>6.156606538740738E-2</v>
      </c>
      <c r="T81" s="86">
        <f t="shared" si="21"/>
        <v>7.3888404533565821E-2</v>
      </c>
      <c r="U81" s="87">
        <f t="shared" si="21"/>
        <v>5.6601671309192199E-2</v>
      </c>
      <c r="V81" s="86">
        <f t="shared" si="21"/>
        <v>6.0431578669343122E-2</v>
      </c>
      <c r="W81" s="87">
        <f t="shared" si="21"/>
        <v>8.6483668372171973E-2</v>
      </c>
      <c r="X81" s="86">
        <f t="shared" si="21"/>
        <v>6.609225130425786E-2</v>
      </c>
      <c r="Y81" s="87">
        <f t="shared" si="21"/>
        <v>6.449748121232142E-2</v>
      </c>
      <c r="Z81" s="86">
        <f t="shared" si="21"/>
        <v>6.7819876242667318E-2</v>
      </c>
      <c r="AA81" s="86">
        <f t="shared" si="21"/>
        <v>6.6014983280709316E-2</v>
      </c>
      <c r="AB81" s="106">
        <f t="shared" si="21"/>
        <v>7.0404833910764686E-2</v>
      </c>
      <c r="AC81" s="107">
        <f t="shared" si="21"/>
        <v>6.9915812838388852E-2</v>
      </c>
      <c r="AD81" s="18"/>
      <c r="AE81" s="18"/>
    </row>
    <row r="82" spans="1:31" s="8" customFormat="1">
      <c r="A82" s="91" t="s">
        <v>27</v>
      </c>
      <c r="B82" s="86">
        <f>B18/B31</f>
        <v>6.843817851237724E-2</v>
      </c>
      <c r="C82" s="87">
        <f t="shared" ref="C82:AC82" si="22">C18/C31</f>
        <v>7.1093362396401821E-2</v>
      </c>
      <c r="D82" s="86">
        <f t="shared" si="22"/>
        <v>6.8960313867511697E-2</v>
      </c>
      <c r="E82" s="87">
        <f t="shared" si="22"/>
        <v>6.522433188724247E-2</v>
      </c>
      <c r="F82" s="86">
        <f t="shared" si="22"/>
        <v>7.5060352831940569E-2</v>
      </c>
      <c r="G82" s="87">
        <f t="shared" si="22"/>
        <v>6.595176730486009E-2</v>
      </c>
      <c r="H82" s="86">
        <f t="shared" si="22"/>
        <v>7.7775524127376316E-2</v>
      </c>
      <c r="I82" s="87">
        <f t="shared" si="22"/>
        <v>7.2642567509274433E-2</v>
      </c>
      <c r="J82" s="86">
        <f t="shared" si="22"/>
        <v>7.5925001782277041E-2</v>
      </c>
      <c r="K82" s="87">
        <f t="shared" si="22"/>
        <v>6.7441246369157645E-2</v>
      </c>
      <c r="L82" s="86">
        <f t="shared" si="22"/>
        <v>7.4416748303762562E-2</v>
      </c>
      <c r="M82" s="87">
        <f t="shared" si="22"/>
        <v>8.2834701546699349E-2</v>
      </c>
      <c r="N82" s="86">
        <f t="shared" si="22"/>
        <v>7.1977669476740919E-2</v>
      </c>
      <c r="O82" s="87">
        <f t="shared" si="22"/>
        <v>7.5033814440050001E-2</v>
      </c>
      <c r="P82" s="86">
        <f t="shared" si="22"/>
        <v>7.6734741464741657E-2</v>
      </c>
      <c r="Q82" s="87">
        <f t="shared" si="22"/>
        <v>5.5882874539399788E-2</v>
      </c>
      <c r="R82" s="86">
        <f t="shared" si="22"/>
        <v>7.5709063406025456E-2</v>
      </c>
      <c r="S82" s="87">
        <f t="shared" si="22"/>
        <v>6.4086233581241187E-2</v>
      </c>
      <c r="T82" s="86">
        <f t="shared" si="22"/>
        <v>7.8738012205754146E-2</v>
      </c>
      <c r="U82" s="87">
        <f t="shared" si="22"/>
        <v>5.5431754874651809E-2</v>
      </c>
      <c r="V82" s="86">
        <f t="shared" si="22"/>
        <v>7.0389054700087161E-2</v>
      </c>
      <c r="W82" s="87">
        <f t="shared" si="22"/>
        <v>7.4068236378185701E-2</v>
      </c>
      <c r="X82" s="86">
        <f t="shared" si="22"/>
        <v>7.0540768218967528E-2</v>
      </c>
      <c r="Y82" s="87">
        <f t="shared" si="22"/>
        <v>5.3403804332865359E-2</v>
      </c>
      <c r="Z82" s="86">
        <f t="shared" si="22"/>
        <v>6.8345362317286343E-2</v>
      </c>
      <c r="AA82" s="86">
        <f t="shared" si="22"/>
        <v>7.6093161984876909E-2</v>
      </c>
      <c r="AB82" s="106">
        <f t="shared" si="22"/>
        <v>7.1776806728171008E-2</v>
      </c>
      <c r="AC82" s="107">
        <f t="shared" si="22"/>
        <v>7.0914245187188182E-2</v>
      </c>
      <c r="AD82" s="18"/>
      <c r="AE82" s="18"/>
    </row>
    <row r="83" spans="1:31" s="8" customFormat="1">
      <c r="A83" s="92" t="s">
        <v>28</v>
      </c>
      <c r="B83" s="86">
        <f>B19/B31</f>
        <v>6.1253670218712676E-2</v>
      </c>
      <c r="C83" s="87">
        <f t="shared" ref="C83:AC83" si="23">C19/C31</f>
        <v>9.0987466551715718E-2</v>
      </c>
      <c r="D83" s="86">
        <f t="shared" si="23"/>
        <v>7.2536592726724011E-2</v>
      </c>
      <c r="E83" s="87">
        <f t="shared" si="23"/>
        <v>7.5609893515127619E-2</v>
      </c>
      <c r="F83" s="86">
        <f t="shared" si="23"/>
        <v>7.9257195914577527E-2</v>
      </c>
      <c r="G83" s="87">
        <f t="shared" si="23"/>
        <v>6.6826215022091309E-2</v>
      </c>
      <c r="H83" s="86">
        <f t="shared" si="23"/>
        <v>7.9591761473641512E-2</v>
      </c>
      <c r="I83" s="87">
        <f t="shared" si="23"/>
        <v>7.3677853507031321E-2</v>
      </c>
      <c r="J83" s="86">
        <f t="shared" si="23"/>
        <v>8.5691879945818783E-2</v>
      </c>
      <c r="K83" s="87">
        <f t="shared" si="23"/>
        <v>6.2793768154211782E-2</v>
      </c>
      <c r="L83" s="86">
        <f t="shared" si="23"/>
        <v>9.6912303617430431E-2</v>
      </c>
      <c r="M83" s="87">
        <f t="shared" si="23"/>
        <v>7.6205990032740353E-2</v>
      </c>
      <c r="N83" s="86">
        <f t="shared" si="23"/>
        <v>8.0632998300449094E-2</v>
      </c>
      <c r="O83" s="87">
        <f t="shared" si="23"/>
        <v>7.1130172753265872E-2</v>
      </c>
      <c r="P83" s="86">
        <f t="shared" si="23"/>
        <v>8.2855643860637734E-2</v>
      </c>
      <c r="Q83" s="87">
        <f t="shared" si="23"/>
        <v>7.0346213718496919E-2</v>
      </c>
      <c r="R83" s="86">
        <f t="shared" si="23"/>
        <v>7.3553510651708051E-2</v>
      </c>
      <c r="S83" s="87">
        <f t="shared" si="23"/>
        <v>7.1139965210721676E-2</v>
      </c>
      <c r="T83" s="86">
        <f t="shared" si="23"/>
        <v>9.2414995640802092E-2</v>
      </c>
      <c r="U83" s="87">
        <f t="shared" si="23"/>
        <v>5.2089136490250695E-2</v>
      </c>
      <c r="V83" s="86">
        <f t="shared" si="23"/>
        <v>8.2499141596893907E-2</v>
      </c>
      <c r="W83" s="87">
        <f t="shared" si="23"/>
        <v>7.1776716215233155E-2</v>
      </c>
      <c r="X83" s="86">
        <f t="shared" si="23"/>
        <v>8.0634911251348598E-2</v>
      </c>
      <c r="Y83" s="87">
        <f t="shared" si="23"/>
        <v>5.6073994549508628E-2</v>
      </c>
      <c r="Z83" s="86">
        <f t="shared" si="23"/>
        <v>7.5868392548821953E-2</v>
      </c>
      <c r="AA83" s="86">
        <f t="shared" si="23"/>
        <v>6.950447983781706E-2</v>
      </c>
      <c r="AB83" s="106">
        <f t="shared" si="23"/>
        <v>7.610881599561295E-2</v>
      </c>
      <c r="AC83" s="107">
        <f t="shared" si="23"/>
        <v>7.3147177308095584E-2</v>
      </c>
      <c r="AD83" s="18"/>
      <c r="AE83" s="18"/>
    </row>
    <row r="84" spans="1:31" s="8" customFormat="1">
      <c r="A84" s="91" t="s">
        <v>29</v>
      </c>
      <c r="B84" s="86">
        <f>B20/B31</f>
        <v>6.3519055716715012E-2</v>
      </c>
      <c r="C84" s="87">
        <f t="shared" ref="C84:AC84" si="24">C20/C31</f>
        <v>7.9698416442322548E-2</v>
      </c>
      <c r="D84" s="86">
        <f t="shared" si="24"/>
        <v>7.9206277350233889E-2</v>
      </c>
      <c r="E84" s="87">
        <f t="shared" si="24"/>
        <v>7.3731853437752362E-2</v>
      </c>
      <c r="F84" s="86">
        <f t="shared" si="24"/>
        <v>9.3296193129062205E-2</v>
      </c>
      <c r="G84" s="87">
        <f t="shared" si="24"/>
        <v>7.2256995581737843E-2</v>
      </c>
      <c r="H84" s="86">
        <f t="shared" si="24"/>
        <v>8.6091494108752969E-2</v>
      </c>
      <c r="I84" s="87">
        <f t="shared" si="24"/>
        <v>8.1236768580397259E-2</v>
      </c>
      <c r="J84" s="86">
        <f t="shared" si="24"/>
        <v>9.5387467027874817E-2</v>
      </c>
      <c r="K84" s="87">
        <f t="shared" si="24"/>
        <v>5.8146289939265912E-2</v>
      </c>
      <c r="L84" s="86">
        <f t="shared" si="24"/>
        <v>0.11128043249519248</v>
      </c>
      <c r="M84" s="87">
        <f t="shared" si="24"/>
        <v>6.6738706191635883E-2</v>
      </c>
      <c r="N84" s="86">
        <f t="shared" si="24"/>
        <v>8.5664119216180626E-2</v>
      </c>
      <c r="O84" s="87">
        <f t="shared" si="24"/>
        <v>6.9032821408392828E-2</v>
      </c>
      <c r="P84" s="86">
        <f t="shared" si="24"/>
        <v>7.8114373433340462E-2</v>
      </c>
      <c r="Q84" s="87">
        <f t="shared" si="24"/>
        <v>7.1331454806991268E-2</v>
      </c>
      <c r="R84" s="86">
        <f t="shared" si="24"/>
        <v>7.1788730618933566E-2</v>
      </c>
      <c r="S84" s="87">
        <f t="shared" si="24"/>
        <v>8.6397940036432863E-2</v>
      </c>
      <c r="T84" s="86">
        <f t="shared" si="24"/>
        <v>0.11230383609415867</v>
      </c>
      <c r="U84" s="87">
        <f t="shared" si="24"/>
        <v>5.5710306406685235E-2</v>
      </c>
      <c r="V84" s="86">
        <f t="shared" si="24"/>
        <v>9.5520456406328405E-2</v>
      </c>
      <c r="W84" s="87">
        <f t="shared" si="24"/>
        <v>6.9194209364921558E-2</v>
      </c>
      <c r="X84" s="86">
        <f t="shared" si="24"/>
        <v>9.4512510530127242E-2</v>
      </c>
      <c r="Y84" s="87">
        <f t="shared" si="24"/>
        <v>6.2185151540176731E-2</v>
      </c>
      <c r="Z84" s="86">
        <f t="shared" si="24"/>
        <v>8.6168992031915234E-2</v>
      </c>
      <c r="AA84" s="86">
        <f t="shared" si="24"/>
        <v>7.7508767432918943E-2</v>
      </c>
      <c r="AB84" s="106">
        <f t="shared" si="24"/>
        <v>8.2954409934469439E-2</v>
      </c>
      <c r="AC84" s="107">
        <f t="shared" si="24"/>
        <v>7.4640227115256086E-2</v>
      </c>
      <c r="AD84" s="18"/>
      <c r="AE84" s="18"/>
    </row>
    <row r="85" spans="1:31" s="8" customFormat="1">
      <c r="A85" s="92" t="s">
        <v>30</v>
      </c>
      <c r="B85" s="86">
        <f>B21/B31</f>
        <v>6.489005525186968E-2</v>
      </c>
      <c r="C85" s="87">
        <f t="shared" ref="C85:AC85" si="25">C21/C31</f>
        <v>0.10470024643963856</v>
      </c>
      <c r="D85" s="86">
        <f t="shared" si="25"/>
        <v>7.205371963180926E-2</v>
      </c>
      <c r="E85" s="87">
        <f t="shared" si="25"/>
        <v>9.5967847953875335E-2</v>
      </c>
      <c r="F85" s="86">
        <f t="shared" si="25"/>
        <v>8.5533890436397406E-2</v>
      </c>
      <c r="G85" s="87">
        <f t="shared" si="25"/>
        <v>9.8536450662739319E-2</v>
      </c>
      <c r="H85" s="86">
        <f t="shared" si="25"/>
        <v>8.350082053362344E-2</v>
      </c>
      <c r="I85" s="87">
        <f t="shared" si="25"/>
        <v>9.5166674409190161E-2</v>
      </c>
      <c r="J85" s="86">
        <f t="shared" si="25"/>
        <v>0.10372852356170244</v>
      </c>
      <c r="K85" s="87">
        <f t="shared" si="25"/>
        <v>5.7882228677053074E-2</v>
      </c>
      <c r="L85" s="86">
        <f t="shared" si="25"/>
        <v>0.11498131417582816</v>
      </c>
      <c r="M85" s="87">
        <f t="shared" si="25"/>
        <v>7.1351386223247257E-2</v>
      </c>
      <c r="N85" s="86">
        <f t="shared" si="25"/>
        <v>8.3030378065663449E-2</v>
      </c>
      <c r="O85" s="87">
        <f t="shared" si="25"/>
        <v>7.1626688581848064E-2</v>
      </c>
      <c r="P85" s="86">
        <f t="shared" si="25"/>
        <v>7.6676447156209318E-2</v>
      </c>
      <c r="Q85" s="87">
        <f t="shared" si="25"/>
        <v>8.3213462334233185E-2</v>
      </c>
      <c r="R85" s="86">
        <f t="shared" si="25"/>
        <v>6.3128702886675908E-2</v>
      </c>
      <c r="S85" s="87">
        <f t="shared" si="25"/>
        <v>8.439824136089083E-2</v>
      </c>
      <c r="T85" s="86">
        <f t="shared" si="25"/>
        <v>9.3232345248474277E-2</v>
      </c>
      <c r="U85" s="87">
        <f t="shared" si="25"/>
        <v>6.506963788300836E-2</v>
      </c>
      <c r="V85" s="86">
        <f t="shared" si="25"/>
        <v>7.6331845434616102E-2</v>
      </c>
      <c r="W85" s="87">
        <f t="shared" si="25"/>
        <v>6.8575862654283573E-2</v>
      </c>
      <c r="X85" s="86">
        <f t="shared" si="25"/>
        <v>8.8985117420155774E-2</v>
      </c>
      <c r="Y85" s="87">
        <f t="shared" si="25"/>
        <v>6.2653123021444102E-2</v>
      </c>
      <c r="Z85" s="86">
        <f t="shared" si="25"/>
        <v>8.5900886891803488E-2</v>
      </c>
      <c r="AA85" s="86">
        <f t="shared" si="25"/>
        <v>8.5507229491197614E-2</v>
      </c>
      <c r="AB85" s="106">
        <f t="shared" si="25"/>
        <v>7.9148357556909854E-2</v>
      </c>
      <c r="AC85" s="107">
        <f t="shared" si="25"/>
        <v>8.4324101155401857E-2</v>
      </c>
      <c r="AD85" s="18"/>
      <c r="AE85" s="18"/>
    </row>
    <row r="86" spans="1:31" s="8" customFormat="1">
      <c r="A86" s="91" t="s">
        <v>31</v>
      </c>
      <c r="B86" s="86">
        <f>B22/B31</f>
        <v>6.0500503092104099E-2</v>
      </c>
      <c r="C86" s="87">
        <f t="shared" ref="C86:AC86" si="26">C22/C31</f>
        <v>9.0556400517279242E-2</v>
      </c>
      <c r="D86" s="86">
        <f t="shared" si="26"/>
        <v>6.3105477591670442E-2</v>
      </c>
      <c r="E86" s="87">
        <f t="shared" si="26"/>
        <v>8.7366424399496684E-2</v>
      </c>
      <c r="F86" s="86">
        <f t="shared" si="26"/>
        <v>6.8560817084493964E-2</v>
      </c>
      <c r="G86" s="87">
        <f t="shared" si="26"/>
        <v>9.0114138438880706E-2</v>
      </c>
      <c r="H86" s="86">
        <f t="shared" si="26"/>
        <v>7.5738019287149891E-2</v>
      </c>
      <c r="I86" s="87">
        <f t="shared" si="26"/>
        <v>8.4714267701067811E-2</v>
      </c>
      <c r="J86" s="86">
        <f t="shared" si="26"/>
        <v>8.6618664005132961E-2</v>
      </c>
      <c r="K86" s="87">
        <f t="shared" si="26"/>
        <v>4.9326643781357274E-2</v>
      </c>
      <c r="L86" s="86">
        <f t="shared" si="26"/>
        <v>0.10591052574289757</v>
      </c>
      <c r="M86" s="87">
        <f t="shared" si="26"/>
        <v>5.8110091447188039E-2</v>
      </c>
      <c r="N86" s="86">
        <f t="shared" si="26"/>
        <v>8.1657230970094655E-2</v>
      </c>
      <c r="O86" s="87">
        <f t="shared" si="26"/>
        <v>6.6712894002431217E-2</v>
      </c>
      <c r="P86" s="86">
        <f t="shared" si="26"/>
        <v>6.7796280823115632E-2</v>
      </c>
      <c r="Q86" s="87">
        <f t="shared" si="26"/>
        <v>7.929220280202566E-2</v>
      </c>
      <c r="R86" s="86">
        <f t="shared" si="26"/>
        <v>5.9523509391150892E-2</v>
      </c>
      <c r="S86" s="87">
        <f t="shared" si="26"/>
        <v>8.8260673049266547E-2</v>
      </c>
      <c r="T86" s="86">
        <f t="shared" si="26"/>
        <v>7.7375762859633823E-2</v>
      </c>
      <c r="U86" s="87">
        <f t="shared" si="26"/>
        <v>6.2339832869080777E-2</v>
      </c>
      <c r="V86" s="86">
        <f t="shared" si="26"/>
        <v>8.7557116822059633E-2</v>
      </c>
      <c r="W86" s="87">
        <f t="shared" si="26"/>
        <v>6.8769853779189608E-2</v>
      </c>
      <c r="X86" s="86">
        <f t="shared" si="26"/>
        <v>8.113740153407327E-2</v>
      </c>
      <c r="Y86" s="87">
        <f t="shared" si="26"/>
        <v>6.4167148402015026E-2</v>
      </c>
      <c r="Z86" s="86">
        <f t="shared" si="26"/>
        <v>7.4656557315516847E-2</v>
      </c>
      <c r="AA86" s="86">
        <f t="shared" si="26"/>
        <v>7.7310699180929518E-2</v>
      </c>
      <c r="AB86" s="106">
        <f t="shared" si="26"/>
        <v>7.2969383397090318E-2</v>
      </c>
      <c r="AC86" s="107">
        <f t="shared" si="26"/>
        <v>7.736062313624259E-2</v>
      </c>
      <c r="AD86" s="18"/>
      <c r="AE86" s="18"/>
    </row>
    <row r="87" spans="1:31" s="8" customFormat="1">
      <c r="A87" s="92" t="s">
        <v>32</v>
      </c>
      <c r="B87" s="86">
        <f>B23/B31</f>
        <v>5.6981800422479682E-2</v>
      </c>
      <c r="C87" s="87">
        <f t="shared" ref="C87:AC87" si="27">C23/C31</f>
        <v>7.5550422526046962E-2</v>
      </c>
      <c r="D87" s="86">
        <f t="shared" si="27"/>
        <v>4.8347668628338614E-2</v>
      </c>
      <c r="E87" s="87">
        <f t="shared" si="27"/>
        <v>8.567618832985896E-2</v>
      </c>
      <c r="F87" s="86">
        <f t="shared" si="27"/>
        <v>5.2776230269266478E-2</v>
      </c>
      <c r="G87" s="87">
        <f t="shared" si="27"/>
        <v>8.4453240058910167E-2</v>
      </c>
      <c r="H87" s="86">
        <f t="shared" si="27"/>
        <v>6.3559087640366566E-2</v>
      </c>
      <c r="I87" s="87">
        <f t="shared" si="27"/>
        <v>8.1648228400018577E-2</v>
      </c>
      <c r="J87" s="86">
        <f t="shared" si="27"/>
        <v>7.1576245811648967E-2</v>
      </c>
      <c r="K87" s="87">
        <f t="shared" si="27"/>
        <v>4.3992606284658044E-2</v>
      </c>
      <c r="L87" s="86">
        <f t="shared" si="27"/>
        <v>8.7297267878524001E-2</v>
      </c>
      <c r="M87" s="87">
        <f t="shared" si="27"/>
        <v>4.6933212909052786E-2</v>
      </c>
      <c r="N87" s="86">
        <f t="shared" si="27"/>
        <v>6.7205420554436276E-2</v>
      </c>
      <c r="O87" s="87">
        <f t="shared" si="27"/>
        <v>6.2115842279178865E-2</v>
      </c>
      <c r="P87" s="86">
        <f t="shared" si="27"/>
        <v>5.2270563317334783E-2</v>
      </c>
      <c r="Q87" s="87">
        <f t="shared" si="27"/>
        <v>7.8799582257778472E-2</v>
      </c>
      <c r="R87" s="86">
        <f t="shared" si="27"/>
        <v>4.7901172318164625E-2</v>
      </c>
      <c r="S87" s="87">
        <f t="shared" si="27"/>
        <v>8.6247277807453671E-2</v>
      </c>
      <c r="T87" s="86">
        <f t="shared" si="27"/>
        <v>5.6560592850915428E-2</v>
      </c>
      <c r="U87" s="87">
        <f t="shared" si="27"/>
        <v>5.3091922005571029E-2</v>
      </c>
      <c r="V87" s="86">
        <f t="shared" si="27"/>
        <v>8.8058952484086531E-2</v>
      </c>
      <c r="W87" s="87">
        <f t="shared" si="27"/>
        <v>5.5202599481073741E-2</v>
      </c>
      <c r="X87" s="86">
        <f t="shared" si="27"/>
        <v>6.8323899324593942E-2</v>
      </c>
      <c r="Y87" s="87">
        <f t="shared" si="27"/>
        <v>5.8111046879731329E-2</v>
      </c>
      <c r="Z87" s="86">
        <f t="shared" si="27"/>
        <v>6.2758051197357556E-2</v>
      </c>
      <c r="AA87" s="86">
        <f t="shared" si="27"/>
        <v>7.7205839518111594E-2</v>
      </c>
      <c r="AB87" s="106">
        <f t="shared" si="27"/>
        <v>6.2286138895429374E-2</v>
      </c>
      <c r="AC87" s="107">
        <f t="shared" si="27"/>
        <v>7.1692961103037814E-2</v>
      </c>
      <c r="AD87" s="18"/>
      <c r="AE87" s="18"/>
    </row>
    <row r="88" spans="1:31" s="8" customFormat="1">
      <c r="A88" s="91" t="s">
        <v>33</v>
      </c>
      <c r="B88" s="86">
        <f>B24/B31</f>
        <v>4.5784323532353823E-2</v>
      </c>
      <c r="C88" s="87">
        <f t="shared" ref="C88:AC88" si="28">C24/C31</f>
        <v>6.848256622556953E-2</v>
      </c>
      <c r="D88" s="86">
        <f t="shared" si="28"/>
        <v>3.4344348875811073E-2</v>
      </c>
      <c r="E88" s="87">
        <f t="shared" si="28"/>
        <v>6.5430916295753747E-2</v>
      </c>
      <c r="F88" s="86">
        <f t="shared" si="28"/>
        <v>3.4540389972144848E-2</v>
      </c>
      <c r="G88" s="87">
        <f t="shared" si="28"/>
        <v>7.0231958762886598E-2</v>
      </c>
      <c r="H88" s="86">
        <f t="shared" si="28"/>
        <v>5.5464385152951157E-2</v>
      </c>
      <c r="I88" s="87">
        <f t="shared" si="28"/>
        <v>6.1287603777466601E-2</v>
      </c>
      <c r="J88" s="86">
        <f t="shared" si="28"/>
        <v>4.8335353247308761E-2</v>
      </c>
      <c r="K88" s="87">
        <f t="shared" si="28"/>
        <v>3.147610245576974E-2</v>
      </c>
      <c r="L88" s="86">
        <f t="shared" si="28"/>
        <v>6.1971626573781795E-2</v>
      </c>
      <c r="M88" s="87">
        <f t="shared" si="28"/>
        <v>3.5804719126493877E-2</v>
      </c>
      <c r="N88" s="86">
        <f t="shared" si="28"/>
        <v>5.5646223282721979E-2</v>
      </c>
      <c r="O88" s="87">
        <f t="shared" si="28"/>
        <v>4.9882719537041792E-2</v>
      </c>
      <c r="P88" s="86">
        <f t="shared" si="28"/>
        <v>3.4782270757631698E-2</v>
      </c>
      <c r="Q88" s="87">
        <f t="shared" si="28"/>
        <v>6.7981635106110466E-2</v>
      </c>
      <c r="R88" s="86">
        <f t="shared" si="28"/>
        <v>3.7930165132988782E-2</v>
      </c>
      <c r="S88" s="87">
        <f t="shared" si="28"/>
        <v>6.5291531413074741E-2</v>
      </c>
      <c r="T88" s="86">
        <f t="shared" si="28"/>
        <v>3.5309503051438533E-2</v>
      </c>
      <c r="U88" s="87">
        <f t="shared" si="28"/>
        <v>5.0417827298050139E-2</v>
      </c>
      <c r="V88" s="86">
        <f t="shared" si="28"/>
        <v>7.0719209740894323E-2</v>
      </c>
      <c r="W88" s="87">
        <f t="shared" si="28"/>
        <v>4.0653265113121076E-2</v>
      </c>
      <c r="X88" s="86">
        <f t="shared" si="28"/>
        <v>4.4559064776909095E-2</v>
      </c>
      <c r="Y88" s="87">
        <f t="shared" si="28"/>
        <v>5.1394279736834858E-2</v>
      </c>
      <c r="Z88" s="86">
        <f t="shared" si="28"/>
        <v>4.9851469752378093E-2</v>
      </c>
      <c r="AA88" s="86">
        <f t="shared" si="28"/>
        <v>6.0102063405142785E-2</v>
      </c>
      <c r="AB88" s="106">
        <f t="shared" si="28"/>
        <v>4.8362551461721859E-2</v>
      </c>
      <c r="AC88" s="107">
        <f t="shared" si="28"/>
        <v>5.7194742339050052E-2</v>
      </c>
      <c r="AD88" s="18"/>
      <c r="AE88" s="18"/>
    </row>
    <row r="89" spans="1:31" s="8" customFormat="1">
      <c r="A89" s="92" t="s">
        <v>34</v>
      </c>
      <c r="B89" s="86">
        <f>B25/B31</f>
        <v>4.6896421867736789E-3</v>
      </c>
      <c r="C89" s="87">
        <f t="shared" ref="C89:AC89" si="29">C25/C31</f>
        <v>4.4033802083756943E-2</v>
      </c>
      <c r="D89" s="86">
        <f t="shared" si="29"/>
        <v>7.2430964237211407E-3</v>
      </c>
      <c r="E89" s="87">
        <f t="shared" si="29"/>
        <v>4.9542697241159124E-2</v>
      </c>
      <c r="F89" s="86">
        <f t="shared" si="29"/>
        <v>1.0139275766016713E-2</v>
      </c>
      <c r="G89" s="87">
        <f t="shared" si="29"/>
        <v>3.8935935198821797E-2</v>
      </c>
      <c r="H89" s="86">
        <f t="shared" si="29"/>
        <v>1.9397783637268823E-2</v>
      </c>
      <c r="I89" s="87">
        <f t="shared" si="29"/>
        <v>4.5366763337602783E-2</v>
      </c>
      <c r="J89" s="86">
        <f t="shared" si="29"/>
        <v>3.393455478719612E-2</v>
      </c>
      <c r="K89" s="87">
        <f t="shared" si="29"/>
        <v>1.8748349617111169E-2</v>
      </c>
      <c r="L89" s="86">
        <f t="shared" si="29"/>
        <v>3.8169877725771927E-2</v>
      </c>
      <c r="M89" s="87">
        <f t="shared" si="29"/>
        <v>1.8886182926632581E-2</v>
      </c>
      <c r="N89" s="86">
        <f t="shared" si="29"/>
        <v>3.2313977962114646E-2</v>
      </c>
      <c r="O89" s="87">
        <f t="shared" si="29"/>
        <v>3.2393377506120841E-2</v>
      </c>
      <c r="P89" s="86">
        <f t="shared" si="29"/>
        <v>2.5940967296892912E-2</v>
      </c>
      <c r="Q89" s="87">
        <f t="shared" si="29"/>
        <v>5.2986265739226386E-2</v>
      </c>
      <c r="R89" s="86">
        <f t="shared" si="29"/>
        <v>2.4442203453926635E-2</v>
      </c>
      <c r="S89" s="87">
        <f t="shared" si="29"/>
        <v>4.7568174658613085E-2</v>
      </c>
      <c r="T89" s="86">
        <f t="shared" si="29"/>
        <v>2.7953356582388841E-2</v>
      </c>
      <c r="U89" s="87">
        <f t="shared" si="29"/>
        <v>3.3147632311977718E-2</v>
      </c>
      <c r="V89" s="86">
        <f t="shared" si="29"/>
        <v>7.255487176778215E-2</v>
      </c>
      <c r="W89" s="87">
        <f t="shared" si="29"/>
        <v>2.8225708673828172E-2</v>
      </c>
      <c r="X89" s="86">
        <f t="shared" si="29"/>
        <v>3.094748976545527E-2</v>
      </c>
      <c r="Y89" s="87">
        <f t="shared" si="29"/>
        <v>4.2007322377295125E-2</v>
      </c>
      <c r="Z89" s="86">
        <f t="shared" si="29"/>
        <v>3.6290711765525965E-2</v>
      </c>
      <c r="AA89" s="86">
        <f t="shared" si="29"/>
        <v>4.1011779235456548E-2</v>
      </c>
      <c r="AB89" s="106">
        <f t="shared" si="29"/>
        <v>2.6701485828213918E-2</v>
      </c>
      <c r="AC89" s="107">
        <f t="shared" si="29"/>
        <v>3.9543848246458478E-2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0">C26/C31</f>
        <v>2.8507291522639099E-2</v>
      </c>
      <c r="D90" s="86">
        <f t="shared" si="30"/>
        <v>3.7724460540214275E-4</v>
      </c>
      <c r="E90" s="87">
        <f t="shared" si="30"/>
        <v>2.871523278306759E-2</v>
      </c>
      <c r="F90" s="86">
        <f t="shared" si="30"/>
        <v>6.3138347260909933E-4</v>
      </c>
      <c r="G90" s="87">
        <f t="shared" si="30"/>
        <v>2.6509572901325478E-2</v>
      </c>
      <c r="H90" s="86">
        <f t="shared" si="30"/>
        <v>1.9545295299909647E-3</v>
      </c>
      <c r="I90" s="87">
        <f t="shared" si="30"/>
        <v>2.7474897632778748E-2</v>
      </c>
      <c r="J90" s="86">
        <f t="shared" si="30"/>
        <v>1.1834319526627219E-2</v>
      </c>
      <c r="K90" s="87">
        <f t="shared" si="30"/>
        <v>1.3044626353313968E-2</v>
      </c>
      <c r="L90" s="86">
        <f t="shared" si="30"/>
        <v>1.0739813504589819E-2</v>
      </c>
      <c r="M90" s="87">
        <f t="shared" si="30"/>
        <v>3.9352934535425701E-3</v>
      </c>
      <c r="N90" s="86">
        <f t="shared" si="30"/>
        <v>6.9445226062782089E-3</v>
      </c>
      <c r="O90" s="87">
        <f t="shared" si="30"/>
        <v>8.1497080829352649E-3</v>
      </c>
      <c r="P90" s="86">
        <f t="shared" si="30"/>
        <v>6.7621397897518606E-3</v>
      </c>
      <c r="Q90" s="87">
        <f t="shared" si="30"/>
        <v>1.225639914086977E-2</v>
      </c>
      <c r="R90" s="86">
        <f t="shared" si="30"/>
        <v>4.9035673767805366E-3</v>
      </c>
      <c r="S90" s="87">
        <f t="shared" si="30"/>
        <v>7.9303118708139875E-3</v>
      </c>
      <c r="T90" s="86">
        <f t="shared" si="30"/>
        <v>7.9555361813426328E-3</v>
      </c>
      <c r="U90" s="87">
        <f t="shared" si="30"/>
        <v>1.7270194986072423E-3</v>
      </c>
      <c r="V90" s="86">
        <f t="shared" si="30"/>
        <v>1.6653020258313302E-2</v>
      </c>
      <c r="W90" s="87">
        <f t="shared" si="30"/>
        <v>1.4549334367952667E-3</v>
      </c>
      <c r="X90" s="86">
        <f t="shared" si="30"/>
        <v>6.4289197936834019E-3</v>
      </c>
      <c r="Y90" s="87">
        <f t="shared" si="30"/>
        <v>4.2667987997907896E-3</v>
      </c>
      <c r="Z90" s="86">
        <f t="shared" si="30"/>
        <v>2.7668450459532208E-3</v>
      </c>
      <c r="AA90" s="86">
        <f t="shared" si="30"/>
        <v>8.5460625196611874E-3</v>
      </c>
      <c r="AB90" s="106">
        <f t="shared" si="30"/>
        <v>4.5134440085253941E-3</v>
      </c>
      <c r="AC90" s="107">
        <f t="shared" si="30"/>
        <v>1.4477780026038951E-2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1">C27/C31</f>
        <v>3.4729282397052484E-3</v>
      </c>
      <c r="D91" s="86">
        <f t="shared" si="31"/>
        <v>0</v>
      </c>
      <c r="E91" s="87">
        <f t="shared" si="31"/>
        <v>4.244370574868068E-3</v>
      </c>
      <c r="F91" s="86">
        <f t="shared" si="31"/>
        <v>0</v>
      </c>
      <c r="G91" s="87">
        <f t="shared" si="31"/>
        <v>4.142120765832106E-4</v>
      </c>
      <c r="H91" s="86">
        <f t="shared" si="31"/>
        <v>0</v>
      </c>
      <c r="I91" s="87">
        <f t="shared" si="31"/>
        <v>0</v>
      </c>
      <c r="J91" s="86">
        <f t="shared" si="31"/>
        <v>0</v>
      </c>
      <c r="K91" s="87">
        <f t="shared" si="31"/>
        <v>0</v>
      </c>
      <c r="L91" s="86">
        <f t="shared" si="31"/>
        <v>0</v>
      </c>
      <c r="M91" s="87">
        <f t="shared" si="31"/>
        <v>0</v>
      </c>
      <c r="N91" s="86">
        <f t="shared" si="31"/>
        <v>0</v>
      </c>
      <c r="O91" s="87">
        <f t="shared" si="31"/>
        <v>0</v>
      </c>
      <c r="P91" s="86">
        <f t="shared" si="31"/>
        <v>0</v>
      </c>
      <c r="Q91" s="87">
        <f t="shared" si="31"/>
        <v>0</v>
      </c>
      <c r="R91" s="86">
        <f t="shared" si="31"/>
        <v>0</v>
      </c>
      <c r="S91" s="87">
        <f t="shared" si="31"/>
        <v>0</v>
      </c>
      <c r="T91" s="86">
        <f t="shared" si="31"/>
        <v>0</v>
      </c>
      <c r="U91" s="87">
        <f t="shared" si="31"/>
        <v>0</v>
      </c>
      <c r="V91" s="86">
        <f t="shared" si="31"/>
        <v>0</v>
      </c>
      <c r="W91" s="87">
        <f t="shared" si="31"/>
        <v>0</v>
      </c>
      <c r="X91" s="86">
        <f t="shared" si="31"/>
        <v>0</v>
      </c>
      <c r="Y91" s="87">
        <f t="shared" si="31"/>
        <v>0</v>
      </c>
      <c r="Z91" s="86">
        <f t="shared" si="31"/>
        <v>0</v>
      </c>
      <c r="AA91" s="86">
        <f t="shared" si="31"/>
        <v>0</v>
      </c>
      <c r="AB91" s="106">
        <f t="shared" si="31"/>
        <v>0</v>
      </c>
      <c r="AC91" s="107">
        <f t="shared" si="31"/>
        <v>6.7652222610558243E-4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2">C28/C31</f>
        <v>0</v>
      </c>
      <c r="D92" s="86">
        <f t="shared" si="32"/>
        <v>0</v>
      </c>
      <c r="E92" s="87">
        <f t="shared" si="32"/>
        <v>0</v>
      </c>
      <c r="F92" s="86">
        <f t="shared" si="32"/>
        <v>0</v>
      </c>
      <c r="G92" s="87">
        <f t="shared" si="32"/>
        <v>0</v>
      </c>
      <c r="H92" s="86">
        <f t="shared" si="32"/>
        <v>0</v>
      </c>
      <c r="I92" s="87">
        <f t="shared" si="32"/>
        <v>0</v>
      </c>
      <c r="J92" s="86">
        <f t="shared" si="32"/>
        <v>0</v>
      </c>
      <c r="K92" s="87">
        <f t="shared" si="32"/>
        <v>0</v>
      </c>
      <c r="L92" s="86">
        <f t="shared" si="32"/>
        <v>0</v>
      </c>
      <c r="M92" s="87">
        <f t="shared" si="32"/>
        <v>0</v>
      </c>
      <c r="N92" s="86">
        <f t="shared" si="32"/>
        <v>0</v>
      </c>
      <c r="O92" s="87">
        <f t="shared" si="32"/>
        <v>0</v>
      </c>
      <c r="P92" s="86">
        <f t="shared" si="32"/>
        <v>0</v>
      </c>
      <c r="Q92" s="87">
        <f t="shared" si="32"/>
        <v>0</v>
      </c>
      <c r="R92" s="86">
        <f t="shared" si="32"/>
        <v>0</v>
      </c>
      <c r="S92" s="87">
        <f t="shared" si="32"/>
        <v>0</v>
      </c>
      <c r="T92" s="86">
        <f t="shared" si="32"/>
        <v>0</v>
      </c>
      <c r="U92" s="87">
        <f t="shared" si="32"/>
        <v>0</v>
      </c>
      <c r="V92" s="86">
        <f t="shared" si="32"/>
        <v>0</v>
      </c>
      <c r="W92" s="87">
        <f t="shared" si="32"/>
        <v>0</v>
      </c>
      <c r="X92" s="86">
        <f t="shared" si="32"/>
        <v>0</v>
      </c>
      <c r="Y92" s="87">
        <f t="shared" si="32"/>
        <v>0</v>
      </c>
      <c r="Z92" s="86">
        <f t="shared" si="32"/>
        <v>0</v>
      </c>
      <c r="AA92" s="86">
        <f t="shared" si="32"/>
        <v>0</v>
      </c>
      <c r="AB92" s="106">
        <f t="shared" si="32"/>
        <v>0</v>
      </c>
      <c r="AC92" s="107">
        <f t="shared" si="32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3">C29/C31</f>
        <v>0</v>
      </c>
      <c r="D93" s="86">
        <f t="shared" si="33"/>
        <v>0</v>
      </c>
      <c r="E93" s="87">
        <f t="shared" si="33"/>
        <v>0</v>
      </c>
      <c r="F93" s="86">
        <f t="shared" si="33"/>
        <v>0</v>
      </c>
      <c r="G93" s="87">
        <f t="shared" si="33"/>
        <v>0</v>
      </c>
      <c r="H93" s="86">
        <f t="shared" si="33"/>
        <v>0</v>
      </c>
      <c r="I93" s="87">
        <f t="shared" si="33"/>
        <v>0</v>
      </c>
      <c r="J93" s="86">
        <f t="shared" si="33"/>
        <v>0</v>
      </c>
      <c r="K93" s="87">
        <f t="shared" si="33"/>
        <v>0</v>
      </c>
      <c r="L93" s="86">
        <f t="shared" si="33"/>
        <v>0</v>
      </c>
      <c r="M93" s="87">
        <f t="shared" si="33"/>
        <v>0</v>
      </c>
      <c r="N93" s="86">
        <f t="shared" si="33"/>
        <v>0</v>
      </c>
      <c r="O93" s="87">
        <f t="shared" si="33"/>
        <v>0</v>
      </c>
      <c r="P93" s="86">
        <f t="shared" si="33"/>
        <v>0</v>
      </c>
      <c r="Q93" s="87">
        <f t="shared" si="33"/>
        <v>0</v>
      </c>
      <c r="R93" s="86">
        <f t="shared" si="33"/>
        <v>0</v>
      </c>
      <c r="S93" s="87">
        <f t="shared" si="33"/>
        <v>0</v>
      </c>
      <c r="T93" s="86">
        <f t="shared" si="33"/>
        <v>0</v>
      </c>
      <c r="U93" s="87">
        <f t="shared" si="33"/>
        <v>0</v>
      </c>
      <c r="V93" s="86">
        <f t="shared" si="33"/>
        <v>0</v>
      </c>
      <c r="W93" s="87">
        <f t="shared" si="33"/>
        <v>0</v>
      </c>
      <c r="X93" s="86">
        <f t="shared" si="33"/>
        <v>0</v>
      </c>
      <c r="Y93" s="87">
        <f t="shared" si="33"/>
        <v>0</v>
      </c>
      <c r="Z93" s="86">
        <f t="shared" si="33"/>
        <v>0</v>
      </c>
      <c r="AA93" s="86">
        <f t="shared" si="33"/>
        <v>0</v>
      </c>
      <c r="AB93" s="106">
        <f t="shared" si="33"/>
        <v>0</v>
      </c>
      <c r="AC93" s="107">
        <f t="shared" si="33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4">C30/C31</f>
        <v>0</v>
      </c>
      <c r="D94" s="88">
        <f t="shared" si="34"/>
        <v>0</v>
      </c>
      <c r="E94" s="89">
        <f t="shared" si="34"/>
        <v>0</v>
      </c>
      <c r="F94" s="88">
        <f t="shared" si="34"/>
        <v>0</v>
      </c>
      <c r="G94" s="89">
        <f t="shared" si="34"/>
        <v>0</v>
      </c>
      <c r="H94" s="88">
        <f t="shared" si="34"/>
        <v>0</v>
      </c>
      <c r="I94" s="89">
        <f t="shared" si="34"/>
        <v>0</v>
      </c>
      <c r="J94" s="88">
        <f t="shared" si="34"/>
        <v>0</v>
      </c>
      <c r="K94" s="89">
        <f t="shared" si="34"/>
        <v>0</v>
      </c>
      <c r="L94" s="88">
        <f t="shared" si="34"/>
        <v>0</v>
      </c>
      <c r="M94" s="89">
        <f t="shared" si="34"/>
        <v>0</v>
      </c>
      <c r="N94" s="88">
        <f t="shared" si="34"/>
        <v>0</v>
      </c>
      <c r="O94" s="89">
        <f t="shared" si="34"/>
        <v>0</v>
      </c>
      <c r="P94" s="88">
        <f t="shared" si="34"/>
        <v>0</v>
      </c>
      <c r="Q94" s="89">
        <f t="shared" si="34"/>
        <v>0</v>
      </c>
      <c r="R94" s="88">
        <f t="shared" si="34"/>
        <v>0</v>
      </c>
      <c r="S94" s="89">
        <f t="shared" si="34"/>
        <v>0</v>
      </c>
      <c r="T94" s="88">
        <f t="shared" si="34"/>
        <v>0</v>
      </c>
      <c r="U94" s="89">
        <f t="shared" si="34"/>
        <v>0</v>
      </c>
      <c r="V94" s="88">
        <f t="shared" si="34"/>
        <v>0</v>
      </c>
      <c r="W94" s="89">
        <f t="shared" si="34"/>
        <v>0</v>
      </c>
      <c r="X94" s="88">
        <f t="shared" si="34"/>
        <v>0</v>
      </c>
      <c r="Y94" s="89">
        <f t="shared" si="34"/>
        <v>0</v>
      </c>
      <c r="Z94" s="88">
        <f t="shared" si="34"/>
        <v>0</v>
      </c>
      <c r="AA94" s="88">
        <f t="shared" si="34"/>
        <v>0</v>
      </c>
      <c r="AB94" s="108">
        <f t="shared" si="34"/>
        <v>0</v>
      </c>
      <c r="AC94" s="109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0.99999999999999989</v>
      </c>
      <c r="C95" s="83">
        <f t="shared" ref="C95:AC95" si="35">SUM(C71:C94)</f>
        <v>0.99999999999999989</v>
      </c>
      <c r="D95" s="82">
        <f t="shared" si="35"/>
        <v>0.99999999999999978</v>
      </c>
      <c r="E95" s="83">
        <f t="shared" si="35"/>
        <v>1</v>
      </c>
      <c r="F95" s="82">
        <f t="shared" si="35"/>
        <v>0.99999999999999989</v>
      </c>
      <c r="G95" s="83">
        <f t="shared" si="35"/>
        <v>0.99999999999999989</v>
      </c>
      <c r="H95" s="82">
        <f t="shared" si="35"/>
        <v>0.99999999999999989</v>
      </c>
      <c r="I95" s="83">
        <f t="shared" si="35"/>
        <v>1</v>
      </c>
      <c r="J95" s="82">
        <f t="shared" si="35"/>
        <v>1.0000000000000002</v>
      </c>
      <c r="K95" s="82">
        <f t="shared" si="35"/>
        <v>0.99999999999999989</v>
      </c>
      <c r="L95" s="82">
        <f t="shared" si="35"/>
        <v>1</v>
      </c>
      <c r="M95" s="83">
        <f t="shared" si="35"/>
        <v>1</v>
      </c>
      <c r="N95" s="82">
        <f t="shared" si="35"/>
        <v>1.0000000000000002</v>
      </c>
      <c r="O95" s="83">
        <f t="shared" si="35"/>
        <v>1</v>
      </c>
      <c r="P95" s="82">
        <f t="shared" si="35"/>
        <v>1.0000000000000002</v>
      </c>
      <c r="Q95" s="83">
        <f t="shared" si="35"/>
        <v>1</v>
      </c>
      <c r="R95" s="82">
        <f t="shared" si="35"/>
        <v>1</v>
      </c>
      <c r="S95" s="83">
        <f t="shared" si="35"/>
        <v>0.99999999999999989</v>
      </c>
      <c r="T95" s="82">
        <f t="shared" si="35"/>
        <v>1</v>
      </c>
      <c r="U95" s="83">
        <f t="shared" si="35"/>
        <v>0.99999999999999989</v>
      </c>
      <c r="V95" s="82">
        <f t="shared" si="35"/>
        <v>1</v>
      </c>
      <c r="W95" s="83">
        <f t="shared" si="35"/>
        <v>1</v>
      </c>
      <c r="X95" s="82">
        <f t="shared" si="35"/>
        <v>0.99999999999999989</v>
      </c>
      <c r="Y95" s="83">
        <f t="shared" si="35"/>
        <v>1.0000000000000002</v>
      </c>
      <c r="Z95" s="82">
        <f t="shared" si="35"/>
        <v>1</v>
      </c>
      <c r="AA95" s="82">
        <f t="shared" si="35"/>
        <v>0.99999999999999978</v>
      </c>
      <c r="AB95" s="82">
        <f t="shared" si="35"/>
        <v>1.0000000000000002</v>
      </c>
      <c r="AC95" s="84">
        <f t="shared" si="35"/>
        <v>1</v>
      </c>
      <c r="AD95" s="85"/>
    </row>
    <row r="96" spans="1:31" ht="14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18" zoomScale="90" zoomScaleNormal="90" zoomScalePageLayoutView="90" workbookViewId="0">
      <selection activeCell="AC64" sqref="AC64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9" t="s">
        <v>43</v>
      </c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29" t="s">
        <v>42</v>
      </c>
      <c r="Q2" s="329"/>
      <c r="R2" s="329"/>
      <c r="S2" s="329"/>
      <c r="T2" s="329"/>
      <c r="U2" s="329"/>
      <c r="V2" s="329"/>
      <c r="W2" s="329"/>
      <c r="X2" s="329"/>
      <c r="Y2" s="329"/>
      <c r="Z2" s="329"/>
      <c r="AA2" s="329"/>
      <c r="AB2" s="329"/>
      <c r="AC2" s="329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27" t="s">
        <v>0</v>
      </c>
      <c r="B5" s="316" t="s">
        <v>1</v>
      </c>
      <c r="C5" s="317"/>
      <c r="D5" s="316" t="s">
        <v>2</v>
      </c>
      <c r="E5" s="317"/>
      <c r="F5" s="316" t="s">
        <v>3</v>
      </c>
      <c r="G5" s="317"/>
      <c r="H5" s="316" t="s">
        <v>4</v>
      </c>
      <c r="I5" s="317"/>
      <c r="J5" s="316" t="s">
        <v>5</v>
      </c>
      <c r="K5" s="317"/>
      <c r="L5" s="316" t="s">
        <v>6</v>
      </c>
      <c r="M5" s="317"/>
      <c r="N5" s="316" t="s">
        <v>7</v>
      </c>
      <c r="O5" s="317"/>
      <c r="P5" s="332" t="s">
        <v>8</v>
      </c>
      <c r="Q5" s="317"/>
      <c r="R5" s="316" t="s">
        <v>9</v>
      </c>
      <c r="S5" s="317"/>
      <c r="T5" s="316" t="s">
        <v>10</v>
      </c>
      <c r="U5" s="317"/>
      <c r="V5" s="316" t="s">
        <v>11</v>
      </c>
      <c r="W5" s="317"/>
      <c r="X5" s="316" t="s">
        <v>12</v>
      </c>
      <c r="Y5" s="317"/>
      <c r="Z5" s="316" t="s">
        <v>40</v>
      </c>
      <c r="AA5" s="317"/>
      <c r="AB5" s="316" t="s">
        <v>41</v>
      </c>
      <c r="AC5" s="317"/>
    </row>
    <row r="6" spans="1:29" ht="15" thickTop="1" thickBot="1">
      <c r="A6" s="328"/>
      <c r="B6" s="97" t="s">
        <v>14</v>
      </c>
      <c r="C6" s="41" t="s">
        <v>15</v>
      </c>
      <c r="D6" s="36" t="s">
        <v>14</v>
      </c>
      <c r="E6" s="37" t="s">
        <v>15</v>
      </c>
      <c r="F6" s="97" t="s">
        <v>14</v>
      </c>
      <c r="G6" s="41" t="s">
        <v>15</v>
      </c>
      <c r="H6" s="36" t="s">
        <v>14</v>
      </c>
      <c r="I6" s="37" t="s">
        <v>15</v>
      </c>
      <c r="J6" s="97" t="s">
        <v>14</v>
      </c>
      <c r="K6" s="41" t="s">
        <v>15</v>
      </c>
      <c r="L6" s="36" t="s">
        <v>14</v>
      </c>
      <c r="M6" s="33" t="s">
        <v>15</v>
      </c>
      <c r="N6" s="97" t="s">
        <v>14</v>
      </c>
      <c r="O6" s="98" t="s">
        <v>15</v>
      </c>
      <c r="P6" s="48" t="s">
        <v>14</v>
      </c>
      <c r="Q6" s="34" t="s">
        <v>15</v>
      </c>
      <c r="R6" s="36" t="s">
        <v>14</v>
      </c>
      <c r="S6" s="99" t="s">
        <v>15</v>
      </c>
      <c r="T6" s="33" t="s">
        <v>14</v>
      </c>
      <c r="U6" s="34" t="s">
        <v>15</v>
      </c>
      <c r="V6" s="36" t="s">
        <v>14</v>
      </c>
      <c r="W6" s="99" t="s">
        <v>15</v>
      </c>
      <c r="X6" s="33" t="s">
        <v>14</v>
      </c>
      <c r="Y6" s="34" t="s">
        <v>15</v>
      </c>
      <c r="Z6" s="36" t="s">
        <v>14</v>
      </c>
      <c r="AA6" s="99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SUM(Daily!B9,Daily!B226,Daily!B443,Daily!B660,Daily!B722,Daily!B753,Daily!B877,Daily!B908,Daily!B939)</f>
        <v>0</v>
      </c>
      <c r="C7" s="35">
        <f>SUM(Daily!C9,Daily!C226,Daily!C443,Daily!C660,Daily!C722,Daily!C753,Daily!C877,Daily!C908,Daily!C939)</f>
        <v>0</v>
      </c>
      <c r="D7" s="35">
        <f>SUM(Daily!D9,Daily!D226,Daily!D443,Daily!D660,Daily!D722,Daily!D753,Daily!D877,Daily!D908,Daily!D939)</f>
        <v>0</v>
      </c>
      <c r="E7" s="35">
        <f>SUM(Daily!E9,Daily!E226,Daily!E443,Daily!E660,Daily!E722,Daily!E753,Daily!E877,Daily!E908,Daily!E939)</f>
        <v>0</v>
      </c>
      <c r="F7" s="35">
        <f>SUM(Daily!F9,Daily!F226,Daily!F443,Daily!F660,Daily!F722,Daily!F753,Daily!F877,Daily!F908,Daily!F939)</f>
        <v>0</v>
      </c>
      <c r="G7" s="35">
        <f>SUM(Daily!G9,Daily!G226,Daily!G443,Daily!G660,Daily!G722,Daily!G753,Daily!G877,Daily!G908,Daily!G939)</f>
        <v>0</v>
      </c>
      <c r="H7" s="35">
        <f>SUM(Daily!H9,Daily!H226,Daily!H443,Daily!H660,Daily!H722,Daily!H753,Daily!H877,Daily!H908,Daily!H939)</f>
        <v>0</v>
      </c>
      <c r="I7" s="35">
        <f>SUM(Daily!I9,Daily!I226,Daily!I443,Daily!I660,Daily!I722,Daily!I753,Daily!I877,Daily!I908,Daily!I939)</f>
        <v>0</v>
      </c>
      <c r="J7" s="35">
        <f>SUM(Daily!J9,Daily!J226,Daily!J443,Daily!J660,Daily!J722,Daily!J753,Daily!J877,Daily!J908,Daily!J939)</f>
        <v>0</v>
      </c>
      <c r="K7" s="35">
        <f>SUM(Daily!K9,Daily!K226,Daily!K443,Daily!K660,Daily!K722,Daily!K753,Daily!K877,Daily!K908,Daily!K939)</f>
        <v>0</v>
      </c>
      <c r="L7" s="35">
        <f>SUM(Daily!L9,Daily!L226,Daily!L443,Daily!L660,Daily!L722,Daily!L753,Daily!L877,Daily!L908,Daily!L939)</f>
        <v>0</v>
      </c>
      <c r="M7" s="35">
        <f>SUM(Daily!M9,Daily!M226,Daily!M443,Daily!M660,Daily!M722,Daily!M753,Daily!M877,Daily!M908,Daily!M939)</f>
        <v>0</v>
      </c>
      <c r="N7" s="35">
        <f>SUM(Daily!N9,Daily!N226,Daily!N443,Daily!N660,Daily!N722,Daily!N753,Daily!N877,Daily!N908,Daily!N939)</f>
        <v>0</v>
      </c>
      <c r="O7" s="35">
        <f>SUM(Daily!O9,Daily!O226,Daily!O443,Daily!O660,Daily!O722,Daily!O753,Daily!O877,Daily!O908,Daily!O939)</f>
        <v>0</v>
      </c>
      <c r="P7" s="35">
        <f>SUM(Daily!P9,Daily!P226,Daily!P443,Daily!P660,Daily!P722,Daily!P753,Daily!P877,Daily!P908,Daily!P939)</f>
        <v>0</v>
      </c>
      <c r="Q7" s="35">
        <f>SUM(Daily!Q9,Daily!Q226,Daily!Q443,Daily!Q660,Daily!Q722,Daily!Q753,Daily!Q877,Daily!Q908,Daily!Q939)</f>
        <v>0</v>
      </c>
      <c r="R7" s="35">
        <f>SUM(Daily!R9,Daily!R226,Daily!R443,Daily!R660,Daily!R722,Daily!R753,Daily!R877,Daily!R908,Daily!R939)</f>
        <v>0</v>
      </c>
      <c r="S7" s="35">
        <f>SUM(Daily!S9,Daily!S226,Daily!S443,Daily!S660,Daily!S722,Daily!S753,Daily!S877,Daily!S908,Daily!S939)</f>
        <v>0</v>
      </c>
      <c r="T7" s="35">
        <f>SUM(Daily!T9,Daily!T226,Daily!T443,Daily!T660,Daily!T722,Daily!T753,Daily!T877,Daily!T908,Daily!T939)</f>
        <v>0</v>
      </c>
      <c r="U7" s="35">
        <f>SUM(Daily!U9,Daily!U226,Daily!U443,Daily!U660,Daily!U722,Daily!U753,Daily!U877,Daily!U908,Daily!U939)</f>
        <v>0</v>
      </c>
      <c r="V7" s="35">
        <f>SUM(Daily!V9,Daily!V226,Daily!V443,Daily!V660,Daily!V722,Daily!V753,Daily!V877,Daily!V908,Daily!V939)</f>
        <v>0</v>
      </c>
      <c r="W7" s="35">
        <f>SUM(Daily!W9,Daily!W226,Daily!W443,Daily!W660,Daily!W722,Daily!W753,Daily!W877,Daily!W908,Daily!W939)</f>
        <v>0</v>
      </c>
      <c r="X7" s="35">
        <f>SUM(Daily!X9,Daily!X226,Daily!X443,Daily!X660,Daily!X722,Daily!X753,Daily!X877,Daily!X908,Daily!X939)</f>
        <v>0</v>
      </c>
      <c r="Y7" s="35">
        <f>SUM(Daily!Y9,Daily!Y226,Daily!Y443,Daily!Y660,Daily!Y722,Daily!Y753,Daily!Y877,Daily!Y908,Daily!Y939)</f>
        <v>0</v>
      </c>
      <c r="Z7" s="35">
        <f>SUM(Daily!Z9,Daily!Z226,Daily!Z443,Daily!Z660,Daily!Z722,Daily!Z753,Daily!Z877,Daily!Z908,Daily!Z939)</f>
        <v>0</v>
      </c>
      <c r="AA7" s="35">
        <f>SUM(Daily!AA9,Daily!AA226,Daily!AA443,Daily!AA660,Daily!AA722,Daily!AA753,Daily!AA877,Daily!AA908,Daily!AA939)</f>
        <v>0</v>
      </c>
      <c r="AB7" s="112">
        <f>B7+D7+F7+H7+J7+L7+N7+P7+R7+T7+V7+X7+Z7</f>
        <v>0</v>
      </c>
      <c r="AC7" s="113">
        <f>C7+E7+G7+I7+K7+M7+O7+Q7+S7+U7+W7+Y7+AA7</f>
        <v>0</v>
      </c>
    </row>
    <row r="8" spans="1:29" ht="15" thickTop="1" thickBot="1">
      <c r="A8" s="95" t="s">
        <v>17</v>
      </c>
      <c r="B8" s="35">
        <f>SUM(Daily!B10,Daily!B227,Daily!B444,Daily!B661,Daily!B723,Daily!B754,Daily!B878,Daily!B909,Daily!B940)</f>
        <v>1119</v>
      </c>
      <c r="C8" s="35">
        <f>SUM(Daily!C10,Daily!C227,Daily!C444,Daily!C661,Daily!C723,Daily!C754,Daily!C878,Daily!C909,Daily!C940)</f>
        <v>0</v>
      </c>
      <c r="D8" s="35">
        <f>SUM(Daily!D10,Daily!D227,Daily!D444,Daily!D661,Daily!D723,Daily!D754,Daily!D878,Daily!D909,Daily!D940)</f>
        <v>475</v>
      </c>
      <c r="E8" s="35">
        <f>SUM(Daily!E10,Daily!E227,Daily!E444,Daily!E661,Daily!E723,Daily!E754,Daily!E878,Daily!E909,Daily!E940)</f>
        <v>5</v>
      </c>
      <c r="F8" s="35">
        <f>SUM(Daily!F10,Daily!F227,Daily!F444,Daily!F661,Daily!F723,Daily!F754,Daily!F878,Daily!F909,Daily!F940)</f>
        <v>149</v>
      </c>
      <c r="G8" s="35">
        <f>SUM(Daily!G10,Daily!G227,Daily!G444,Daily!G661,Daily!G723,Daily!G754,Daily!G878,Daily!G909,Daily!G940)</f>
        <v>0</v>
      </c>
      <c r="H8" s="35">
        <f>SUM(Daily!H10,Daily!H227,Daily!H444,Daily!H661,Daily!H723,Daily!H754,Daily!H878,Daily!H909,Daily!H940)</f>
        <v>789</v>
      </c>
      <c r="I8" s="35">
        <f>SUM(Daily!I10,Daily!I227,Daily!I444,Daily!I661,Daily!I723,Daily!I754,Daily!I878,Daily!I909,Daily!I940)</f>
        <v>22</v>
      </c>
      <c r="J8" s="35">
        <f>SUM(Daily!J10,Daily!J227,Daily!J444,Daily!J661,Daily!J723,Daily!J754,Daily!J878,Daily!J909,Daily!J940)</f>
        <v>28</v>
      </c>
      <c r="K8" s="35">
        <f>SUM(Daily!K10,Daily!K227,Daily!K444,Daily!K661,Daily!K723,Daily!K754,Daily!K878,Daily!K909,Daily!K940)</f>
        <v>2</v>
      </c>
      <c r="L8" s="35">
        <f>SUM(Daily!L10,Daily!L227,Daily!L444,Daily!L661,Daily!L723,Daily!L754,Daily!L878,Daily!L909,Daily!L940)</f>
        <v>8</v>
      </c>
      <c r="M8" s="35">
        <f>SUM(Daily!M10,Daily!M227,Daily!M444,Daily!M661,Daily!M723,Daily!M754,Daily!M878,Daily!M909,Daily!M940)</f>
        <v>0</v>
      </c>
      <c r="N8" s="35">
        <f>SUM(Daily!N10,Daily!N227,Daily!N444,Daily!N661,Daily!N723,Daily!N754,Daily!N878,Daily!N909,Daily!N940)</f>
        <v>49</v>
      </c>
      <c r="O8" s="35">
        <f>SUM(Daily!O10,Daily!O227,Daily!O444,Daily!O661,Daily!O723,Daily!O754,Daily!O878,Daily!O909,Daily!O940)</f>
        <v>1</v>
      </c>
      <c r="P8" s="35">
        <f>SUM(Daily!P10,Daily!P227,Daily!P444,Daily!P661,Daily!P723,Daily!P754,Daily!P878,Daily!P909,Daily!P940)</f>
        <v>15</v>
      </c>
      <c r="Q8" s="35">
        <f>SUM(Daily!Q10,Daily!Q227,Daily!Q444,Daily!Q661,Daily!Q723,Daily!Q754,Daily!Q878,Daily!Q909,Daily!Q940)</f>
        <v>0</v>
      </c>
      <c r="R8" s="35">
        <f>SUM(Daily!R10,Daily!R227,Daily!R444,Daily!R661,Daily!R723,Daily!R754,Daily!R878,Daily!R909,Daily!R940)</f>
        <v>0</v>
      </c>
      <c r="S8" s="35">
        <f>SUM(Daily!S10,Daily!S227,Daily!S444,Daily!S661,Daily!S723,Daily!S754,Daily!S878,Daily!S909,Daily!S940)</f>
        <v>0</v>
      </c>
      <c r="T8" s="35">
        <f>SUM(Daily!T10,Daily!T227,Daily!T444,Daily!T661,Daily!T723,Daily!T754,Daily!T878,Daily!T909,Daily!T940)</f>
        <v>0</v>
      </c>
      <c r="U8" s="35">
        <f>SUM(Daily!U10,Daily!U227,Daily!U444,Daily!U661,Daily!U723,Daily!U754,Daily!U878,Daily!U909,Daily!U940)</f>
        <v>0</v>
      </c>
      <c r="V8" s="35">
        <f>SUM(Daily!V10,Daily!V227,Daily!V444,Daily!V661,Daily!V723,Daily!V754,Daily!V878,Daily!V909,Daily!V940)</f>
        <v>0</v>
      </c>
      <c r="W8" s="35">
        <f>SUM(Daily!W10,Daily!W227,Daily!W444,Daily!W661,Daily!W723,Daily!W754,Daily!W878,Daily!W909,Daily!W940)</f>
        <v>0</v>
      </c>
      <c r="X8" s="35">
        <f>SUM(Daily!X10,Daily!X227,Daily!X444,Daily!X661,Daily!X723,Daily!X754,Daily!X878,Daily!X909,Daily!X940)</f>
        <v>0</v>
      </c>
      <c r="Y8" s="35">
        <f>SUM(Daily!Y10,Daily!Y227,Daily!Y444,Daily!Y661,Daily!Y723,Daily!Y754,Daily!Y878,Daily!Y909,Daily!Y940)</f>
        <v>0</v>
      </c>
      <c r="Z8" s="35">
        <f>SUM(Daily!Z10,Daily!Z227,Daily!Z444,Daily!Z661,Daily!Z723,Daily!Z754,Daily!Z878,Daily!Z909,Daily!Z940)</f>
        <v>0</v>
      </c>
      <c r="AA8" s="35">
        <f>SUM(Daily!AA10,Daily!AA227,Daily!AA444,Daily!AA661,Daily!AA723,Daily!AA754,Daily!AA878,Daily!AA909,Daily!AA940)</f>
        <v>0</v>
      </c>
      <c r="AB8" s="114">
        <f t="shared" ref="AB8:AC30" si="0">B8+D8+F8+H8+J8+L8+N8+P8+R8+T8+V8+X8+Z8</f>
        <v>2632</v>
      </c>
      <c r="AC8" s="19">
        <f t="shared" si="0"/>
        <v>30</v>
      </c>
    </row>
    <row r="9" spans="1:29" ht="15" thickTop="1" thickBot="1">
      <c r="A9" s="96" t="s">
        <v>18</v>
      </c>
      <c r="B9" s="35">
        <f>SUM(Daily!B11,Daily!B228,Daily!B445,Daily!B662,Daily!B724,Daily!B755,Daily!B879,Daily!B910,Daily!B941)</f>
        <v>6120</v>
      </c>
      <c r="C9" s="35">
        <f>SUM(Daily!C11,Daily!C228,Daily!C445,Daily!C662,Daily!C724,Daily!C755,Daily!C879,Daily!C910,Daily!C941)</f>
        <v>2</v>
      </c>
      <c r="D9" s="35">
        <f>SUM(Daily!D11,Daily!D228,Daily!D445,Daily!D662,Daily!D724,Daily!D755,Daily!D879,Daily!D910,Daily!D941)</f>
        <v>1995</v>
      </c>
      <c r="E9" s="35">
        <f>SUM(Daily!E11,Daily!E228,Daily!E445,Daily!E662,Daily!E724,Daily!E755,Daily!E879,Daily!E910,Daily!E941)</f>
        <v>11</v>
      </c>
      <c r="F9" s="35">
        <f>SUM(Daily!F11,Daily!F228,Daily!F445,Daily!F662,Daily!F724,Daily!F755,Daily!F879,Daily!F910,Daily!F941)</f>
        <v>807</v>
      </c>
      <c r="G9" s="35">
        <f>SUM(Daily!G11,Daily!G228,Daily!G445,Daily!G662,Daily!G724,Daily!G755,Daily!G879,Daily!G910,Daily!G941)</f>
        <v>12</v>
      </c>
      <c r="H9" s="35">
        <f>SUM(Daily!H11,Daily!H228,Daily!H445,Daily!H662,Daily!H724,Daily!H755,Daily!H879,Daily!H910,Daily!H941)</f>
        <v>3775</v>
      </c>
      <c r="I9" s="35">
        <f>SUM(Daily!I11,Daily!I228,Daily!I445,Daily!I662,Daily!I724,Daily!I755,Daily!I879,Daily!I910,Daily!I941)</f>
        <v>471</v>
      </c>
      <c r="J9" s="35">
        <f>SUM(Daily!J11,Daily!J228,Daily!J445,Daily!J662,Daily!J724,Daily!J755,Daily!J879,Daily!J910,Daily!J941)</f>
        <v>177</v>
      </c>
      <c r="K9" s="35">
        <f>SUM(Daily!K11,Daily!K228,Daily!K445,Daily!K662,Daily!K724,Daily!K755,Daily!K879,Daily!K910,Daily!K941)</f>
        <v>105</v>
      </c>
      <c r="L9" s="35">
        <f>SUM(Daily!L11,Daily!L228,Daily!L445,Daily!L662,Daily!L724,Daily!L755,Daily!L879,Daily!L910,Daily!L941)</f>
        <v>151</v>
      </c>
      <c r="M9" s="35">
        <f>SUM(Daily!M11,Daily!M228,Daily!M445,Daily!M662,Daily!M724,Daily!M755,Daily!M879,Daily!M910,Daily!M941)</f>
        <v>998</v>
      </c>
      <c r="N9" s="35">
        <f>SUM(Daily!N11,Daily!N228,Daily!N445,Daily!N662,Daily!N724,Daily!N755,Daily!N879,Daily!N910,Daily!N941)</f>
        <v>1666</v>
      </c>
      <c r="O9" s="35">
        <f>SUM(Daily!O11,Daily!O228,Daily!O445,Daily!O662,Daily!O724,Daily!O755,Daily!O879,Daily!O910,Daily!O941)</f>
        <v>1453</v>
      </c>
      <c r="P9" s="35">
        <f>SUM(Daily!P11,Daily!P228,Daily!P445,Daily!P662,Daily!P724,Daily!P755,Daily!P879,Daily!P910,Daily!P941)</f>
        <v>684</v>
      </c>
      <c r="Q9" s="35">
        <f>SUM(Daily!Q11,Daily!Q228,Daily!Q445,Daily!Q662,Daily!Q724,Daily!Q755,Daily!Q879,Daily!Q910,Daily!Q941)</f>
        <v>770</v>
      </c>
      <c r="R9" s="35">
        <f>SUM(Daily!R11,Daily!R228,Daily!R445,Daily!R662,Daily!R724,Daily!R755,Daily!R879,Daily!R910,Daily!R941)</f>
        <v>1094</v>
      </c>
      <c r="S9" s="35">
        <f>SUM(Daily!S11,Daily!S228,Daily!S445,Daily!S662,Daily!S724,Daily!S755,Daily!S879,Daily!S910,Daily!S941)</f>
        <v>836</v>
      </c>
      <c r="T9" s="35">
        <f>SUM(Daily!T11,Daily!T228,Daily!T445,Daily!T662,Daily!T724,Daily!T755,Daily!T879,Daily!T910,Daily!T941)</f>
        <v>141</v>
      </c>
      <c r="U9" s="35">
        <f>SUM(Daily!U11,Daily!U228,Daily!U445,Daily!U662,Daily!U724,Daily!U755,Daily!U879,Daily!U910,Daily!U941)</f>
        <v>505</v>
      </c>
      <c r="V9" s="35">
        <f>SUM(Daily!V11,Daily!V228,Daily!V445,Daily!V662,Daily!V724,Daily!V755,Daily!V879,Daily!V910,Daily!V941)</f>
        <v>381</v>
      </c>
      <c r="W9" s="35">
        <f>SUM(Daily!W11,Daily!W228,Daily!W445,Daily!W662,Daily!W724,Daily!W755,Daily!W879,Daily!W910,Daily!W941)</f>
        <v>1115</v>
      </c>
      <c r="X9" s="35">
        <f>SUM(Daily!X11,Daily!X228,Daily!X445,Daily!X662,Daily!X724,Daily!X755,Daily!X879,Daily!X910,Daily!X941)</f>
        <v>876</v>
      </c>
      <c r="Y9" s="35">
        <f>SUM(Daily!Y11,Daily!Y228,Daily!Y445,Daily!Y662,Daily!Y724,Daily!Y755,Daily!Y879,Daily!Y910,Daily!Y941)</f>
        <v>929</v>
      </c>
      <c r="Z9" s="35">
        <f>SUM(Daily!Z11,Daily!Z228,Daily!Z445,Daily!Z662,Daily!Z724,Daily!Z755,Daily!Z879,Daily!Z910,Daily!Z941)</f>
        <v>3053</v>
      </c>
      <c r="AA9" s="35">
        <f>SUM(Daily!AA11,Daily!AA228,Daily!AA445,Daily!AA662,Daily!AA724,Daily!AA755,Daily!AA879,Daily!AA910,Daily!AA941)</f>
        <v>2026</v>
      </c>
      <c r="AB9" s="114">
        <f t="shared" si="0"/>
        <v>20920</v>
      </c>
      <c r="AC9" s="19">
        <f t="shared" si="0"/>
        <v>9233</v>
      </c>
    </row>
    <row r="10" spans="1:29" ht="15" thickTop="1" thickBot="1">
      <c r="A10" s="95" t="s">
        <v>19</v>
      </c>
      <c r="B10" s="35">
        <f>SUM(Daily!B12,Daily!B229,Daily!B446,Daily!B663,Daily!B725,Daily!B756,Daily!B880,Daily!B911,Daily!B942)</f>
        <v>8609</v>
      </c>
      <c r="C10" s="35">
        <f>SUM(Daily!C12,Daily!C229,Daily!C446,Daily!C663,Daily!C725,Daily!C756,Daily!C880,Daily!C911,Daily!C942)</f>
        <v>1368</v>
      </c>
      <c r="D10" s="35">
        <f>SUM(Daily!D12,Daily!D229,Daily!D446,Daily!D663,Daily!D725,Daily!D756,Daily!D880,Daily!D911,Daily!D942)</f>
        <v>3190</v>
      </c>
      <c r="E10" s="35">
        <f>SUM(Daily!E12,Daily!E229,Daily!E446,Daily!E663,Daily!E725,Daily!E756,Daily!E880,Daily!E911,Daily!E942)</f>
        <v>1151</v>
      </c>
      <c r="F10" s="35">
        <f>SUM(Daily!F12,Daily!F229,Daily!F446,Daily!F663,Daily!F725,Daily!F756,Daily!F880,Daily!F911,Daily!F942)</f>
        <v>1338</v>
      </c>
      <c r="G10" s="35">
        <f>SUM(Daily!G12,Daily!G229,Daily!G446,Daily!G663,Daily!G725,Daily!G756,Daily!G880,Daily!G911,Daily!G942)</f>
        <v>467</v>
      </c>
      <c r="H10" s="35">
        <f>SUM(Daily!H12,Daily!H229,Daily!H446,Daily!H663,Daily!H725,Daily!H756,Daily!H880,Daily!H911,Daily!H942)</f>
        <v>5133</v>
      </c>
      <c r="I10" s="35">
        <f>SUM(Daily!I12,Daily!I229,Daily!I446,Daily!I663,Daily!I725,Daily!I756,Daily!I880,Daily!I911,Daily!I942)</f>
        <v>3981</v>
      </c>
      <c r="J10" s="35">
        <f>SUM(Daily!J12,Daily!J229,Daily!J446,Daily!J663,Daily!J725,Daily!J756,Daily!J880,Daily!J911,Daily!J942)</f>
        <v>351</v>
      </c>
      <c r="K10" s="35">
        <f>SUM(Daily!K12,Daily!K229,Daily!K446,Daily!K663,Daily!K725,Daily!K756,Daily!K880,Daily!K911,Daily!K942)</f>
        <v>446</v>
      </c>
      <c r="L10" s="35">
        <f>SUM(Daily!L12,Daily!L229,Daily!L446,Daily!L663,Daily!L725,Daily!L756,Daily!L880,Daily!L911,Daily!L942)</f>
        <v>688</v>
      </c>
      <c r="M10" s="35">
        <f>SUM(Daily!M12,Daily!M229,Daily!M446,Daily!M663,Daily!M725,Daily!M756,Daily!M880,Daily!M911,Daily!M942)</f>
        <v>1996</v>
      </c>
      <c r="N10" s="35">
        <f>SUM(Daily!N12,Daily!N229,Daily!N446,Daily!N663,Daily!N725,Daily!N756,Daily!N880,Daily!N911,Daily!N942)</f>
        <v>3709</v>
      </c>
      <c r="O10" s="35">
        <f>SUM(Daily!O12,Daily!O229,Daily!O446,Daily!O663,Daily!O725,Daily!O756,Daily!O880,Daily!O911,Daily!O942)</f>
        <v>4153</v>
      </c>
      <c r="P10" s="35">
        <f>SUM(Daily!P12,Daily!P229,Daily!P446,Daily!P663,Daily!P725,Daily!P756,Daily!P880,Daily!P911,Daily!P942)</f>
        <v>1944</v>
      </c>
      <c r="Q10" s="35">
        <f>SUM(Daily!Q12,Daily!Q229,Daily!Q446,Daily!Q663,Daily!Q725,Daily!Q756,Daily!Q880,Daily!Q911,Daily!Q942)</f>
        <v>1694</v>
      </c>
      <c r="R10" s="35">
        <f>SUM(Daily!R12,Daily!R229,Daily!R446,Daily!R663,Daily!R725,Daily!R756,Daily!R880,Daily!R911,Daily!R942)</f>
        <v>3605</v>
      </c>
      <c r="S10" s="35">
        <f>SUM(Daily!S12,Daily!S229,Daily!S446,Daily!S663,Daily!S725,Daily!S756,Daily!S880,Daily!S911,Daily!S942)</f>
        <v>2581</v>
      </c>
      <c r="T10" s="35">
        <f>SUM(Daily!T12,Daily!T229,Daily!T446,Daily!T663,Daily!T725,Daily!T756,Daily!T880,Daily!T911,Daily!T942)</f>
        <v>785</v>
      </c>
      <c r="U10" s="35">
        <f>SUM(Daily!U12,Daily!U229,Daily!U446,Daily!U663,Daily!U725,Daily!U756,Daily!U880,Daily!U911,Daily!U942)</f>
        <v>885</v>
      </c>
      <c r="V10" s="35">
        <f>SUM(Daily!V12,Daily!V229,Daily!V446,Daily!V663,Daily!V725,Daily!V756,Daily!V880,Daily!V911,Daily!V942)</f>
        <v>2098</v>
      </c>
      <c r="W10" s="35">
        <f>SUM(Daily!W12,Daily!W229,Daily!W446,Daily!W663,Daily!W725,Daily!W756,Daily!W880,Daily!W911,Daily!W942)</f>
        <v>3010</v>
      </c>
      <c r="X10" s="35">
        <f>SUM(Daily!X12,Daily!X229,Daily!X446,Daily!X663,Daily!X725,Daily!X756,Daily!X880,Daily!X911,Daily!X942)</f>
        <v>3091</v>
      </c>
      <c r="Y10" s="35">
        <f>SUM(Daily!Y12,Daily!Y229,Daily!Y446,Daily!Y663,Daily!Y725,Daily!Y756,Daily!Y880,Daily!Y911,Daily!Y942)</f>
        <v>1986</v>
      </c>
      <c r="Z10" s="35">
        <f>SUM(Daily!Z12,Daily!Z229,Daily!Z446,Daily!Z663,Daily!Z725,Daily!Z756,Daily!Z880,Daily!Z911,Daily!Z942)</f>
        <v>8228</v>
      </c>
      <c r="AA10" s="35">
        <f>SUM(Daily!AA12,Daily!AA229,Daily!AA446,Daily!AA663,Daily!AA725,Daily!AA756,Daily!AA880,Daily!AA911,Daily!AA942)</f>
        <v>7354</v>
      </c>
      <c r="AB10" s="114">
        <f t="shared" si="0"/>
        <v>42769</v>
      </c>
      <c r="AC10" s="19">
        <f t="shared" si="0"/>
        <v>31072</v>
      </c>
    </row>
    <row r="11" spans="1:29" ht="15" thickTop="1" thickBot="1">
      <c r="A11" s="96" t="s">
        <v>20</v>
      </c>
      <c r="B11" s="35">
        <f>SUM(Daily!B13,Daily!B230,Daily!B447,Daily!B664,Daily!B726,Daily!B757,Daily!B881,Daily!B912,Daily!B943)</f>
        <v>10235</v>
      </c>
      <c r="C11" s="35">
        <f>SUM(Daily!C13,Daily!C230,Daily!C447,Daily!C664,Daily!C726,Daily!C757,Daily!C881,Daily!C912,Daily!C943)</f>
        <v>4069</v>
      </c>
      <c r="D11" s="35">
        <f>SUM(Daily!D13,Daily!D230,Daily!D447,Daily!D664,Daily!D726,Daily!D757,Daily!D881,Daily!D912,Daily!D943)</f>
        <v>3700</v>
      </c>
      <c r="E11" s="35">
        <f>SUM(Daily!E13,Daily!E230,Daily!E447,Daily!E664,Daily!E726,Daily!E757,Daily!E881,Daily!E912,Daily!E943)</f>
        <v>2179</v>
      </c>
      <c r="F11" s="35">
        <f>SUM(Daily!F13,Daily!F230,Daily!F447,Daily!F664,Daily!F726,Daily!F757,Daily!F881,Daily!F912,Daily!F943)</f>
        <v>1313</v>
      </c>
      <c r="G11" s="35">
        <f>SUM(Daily!G13,Daily!G230,Daily!G447,Daily!G664,Daily!G726,Daily!G757,Daily!G881,Daily!G912,Daily!G943)</f>
        <v>811</v>
      </c>
      <c r="H11" s="35">
        <f>SUM(Daily!H13,Daily!H230,Daily!H447,Daily!H664,Daily!H726,Daily!H757,Daily!H881,Daily!H912,Daily!H943)</f>
        <v>5967</v>
      </c>
      <c r="I11" s="35">
        <f>SUM(Daily!I13,Daily!I230,Daily!I447,Daily!I664,Daily!I726,Daily!I757,Daily!I881,Daily!I912,Daily!I943)</f>
        <v>8028</v>
      </c>
      <c r="J11" s="35">
        <f>SUM(Daily!J13,Daily!J230,Daily!J447,Daily!J664,Daily!J726,Daily!J757,Daily!J881,Daily!J912,Daily!J943)</f>
        <v>499</v>
      </c>
      <c r="K11" s="35">
        <f>SUM(Daily!K13,Daily!K230,Daily!K447,Daily!K664,Daily!K726,Daily!K757,Daily!K881,Daily!K912,Daily!K943)</f>
        <v>693</v>
      </c>
      <c r="L11" s="35">
        <f>SUM(Daily!L13,Daily!L230,Daily!L447,Daily!L664,Daily!L726,Daily!L757,Daily!L881,Daily!L912,Daily!L943)</f>
        <v>737</v>
      </c>
      <c r="M11" s="35">
        <f>SUM(Daily!M13,Daily!M230,Daily!M447,Daily!M664,Daily!M726,Daily!M757,Daily!M881,Daily!M912,Daily!M943)</f>
        <v>3030</v>
      </c>
      <c r="N11" s="35">
        <f>SUM(Daily!N13,Daily!N230,Daily!N447,Daily!N664,Daily!N726,Daily!N757,Daily!N881,Daily!N912,Daily!N943)</f>
        <v>4850</v>
      </c>
      <c r="O11" s="35">
        <f>SUM(Daily!O13,Daily!O230,Daily!O447,Daily!O664,Daily!O726,Daily!O757,Daily!O881,Daily!O912,Daily!O943)</f>
        <v>5887</v>
      </c>
      <c r="P11" s="35">
        <f>SUM(Daily!P13,Daily!P230,Daily!P447,Daily!P664,Daily!P726,Daily!P757,Daily!P881,Daily!P912,Daily!P943)</f>
        <v>2649</v>
      </c>
      <c r="Q11" s="35">
        <f>SUM(Daily!Q13,Daily!Q230,Daily!Q447,Daily!Q664,Daily!Q726,Daily!Q757,Daily!Q881,Daily!Q912,Daily!Q943)</f>
        <v>2217</v>
      </c>
      <c r="R11" s="35">
        <f>SUM(Daily!R13,Daily!R230,Daily!R447,Daily!R664,Daily!R726,Daily!R757,Daily!R881,Daily!R912,Daily!R943)</f>
        <v>4712</v>
      </c>
      <c r="S11" s="35">
        <f>SUM(Daily!S13,Daily!S230,Daily!S447,Daily!S664,Daily!S726,Daily!S757,Daily!S881,Daily!S912,Daily!S943)</f>
        <v>3616</v>
      </c>
      <c r="T11" s="35">
        <f>SUM(Daily!T13,Daily!T230,Daily!T447,Daily!T664,Daily!T726,Daily!T757,Daily!T881,Daily!T912,Daily!T943)</f>
        <v>890</v>
      </c>
      <c r="U11" s="35">
        <f>SUM(Daily!U13,Daily!U230,Daily!U447,Daily!U664,Daily!U726,Daily!U757,Daily!U881,Daily!U912,Daily!U943)</f>
        <v>924</v>
      </c>
      <c r="V11" s="35">
        <f>SUM(Daily!V13,Daily!V230,Daily!V447,Daily!V664,Daily!V726,Daily!V757,Daily!V881,Daily!V912,Daily!V943)</f>
        <v>3018</v>
      </c>
      <c r="W11" s="35">
        <f>SUM(Daily!W13,Daily!W230,Daily!W447,Daily!W664,Daily!W726,Daily!W757,Daily!W881,Daily!W912,Daily!W943)</f>
        <v>4032</v>
      </c>
      <c r="X11" s="35">
        <f>SUM(Daily!X13,Daily!X230,Daily!X447,Daily!X664,Daily!X726,Daily!X757,Daily!X881,Daily!X912,Daily!X943)</f>
        <v>3581</v>
      </c>
      <c r="Y11" s="35">
        <f>SUM(Daily!Y13,Daily!Y230,Daily!Y447,Daily!Y664,Daily!Y726,Daily!Y757,Daily!Y881,Daily!Y912,Daily!Y943)</f>
        <v>2258</v>
      </c>
      <c r="Z11" s="35">
        <f>SUM(Daily!Z13,Daily!Z230,Daily!Z447,Daily!Z664,Daily!Z726,Daily!Z757,Daily!Z881,Daily!Z912,Daily!Z943)</f>
        <v>10507</v>
      </c>
      <c r="AA11" s="35">
        <f>SUM(Daily!AA13,Daily!AA230,Daily!AA447,Daily!AA664,Daily!AA726,Daily!AA757,Daily!AA881,Daily!AA912,Daily!AA943)</f>
        <v>11410</v>
      </c>
      <c r="AB11" s="114">
        <f t="shared" si="0"/>
        <v>52658</v>
      </c>
      <c r="AC11" s="19">
        <f t="shared" si="0"/>
        <v>49154</v>
      </c>
    </row>
    <row r="12" spans="1:29" ht="15" thickTop="1" thickBot="1">
      <c r="A12" s="95" t="s">
        <v>21</v>
      </c>
      <c r="B12" s="35">
        <f>SUM(Daily!B14,Daily!B231,Daily!B448,Daily!B665,Daily!B727,Daily!B758,Daily!B882,Daily!B913,Daily!B944)</f>
        <v>14440</v>
      </c>
      <c r="C12" s="35">
        <f>SUM(Daily!C14,Daily!C231,Daily!C448,Daily!C665,Daily!C727,Daily!C758,Daily!C882,Daily!C913,Daily!C944)</f>
        <v>4891</v>
      </c>
      <c r="D12" s="35">
        <f>SUM(Daily!D14,Daily!D231,Daily!D448,Daily!D665,Daily!D727,Daily!D758,Daily!D882,Daily!D913,Daily!D944)</f>
        <v>4815</v>
      </c>
      <c r="E12" s="35">
        <f>SUM(Daily!E14,Daily!E231,Daily!E448,Daily!E665,Daily!E727,Daily!E758,Daily!E882,Daily!E913,Daily!E944)</f>
        <v>2762</v>
      </c>
      <c r="F12" s="35">
        <f>SUM(Daily!F14,Daily!F231,Daily!F448,Daily!F665,Daily!F727,Daily!F758,Daily!F882,Daily!F913,Daily!F944)</f>
        <v>1652</v>
      </c>
      <c r="G12" s="35">
        <f>SUM(Daily!G14,Daily!G231,Daily!G448,Daily!G665,Daily!G727,Daily!G758,Daily!G882,Daily!G913,Daily!G944)</f>
        <v>1052</v>
      </c>
      <c r="H12" s="35">
        <f>SUM(Daily!H14,Daily!H231,Daily!H448,Daily!H665,Daily!H727,Daily!H758,Daily!H882,Daily!H913,Daily!H944)</f>
        <v>7496</v>
      </c>
      <c r="I12" s="35">
        <f>SUM(Daily!I14,Daily!I231,Daily!I448,Daily!I665,Daily!I727,Daily!I758,Daily!I882,Daily!I913,Daily!I944)</f>
        <v>8063</v>
      </c>
      <c r="J12" s="35">
        <f>SUM(Daily!J14,Daily!J231,Daily!J448,Daily!J665,Daily!J727,Daily!J758,Daily!J882,Daily!J913,Daily!J944)</f>
        <v>651</v>
      </c>
      <c r="K12" s="35">
        <f>SUM(Daily!K14,Daily!K231,Daily!K448,Daily!K665,Daily!K727,Daily!K758,Daily!K882,Daily!K913,Daily!K944)</f>
        <v>1093</v>
      </c>
      <c r="L12" s="35">
        <f>SUM(Daily!L14,Daily!L231,Daily!L448,Daily!L665,Daily!L727,Daily!L758,Daily!L882,Daily!L913,Daily!L944)</f>
        <v>771</v>
      </c>
      <c r="M12" s="35">
        <f>SUM(Daily!M14,Daily!M231,Daily!M448,Daily!M665,Daily!M727,Daily!M758,Daily!M882,Daily!M913,Daily!M944)</f>
        <v>3966</v>
      </c>
      <c r="N12" s="35">
        <f>SUM(Daily!N14,Daily!N231,Daily!N448,Daily!N665,Daily!N727,Daily!N758,Daily!N882,Daily!N913,Daily!N944)</f>
        <v>5804</v>
      </c>
      <c r="O12" s="35">
        <f>SUM(Daily!O14,Daily!O231,Daily!O448,Daily!O665,Daily!O727,Daily!O758,Daily!O882,Daily!O913,Daily!O944)</f>
        <v>8013</v>
      </c>
      <c r="P12" s="35">
        <f>SUM(Daily!P14,Daily!P231,Daily!P448,Daily!P665,Daily!P727,Daily!P758,Daily!P882,Daily!P913,Daily!P944)</f>
        <v>3046</v>
      </c>
      <c r="Q12" s="35">
        <f>SUM(Daily!Q14,Daily!Q231,Daily!Q448,Daily!Q665,Daily!Q727,Daily!Q758,Daily!Q882,Daily!Q913,Daily!Q944)</f>
        <v>2692</v>
      </c>
      <c r="R12" s="35">
        <f>SUM(Daily!R14,Daily!R231,Daily!R448,Daily!R665,Daily!R727,Daily!R758,Daily!R882,Daily!R913,Daily!R944)</f>
        <v>6311</v>
      </c>
      <c r="S12" s="35">
        <f>SUM(Daily!S14,Daily!S231,Daily!S448,Daily!S665,Daily!S727,Daily!S758,Daily!S882,Daily!S913,Daily!S944)</f>
        <v>4402</v>
      </c>
      <c r="T12" s="35">
        <f>SUM(Daily!T14,Daily!T231,Daily!T448,Daily!T665,Daily!T727,Daily!T758,Daily!T882,Daily!T913,Daily!T944)</f>
        <v>859</v>
      </c>
      <c r="U12" s="35">
        <f>SUM(Daily!U14,Daily!U231,Daily!U448,Daily!U665,Daily!U727,Daily!U758,Daily!U882,Daily!U913,Daily!U944)</f>
        <v>1027</v>
      </c>
      <c r="V12" s="35">
        <f>SUM(Daily!V14,Daily!V231,Daily!V448,Daily!V665,Daily!V727,Daily!V758,Daily!V882,Daily!V913,Daily!V944)</f>
        <v>2975</v>
      </c>
      <c r="W12" s="35">
        <f>SUM(Daily!W14,Daily!W231,Daily!W448,Daily!W665,Daily!W727,Daily!W758,Daily!W882,Daily!W913,Daily!W944)</f>
        <v>5218</v>
      </c>
      <c r="X12" s="35">
        <f>SUM(Daily!X14,Daily!X231,Daily!X448,Daily!X665,Daily!X727,Daily!X758,Daily!X882,Daily!X913,Daily!X944)</f>
        <v>3465</v>
      </c>
      <c r="Y12" s="35">
        <f>SUM(Daily!Y14,Daily!Y231,Daily!Y448,Daily!Y665,Daily!Y727,Daily!Y758,Daily!Y882,Daily!Y913,Daily!Y944)</f>
        <v>2173</v>
      </c>
      <c r="Z12" s="35">
        <f>SUM(Daily!Z14,Daily!Z231,Daily!Z448,Daily!Z665,Daily!Z727,Daily!Z758,Daily!Z882,Daily!Z913,Daily!Z944)</f>
        <v>13853</v>
      </c>
      <c r="AA12" s="35">
        <f>SUM(Daily!AA14,Daily!AA231,Daily!AA448,Daily!AA665,Daily!AA727,Daily!AA758,Daily!AA882,Daily!AA913,Daily!AA944)</f>
        <v>11953</v>
      </c>
      <c r="AB12" s="114">
        <f t="shared" si="0"/>
        <v>66138</v>
      </c>
      <c r="AC12" s="19">
        <f t="shared" si="0"/>
        <v>57305</v>
      </c>
    </row>
    <row r="13" spans="1:29" ht="15" thickTop="1" thickBot="1">
      <c r="A13" s="96" t="s">
        <v>22</v>
      </c>
      <c r="B13" s="35">
        <f>SUM(Daily!B15,Daily!B232,Daily!B449,Daily!B666,Daily!B728,Daily!B759,Daily!B883,Daily!B914,Daily!B945)</f>
        <v>18787</v>
      </c>
      <c r="C13" s="35">
        <f>SUM(Daily!C15,Daily!C232,Daily!C449,Daily!C666,Daily!C728,Daily!C759,Daily!C883,Daily!C914,Daily!C945)</f>
        <v>6817</v>
      </c>
      <c r="D13" s="35">
        <f>SUM(Daily!D15,Daily!D232,Daily!D449,Daily!D666,Daily!D728,Daily!D759,Daily!D883,Daily!D914,Daily!D945)</f>
        <v>6486</v>
      </c>
      <c r="E13" s="35">
        <f>SUM(Daily!E15,Daily!E232,Daily!E449,Daily!E666,Daily!E728,Daily!E759,Daily!E883,Daily!E914,Daily!E945)</f>
        <v>2916</v>
      </c>
      <c r="F13" s="35">
        <f>SUM(Daily!F15,Daily!F232,Daily!F449,Daily!F666,Daily!F728,Daily!F759,Daily!F883,Daily!F914,Daily!F945)</f>
        <v>2156</v>
      </c>
      <c r="G13" s="35">
        <f>SUM(Daily!G15,Daily!G232,Daily!G449,Daily!G666,Daily!G728,Daily!G759,Daily!G883,Daily!G914,Daily!G945)</f>
        <v>1365</v>
      </c>
      <c r="H13" s="35">
        <f>SUM(Daily!H15,Daily!H232,Daily!H449,Daily!H666,Daily!H728,Daily!H759,Daily!H883,Daily!H914,Daily!H945)</f>
        <v>9633</v>
      </c>
      <c r="I13" s="35">
        <f>SUM(Daily!I15,Daily!I232,Daily!I449,Daily!I666,Daily!I728,Daily!I759,Daily!I883,Daily!I914,Daily!I945)</f>
        <v>10244</v>
      </c>
      <c r="J13" s="35">
        <f>SUM(Daily!J15,Daily!J232,Daily!J449,Daily!J666,Daily!J728,Daily!J759,Daily!J883,Daily!J914,Daily!J945)</f>
        <v>874</v>
      </c>
      <c r="K13" s="35">
        <f>SUM(Daily!K15,Daily!K232,Daily!K449,Daily!K666,Daily!K728,Daily!K759,Daily!K883,Daily!K914,Daily!K945)</f>
        <v>2069</v>
      </c>
      <c r="L13" s="35">
        <f>SUM(Daily!L15,Daily!L232,Daily!L449,Daily!L666,Daily!L728,Daily!L759,Daily!L883,Daily!L914,Daily!L945)</f>
        <v>945</v>
      </c>
      <c r="M13" s="35">
        <f>SUM(Daily!M15,Daily!M232,Daily!M449,Daily!M666,Daily!M728,Daily!M759,Daily!M883,Daily!M914,Daily!M945)</f>
        <v>5961</v>
      </c>
      <c r="N13" s="35">
        <f>SUM(Daily!N15,Daily!N232,Daily!N449,Daily!N666,Daily!N728,Daily!N759,Daily!N883,Daily!N914,Daily!N945)</f>
        <v>7148</v>
      </c>
      <c r="O13" s="35">
        <f>SUM(Daily!O15,Daily!O232,Daily!O449,Daily!O666,Daily!O728,Daily!O759,Daily!O883,Daily!O914,Daily!O945)</f>
        <v>11295</v>
      </c>
      <c r="P13" s="35">
        <f>SUM(Daily!P15,Daily!P232,Daily!P449,Daily!P666,Daily!P728,Daily!P759,Daily!P883,Daily!P914,Daily!P945)</f>
        <v>4277</v>
      </c>
      <c r="Q13" s="35">
        <f>SUM(Daily!Q15,Daily!Q232,Daily!Q449,Daily!Q666,Daily!Q728,Daily!Q759,Daily!Q883,Daily!Q914,Daily!Q945)</f>
        <v>3275</v>
      </c>
      <c r="R13" s="35">
        <f>SUM(Daily!R15,Daily!R232,Daily!R449,Daily!R666,Daily!R728,Daily!R759,Daily!R883,Daily!R914,Daily!R945)</f>
        <v>8635</v>
      </c>
      <c r="S13" s="35">
        <f>SUM(Daily!S15,Daily!S232,Daily!S449,Daily!S666,Daily!S728,Daily!S759,Daily!S883,Daily!S914,Daily!S945)</f>
        <v>5848</v>
      </c>
      <c r="T13" s="35">
        <f>SUM(Daily!T15,Daily!T232,Daily!T449,Daily!T666,Daily!T728,Daily!T759,Daily!T883,Daily!T914,Daily!T945)</f>
        <v>862</v>
      </c>
      <c r="U13" s="35">
        <f>SUM(Daily!U15,Daily!U232,Daily!U449,Daily!U666,Daily!U728,Daily!U759,Daily!U883,Daily!U914,Daily!U945)</f>
        <v>969</v>
      </c>
      <c r="V13" s="35">
        <f>SUM(Daily!V15,Daily!V232,Daily!V449,Daily!V666,Daily!V728,Daily!V759,Daily!V883,Daily!V914,Daily!V945)</f>
        <v>2988</v>
      </c>
      <c r="W13" s="35">
        <f>SUM(Daily!W15,Daily!W232,Daily!W449,Daily!W666,Daily!W728,Daily!W759,Daily!W883,Daily!W914,Daily!W945)</f>
        <v>7858</v>
      </c>
      <c r="X13" s="35">
        <f>SUM(Daily!X15,Daily!X232,Daily!X449,Daily!X666,Daily!X728,Daily!X759,Daily!X883,Daily!X914,Daily!X945)</f>
        <v>4149</v>
      </c>
      <c r="Y13" s="35">
        <f>SUM(Daily!Y15,Daily!Y232,Daily!Y449,Daily!Y666,Daily!Y728,Daily!Y759,Daily!Y883,Daily!Y914,Daily!Y945)</f>
        <v>2861</v>
      </c>
      <c r="Z13" s="35">
        <f>SUM(Daily!Z15,Daily!Z232,Daily!Z449,Daily!Z666,Daily!Z728,Daily!Z759,Daily!Z883,Daily!Z914,Daily!Z945)</f>
        <v>17337</v>
      </c>
      <c r="AA13" s="35">
        <f>SUM(Daily!AA15,Daily!AA232,Daily!AA449,Daily!AA666,Daily!AA728,Daily!AA759,Daily!AA883,Daily!AA914,Daily!AA945)</f>
        <v>15296</v>
      </c>
      <c r="AB13" s="114">
        <f t="shared" si="0"/>
        <v>84277</v>
      </c>
      <c r="AC13" s="19">
        <f t="shared" si="0"/>
        <v>76774</v>
      </c>
    </row>
    <row r="14" spans="1:29" ht="15" thickTop="1" thickBot="1">
      <c r="A14" s="95" t="s">
        <v>23</v>
      </c>
      <c r="B14" s="35">
        <f>SUM(Daily!B16,Daily!B233,Daily!B450,Daily!B667,Daily!B729,Daily!B760,Daily!B884,Daily!B915,Daily!B946)</f>
        <v>18309</v>
      </c>
      <c r="C14" s="35">
        <f>SUM(Daily!C16,Daily!C233,Daily!C450,Daily!C667,Daily!C729,Daily!C760,Daily!C884,Daily!C915,Daily!C946)</f>
        <v>8942</v>
      </c>
      <c r="D14" s="35">
        <f>SUM(Daily!D16,Daily!D233,Daily!D450,Daily!D667,Daily!D729,Daily!D760,Daily!D884,Daily!D915,Daily!D946)</f>
        <v>6565</v>
      </c>
      <c r="E14" s="35">
        <f>SUM(Daily!E16,Daily!E233,Daily!E450,Daily!E667,Daily!E729,Daily!E760,Daily!E884,Daily!E915,Daily!E946)</f>
        <v>3397</v>
      </c>
      <c r="F14" s="35">
        <f>SUM(Daily!F16,Daily!F233,Daily!F450,Daily!F667,Daily!F729,Daily!F760,Daily!F884,Daily!F915,Daily!F946)</f>
        <v>2426</v>
      </c>
      <c r="G14" s="35">
        <f>SUM(Daily!G16,Daily!G233,Daily!G450,Daily!G667,Daily!G729,Daily!G760,Daily!G884,Daily!G915,Daily!G946)</f>
        <v>1417</v>
      </c>
      <c r="H14" s="35">
        <f>SUM(Daily!H16,Daily!H233,Daily!H450,Daily!H667,Daily!H729,Daily!H760,Daily!H884,Daily!H915,Daily!H946)</f>
        <v>11131</v>
      </c>
      <c r="I14" s="35">
        <f>SUM(Daily!I16,Daily!I233,Daily!I450,Daily!I667,Daily!I729,Daily!I760,Daily!I884,Daily!I915,Daily!I946)</f>
        <v>12011</v>
      </c>
      <c r="J14" s="35">
        <f>SUM(Daily!J16,Daily!J233,Daily!J450,Daily!J667,Daily!J729,Daily!J760,Daily!J884,Daily!J915,Daily!J946)</f>
        <v>902</v>
      </c>
      <c r="K14" s="35">
        <f>SUM(Daily!K16,Daily!K233,Daily!K450,Daily!K667,Daily!K729,Daily!K760,Daily!K884,Daily!K915,Daily!K946)</f>
        <v>2504</v>
      </c>
      <c r="L14" s="35">
        <f>SUM(Daily!L16,Daily!L233,Daily!L450,Daily!L667,Daily!L729,Daily!L760,Daily!L884,Daily!L915,Daily!L946)</f>
        <v>1022</v>
      </c>
      <c r="M14" s="35">
        <f>SUM(Daily!M16,Daily!M233,Daily!M450,Daily!M667,Daily!M729,Daily!M760,Daily!M884,Daily!M915,Daily!M946)</f>
        <v>5759</v>
      </c>
      <c r="N14" s="35">
        <f>SUM(Daily!N16,Daily!N233,Daily!N450,Daily!N667,Daily!N729,Daily!N760,Daily!N884,Daily!N915,Daily!N946)</f>
        <v>7690</v>
      </c>
      <c r="O14" s="35">
        <f>SUM(Daily!O16,Daily!O233,Daily!O450,Daily!O667,Daily!O729,Daily!O760,Daily!O884,Daily!O915,Daily!O946)</f>
        <v>11451</v>
      </c>
      <c r="P14" s="35">
        <f>SUM(Daily!P16,Daily!P233,Daily!P450,Daily!P667,Daily!P729,Daily!P760,Daily!P884,Daily!P915,Daily!P946)</f>
        <v>5168</v>
      </c>
      <c r="Q14" s="35">
        <f>SUM(Daily!Q16,Daily!Q233,Daily!Q450,Daily!Q667,Daily!Q729,Daily!Q760,Daily!Q884,Daily!Q915,Daily!Q946)</f>
        <v>3626</v>
      </c>
      <c r="R14" s="35">
        <f>SUM(Daily!R16,Daily!R233,Daily!R450,Daily!R667,Daily!R729,Daily!R760,Daily!R884,Daily!R915,Daily!R946)</f>
        <v>9202</v>
      </c>
      <c r="S14" s="35">
        <f>SUM(Daily!S16,Daily!S233,Daily!S450,Daily!S667,Daily!S729,Daily!S760,Daily!S884,Daily!S915,Daily!S946)</f>
        <v>6443</v>
      </c>
      <c r="T14" s="35">
        <f>SUM(Daily!T16,Daily!T233,Daily!T450,Daily!T667,Daily!T729,Daily!T760,Daily!T884,Daily!T915,Daily!T946)</f>
        <v>882</v>
      </c>
      <c r="U14" s="35">
        <f>SUM(Daily!U16,Daily!U233,Daily!U450,Daily!U667,Daily!U729,Daily!U760,Daily!U884,Daily!U915,Daily!U946)</f>
        <v>1137</v>
      </c>
      <c r="V14" s="35">
        <f>SUM(Daily!V16,Daily!V233,Daily!V450,Daily!V667,Daily!V729,Daily!V760,Daily!V884,Daily!V915,Daily!V946)</f>
        <v>3174</v>
      </c>
      <c r="W14" s="35">
        <f>SUM(Daily!W16,Daily!W233,Daily!W450,Daily!W667,Daily!W729,Daily!W760,Daily!W884,Daily!W915,Daily!W946)</f>
        <v>9075</v>
      </c>
      <c r="X14" s="35">
        <f>SUM(Daily!X16,Daily!X233,Daily!X450,Daily!X667,Daily!X729,Daily!X760,Daily!X884,Daily!X915,Daily!X946)</f>
        <v>4207</v>
      </c>
      <c r="Y14" s="35">
        <f>SUM(Daily!Y16,Daily!Y233,Daily!Y450,Daily!Y667,Daily!Y729,Daily!Y760,Daily!Y884,Daily!Y915,Daily!Y946)</f>
        <v>2651</v>
      </c>
      <c r="Z14" s="35">
        <f>SUM(Daily!Z16,Daily!Z233,Daily!Z450,Daily!Z667,Daily!Z729,Daily!Z760,Daily!Z884,Daily!Z915,Daily!Z946)</f>
        <v>18582</v>
      </c>
      <c r="AA14" s="35">
        <f>SUM(Daily!AA16,Daily!AA233,Daily!AA450,Daily!AA667,Daily!AA729,Daily!AA760,Daily!AA884,Daily!AA915,Daily!AA946)</f>
        <v>16596</v>
      </c>
      <c r="AB14" s="114">
        <f t="shared" si="0"/>
        <v>89260</v>
      </c>
      <c r="AC14" s="19">
        <f t="shared" si="0"/>
        <v>85009</v>
      </c>
    </row>
    <row r="15" spans="1:29" ht="15" thickTop="1" thickBot="1">
      <c r="A15" s="96" t="s">
        <v>24</v>
      </c>
      <c r="B15" s="35">
        <f>SUM(Daily!B17,Daily!B234,Daily!B451,Daily!B668,Daily!B730,Daily!B761,Daily!B885,Daily!B916,Daily!B947)</f>
        <v>19116</v>
      </c>
      <c r="C15" s="35">
        <f>SUM(Daily!C17,Daily!C234,Daily!C451,Daily!C668,Daily!C730,Daily!C761,Daily!C885,Daily!C916,Daily!C947)</f>
        <v>10805</v>
      </c>
      <c r="D15" s="35">
        <f>SUM(Daily!D17,Daily!D234,Daily!D451,Daily!D668,Daily!D730,Daily!D761,Daily!D885,Daily!D916,Daily!D947)</f>
        <v>6936</v>
      </c>
      <c r="E15" s="35">
        <f>SUM(Daily!E17,Daily!E234,Daily!E451,Daily!E668,Daily!E730,Daily!E761,Daily!E885,Daily!E916,Daily!E947)</f>
        <v>3376</v>
      </c>
      <c r="F15" s="35">
        <f>SUM(Daily!F17,Daily!F234,Daily!F451,Daily!F668,Daily!F730,Daily!F761,Daily!F885,Daily!F916,Daily!F947)</f>
        <v>2442</v>
      </c>
      <c r="G15" s="35">
        <f>SUM(Daily!G17,Daily!G234,Daily!G451,Daily!G668,Daily!G730,Daily!G761,Daily!G885,Daily!G916,Daily!G947)</f>
        <v>1255</v>
      </c>
      <c r="H15" s="35">
        <f>SUM(Daily!H17,Daily!H234,Daily!H451,Daily!H668,Daily!H730,Daily!H761,Daily!H885,Daily!H916,Daily!H947)</f>
        <v>12286</v>
      </c>
      <c r="I15" s="35">
        <f>SUM(Daily!I17,Daily!I234,Daily!I451,Daily!I668,Daily!I730,Daily!I761,Daily!I885,Daily!I916,Daily!I947)</f>
        <v>13033</v>
      </c>
      <c r="J15" s="35">
        <f>SUM(Daily!J17,Daily!J234,Daily!J451,Daily!J668,Daily!J730,Daily!J761,Daily!J885,Daily!J916,Daily!J947)</f>
        <v>877</v>
      </c>
      <c r="K15" s="35">
        <f>SUM(Daily!K17,Daily!K234,Daily!K451,Daily!K668,Daily!K730,Daily!K761,Daily!K885,Daily!K916,Daily!K947)</f>
        <v>2011</v>
      </c>
      <c r="L15" s="35">
        <f>SUM(Daily!L17,Daily!L234,Daily!L451,Daily!L668,Daily!L730,Daily!L761,Daily!L885,Daily!L916,Daily!L947)</f>
        <v>1155</v>
      </c>
      <c r="M15" s="35">
        <f>SUM(Daily!M17,Daily!M234,Daily!M451,Daily!M668,Daily!M730,Daily!M761,Daily!M885,Daily!M916,Daily!M947)</f>
        <v>6318</v>
      </c>
      <c r="N15" s="35">
        <f>SUM(Daily!N17,Daily!N234,Daily!N451,Daily!N668,Daily!N730,Daily!N761,Daily!N885,Daily!N916,Daily!N947)</f>
        <v>8071</v>
      </c>
      <c r="O15" s="35">
        <f>SUM(Daily!O17,Daily!O234,Daily!O451,Daily!O668,Daily!O730,Daily!O761,Daily!O885,Daily!O916,Daily!O947)</f>
        <v>11725</v>
      </c>
      <c r="P15" s="35">
        <f>SUM(Daily!P17,Daily!P234,Daily!P451,Daily!P668,Daily!P730,Daily!P761,Daily!P885,Daily!P916,Daily!P947)</f>
        <v>5292</v>
      </c>
      <c r="Q15" s="35">
        <f>SUM(Daily!Q17,Daily!Q234,Daily!Q451,Daily!Q668,Daily!Q730,Daily!Q761,Daily!Q885,Daily!Q916,Daily!Q947)</f>
        <v>3683</v>
      </c>
      <c r="R15" s="35">
        <f>SUM(Daily!R17,Daily!R234,Daily!R451,Daily!R668,Daily!R730,Daily!R761,Daily!R885,Daily!R916,Daily!R947)</f>
        <v>9514</v>
      </c>
      <c r="S15" s="35">
        <f>SUM(Daily!S17,Daily!S234,Daily!S451,Daily!S668,Daily!S730,Daily!S761,Daily!S885,Daily!S916,Daily!S947)</f>
        <v>6843</v>
      </c>
      <c r="T15" s="35">
        <f>SUM(Daily!T17,Daily!T234,Daily!T451,Daily!T668,Daily!T730,Daily!T761,Daily!T885,Daily!T916,Daily!T947)</f>
        <v>904</v>
      </c>
      <c r="U15" s="35">
        <f>SUM(Daily!U17,Daily!U234,Daily!U451,Daily!U668,Daily!U730,Daily!U761,Daily!U885,Daily!U916,Daily!U947)</f>
        <v>1214</v>
      </c>
      <c r="V15" s="35">
        <f>SUM(Daily!V17,Daily!V234,Daily!V451,Daily!V668,Daily!V730,Daily!V761,Daily!V885,Daily!V916,Daily!V947)</f>
        <v>3746</v>
      </c>
      <c r="W15" s="35">
        <f>SUM(Daily!W17,Daily!W234,Daily!W451,Daily!W668,Daily!W730,Daily!W761,Daily!W885,Daily!W916,Daily!W947)</f>
        <v>10495</v>
      </c>
      <c r="X15" s="35">
        <f>SUM(Daily!X17,Daily!X234,Daily!X451,Daily!X668,Daily!X730,Daily!X761,Daily!X885,Daily!X916,Daily!X947)</f>
        <v>4469</v>
      </c>
      <c r="Y15" s="35">
        <f>SUM(Daily!Y17,Daily!Y234,Daily!Y451,Daily!Y668,Daily!Y730,Daily!Y761,Daily!Y885,Daily!Y916,Daily!Y947)</f>
        <v>2610</v>
      </c>
      <c r="Z15" s="35">
        <f>SUM(Daily!Z17,Daily!Z234,Daily!Z451,Daily!Z668,Daily!Z730,Daily!Z761,Daily!Z885,Daily!Z916,Daily!Z947)</f>
        <v>19720</v>
      </c>
      <c r="AA15" s="35">
        <f>SUM(Daily!AA17,Daily!AA234,Daily!AA451,Daily!AA668,Daily!AA730,Daily!AA761,Daily!AA885,Daily!AA916,Daily!AA947)</f>
        <v>19245</v>
      </c>
      <c r="AB15" s="114">
        <f t="shared" si="0"/>
        <v>94528</v>
      </c>
      <c r="AC15" s="19">
        <f t="shared" si="0"/>
        <v>92613</v>
      </c>
    </row>
    <row r="16" spans="1:29" ht="15" thickTop="1" thickBot="1">
      <c r="A16" s="95" t="s">
        <v>25</v>
      </c>
      <c r="B16" s="35">
        <f>SUM(Daily!B18,Daily!B235,Daily!B452,Daily!B669,Daily!B731,Daily!B762,Daily!B886,Daily!B917,Daily!B948)</f>
        <v>19491</v>
      </c>
      <c r="C16" s="35">
        <f>SUM(Daily!C18,Daily!C235,Daily!C452,Daily!C669,Daily!C731,Daily!C762,Daily!C886,Daily!C917,Daily!C948)</f>
        <v>11056</v>
      </c>
      <c r="D16" s="35">
        <f>SUM(Daily!D18,Daily!D235,Daily!D452,Daily!D669,Daily!D731,Daily!D762,Daily!D886,Daily!D917,Daily!D948)</f>
        <v>7514</v>
      </c>
      <c r="E16" s="35">
        <f>SUM(Daily!E18,Daily!E235,Daily!E452,Daily!E669,Daily!E731,Daily!E762,Daily!E886,Daily!E917,Daily!E948)</f>
        <v>3618</v>
      </c>
      <c r="F16" s="35">
        <f>SUM(Daily!F18,Daily!F235,Daily!F452,Daily!F669,Daily!F731,Daily!F762,Daily!F886,Daily!F917,Daily!F948)</f>
        <v>2613</v>
      </c>
      <c r="G16" s="35">
        <f>SUM(Daily!G18,Daily!G235,Daily!G452,Daily!G669,Daily!G731,Daily!G762,Daily!G886,Daily!G917,Daily!G948)</f>
        <v>1437</v>
      </c>
      <c r="H16" s="35">
        <f>SUM(Daily!H18,Daily!H235,Daily!H452,Daily!H669,Daily!H731,Daily!H762,Daily!H886,Daily!H917,Daily!H948)</f>
        <v>13535</v>
      </c>
      <c r="I16" s="35">
        <f>SUM(Daily!I18,Daily!I235,Daily!I452,Daily!I669,Daily!I731,Daily!I762,Daily!I886,Daily!I917,Daily!I948)</f>
        <v>13546</v>
      </c>
      <c r="J16" s="35">
        <f>SUM(Daily!J18,Daily!J235,Daily!J452,Daily!J669,Daily!J731,Daily!J762,Daily!J886,Daily!J917,Daily!J948)</f>
        <v>1066</v>
      </c>
      <c r="K16" s="35">
        <f>SUM(Daily!K18,Daily!K235,Daily!K452,Daily!K669,Daily!K731,Daily!K762,Daily!K886,Daily!K917,Daily!K948)</f>
        <v>1837</v>
      </c>
      <c r="L16" s="35">
        <f>SUM(Daily!L18,Daily!L235,Daily!L452,Daily!L669,Daily!L731,Daily!L762,Daily!L886,Daily!L917,Daily!L948)</f>
        <v>1648</v>
      </c>
      <c r="M16" s="35">
        <f>SUM(Daily!M18,Daily!M235,Daily!M452,Daily!M669,Daily!M731,Daily!M762,Daily!M886,Daily!M917,Daily!M948)</f>
        <v>6596</v>
      </c>
      <c r="N16" s="35">
        <f>SUM(Daily!N18,Daily!N235,Daily!N452,Daily!N669,Daily!N731,Daily!N762,Daily!N886,Daily!N917,Daily!N948)</f>
        <v>8365</v>
      </c>
      <c r="O16" s="35">
        <f>SUM(Daily!O18,Daily!O235,Daily!O452,Daily!O669,Daily!O731,Daily!O762,Daily!O886,Daily!O917,Daily!O948)</f>
        <v>12323</v>
      </c>
      <c r="P16" s="35">
        <f>SUM(Daily!P18,Daily!P235,Daily!P452,Daily!P669,Daily!P731,Daily!P762,Daily!P886,Daily!P917,Daily!P948)</f>
        <v>5623</v>
      </c>
      <c r="Q16" s="35">
        <f>SUM(Daily!Q18,Daily!Q235,Daily!Q452,Daily!Q669,Daily!Q731,Daily!Q762,Daily!Q886,Daily!Q917,Daily!Q948)</f>
        <v>4353</v>
      </c>
      <c r="R16" s="35">
        <f>SUM(Daily!R18,Daily!R235,Daily!R452,Daily!R669,Daily!R731,Daily!R762,Daily!R886,Daily!R917,Daily!R948)</f>
        <v>9304</v>
      </c>
      <c r="S16" s="35">
        <f>SUM(Daily!S18,Daily!S235,Daily!S452,Daily!S669,Daily!S731,Daily!S762,Daily!S886,Daily!S917,Daily!S948)</f>
        <v>7258</v>
      </c>
      <c r="T16" s="35">
        <f>SUM(Daily!T18,Daily!T235,Daily!T452,Daily!T669,Daily!T731,Daily!T762,Daily!T886,Daily!T917,Daily!T948)</f>
        <v>970</v>
      </c>
      <c r="U16" s="35">
        <f>SUM(Daily!U18,Daily!U235,Daily!U452,Daily!U669,Daily!U731,Daily!U762,Daily!U886,Daily!U917,Daily!U948)</f>
        <v>1264</v>
      </c>
      <c r="V16" s="35">
        <f>SUM(Daily!V18,Daily!V235,Daily!V452,Daily!V669,Daily!V731,Daily!V762,Daily!V886,Daily!V917,Daily!V948)</f>
        <v>4552</v>
      </c>
      <c r="W16" s="35">
        <f>SUM(Daily!W18,Daily!W235,Daily!W452,Daily!W669,Daily!W731,Daily!W762,Daily!W886,Daily!W917,Daily!W948)</f>
        <v>10425</v>
      </c>
      <c r="X16" s="35">
        <f>SUM(Daily!X18,Daily!X235,Daily!X452,Daily!X669,Daily!X731,Daily!X762,Daily!X886,Daily!X917,Daily!X948)</f>
        <v>4757</v>
      </c>
      <c r="Y16" s="35">
        <f>SUM(Daily!Y18,Daily!Y235,Daily!Y452,Daily!Y669,Daily!Y731,Daily!Y762,Daily!Y886,Daily!Y917,Daily!Y948)</f>
        <v>2725</v>
      </c>
      <c r="Z16" s="35">
        <f>SUM(Daily!Z18,Daily!Z235,Daily!Z452,Daily!Z669,Daily!Z731,Daily!Z762,Daily!Z886,Daily!Z917,Daily!Z948)</f>
        <v>20963</v>
      </c>
      <c r="AA16" s="35">
        <f>SUM(Daily!AA18,Daily!AA235,Daily!AA452,Daily!AA669,Daily!AA731,Daily!AA762,Daily!AA886,Daily!AA917,Daily!AA948)</f>
        <v>18774</v>
      </c>
      <c r="AB16" s="114">
        <f t="shared" si="0"/>
        <v>100401</v>
      </c>
      <c r="AC16" s="19">
        <f t="shared" si="0"/>
        <v>95212</v>
      </c>
    </row>
    <row r="17" spans="1:29" ht="15" thickTop="1" thickBot="1">
      <c r="A17" s="96" t="s">
        <v>26</v>
      </c>
      <c r="B17" s="35">
        <f>SUM(Daily!B19,Daily!B236,Daily!B453,Daily!B670,Daily!B732,Daily!B763,Daily!B887,Daily!B918,Daily!B949)</f>
        <v>18616</v>
      </c>
      <c r="C17" s="35">
        <f>SUM(Daily!C19,Daily!C236,Daily!C453,Daily!C670,Daily!C732,Daily!C763,Daily!C887,Daily!C918,Daily!C949)</f>
        <v>13043</v>
      </c>
      <c r="D17" s="35">
        <f>SUM(Daily!D19,Daily!D236,Daily!D453,Daily!D670,Daily!D732,Daily!D763,Daily!D887,Daily!D918,Daily!D949)</f>
        <v>7184</v>
      </c>
      <c r="E17" s="35">
        <f>SUM(Daily!E19,Daily!E236,Daily!E453,Daily!E670,Daily!E732,Daily!E763,Daily!E887,Daily!E918,Daily!E949)</f>
        <v>4169</v>
      </c>
      <c r="F17" s="35">
        <f>SUM(Daily!F19,Daily!F236,Daily!F453,Daily!F670,Daily!F732,Daily!F763,Daily!F887,Daily!F918,Daily!F949)</f>
        <v>2668</v>
      </c>
      <c r="G17" s="35">
        <f>SUM(Daily!G19,Daily!G236,Daily!G453,Daily!G670,Daily!G732,Daily!G763,Daily!G887,Daily!G918,Daily!G949)</f>
        <v>1538</v>
      </c>
      <c r="H17" s="35">
        <f>SUM(Daily!H19,Daily!H236,Daily!H453,Daily!H670,Daily!H732,Daily!H763,Daily!H887,Daily!H918,Daily!H949)</f>
        <v>14110</v>
      </c>
      <c r="I17" s="35">
        <f>SUM(Daily!I19,Daily!I236,Daily!I453,Daily!I670,Daily!I732,Daily!I763,Daily!I887,Daily!I918,Daily!I949)</f>
        <v>14178</v>
      </c>
      <c r="J17" s="35">
        <f>SUM(Daily!J19,Daily!J236,Daily!J453,Daily!J670,Daily!J732,Daily!J763,Daily!J887,Daily!J918,Daily!J949)</f>
        <v>1003</v>
      </c>
      <c r="K17" s="35">
        <f>SUM(Daily!K19,Daily!K236,Daily!K453,Daily!K670,Daily!K732,Daily!K763,Daily!K887,Daily!K918,Daily!K949)</f>
        <v>1902</v>
      </c>
      <c r="L17" s="35">
        <f>SUM(Daily!L19,Daily!L236,Daily!L453,Daily!L670,Daily!L732,Daily!L763,Daily!L887,Daily!L918,Daily!L949)</f>
        <v>1796</v>
      </c>
      <c r="M17" s="35">
        <f>SUM(Daily!M19,Daily!M236,Daily!M453,Daily!M670,Daily!M732,Daily!M763,Daily!M887,Daily!M918,Daily!M949)</f>
        <v>7547</v>
      </c>
      <c r="N17" s="35">
        <f>SUM(Daily!N19,Daily!N236,Daily!N453,Daily!N670,Daily!N732,Daily!N763,Daily!N887,Daily!N918,Daily!N949)</f>
        <v>8842</v>
      </c>
      <c r="O17" s="35">
        <f>SUM(Daily!O19,Daily!O236,Daily!O453,Daily!O670,Daily!O732,Daily!O763,Daily!O887,Daily!O918,Daily!O949)</f>
        <v>12737</v>
      </c>
      <c r="P17" s="35">
        <f>SUM(Daily!P19,Daily!P236,Daily!P453,Daily!P670,Daily!P732,Daily!P763,Daily!P887,Daily!P918,Daily!P949)</f>
        <v>5672</v>
      </c>
      <c r="Q17" s="35">
        <f>SUM(Daily!Q19,Daily!Q236,Daily!Q453,Daily!Q670,Daily!Q732,Daily!Q763,Daily!Q887,Daily!Q918,Daily!Q949)</f>
        <v>4557</v>
      </c>
      <c r="R17" s="35">
        <f>SUM(Daily!R19,Daily!R236,Daily!R453,Daily!R670,Daily!R732,Daily!R763,Daily!R887,Daily!R918,Daily!R949)</f>
        <v>9756</v>
      </c>
      <c r="S17" s="35">
        <f>SUM(Daily!S19,Daily!S236,Daily!S453,Daily!S670,Daily!S732,Daily!S763,Daily!S887,Daily!S918,Daily!S949)</f>
        <v>8462</v>
      </c>
      <c r="T17" s="35">
        <f>SUM(Daily!T19,Daily!T236,Daily!T453,Daily!T670,Daily!T732,Daily!T763,Daily!T887,Daily!T918,Daily!T949)</f>
        <v>1090</v>
      </c>
      <c r="U17" s="35">
        <f>SUM(Daily!U19,Daily!U236,Daily!U453,Daily!U670,Daily!U732,Daily!U763,Daily!U887,Daily!U918,Daily!U949)</f>
        <v>1234</v>
      </c>
      <c r="V17" s="35">
        <f>SUM(Daily!V19,Daily!V236,Daily!V453,Daily!V670,Daily!V732,Daily!V763,Daily!V887,Daily!V918,Daily!V949)</f>
        <v>5486</v>
      </c>
      <c r="W17" s="35">
        <f>SUM(Daily!W19,Daily!W236,Daily!W453,Daily!W670,Daily!W732,Daily!W763,Daily!W887,Daily!W918,Daily!W949)</f>
        <v>10918</v>
      </c>
      <c r="X17" s="35">
        <f>SUM(Daily!X19,Daily!X236,Daily!X453,Daily!X670,Daily!X732,Daily!X763,Daily!X887,Daily!X918,Daily!X949)</f>
        <v>4604</v>
      </c>
      <c r="Y17" s="35">
        <f>SUM(Daily!Y19,Daily!Y236,Daily!Y453,Daily!Y670,Daily!Y732,Daily!Y763,Daily!Y887,Daily!Y918,Daily!Y949)</f>
        <v>2974</v>
      </c>
      <c r="Z17" s="35">
        <f>SUM(Daily!Z19,Daily!Z236,Daily!Z453,Daily!Z670,Daily!Z732,Daily!Z763,Daily!Z887,Daily!Z918,Daily!Z949)</f>
        <v>20855</v>
      </c>
      <c r="AA17" s="35">
        <f>SUM(Daily!AA19,Daily!AA236,Daily!AA453,Daily!AA670,Daily!AA732,Daily!AA763,Daily!AA887,Daily!AA918,Daily!AA949)</f>
        <v>20335</v>
      </c>
      <c r="AB17" s="114">
        <f t="shared" si="0"/>
        <v>101682</v>
      </c>
      <c r="AC17" s="19">
        <f t="shared" si="0"/>
        <v>103594</v>
      </c>
    </row>
    <row r="18" spans="1:29" ht="15" thickTop="1" thickBot="1">
      <c r="A18" s="95" t="s">
        <v>27</v>
      </c>
      <c r="B18" s="35">
        <f>SUM(Daily!B20,Daily!B237,Daily!B454,Daily!B671,Daily!B733,Daily!B764,Daily!B888,Daily!B919,Daily!B950)</f>
        <v>17580</v>
      </c>
      <c r="C18" s="35">
        <f>SUM(Daily!C20,Daily!C237,Daily!C454,Daily!C671,Daily!C733,Daily!C764,Daily!C888,Daily!C919,Daily!C950)</f>
        <v>14255</v>
      </c>
      <c r="D18" s="35">
        <f>SUM(Daily!D20,Daily!D237,Daily!D454,Daily!D671,Daily!D733,Daily!D764,Daily!D888,Daily!D919,Daily!D950)</f>
        <v>6632</v>
      </c>
      <c r="E18" s="35">
        <f>SUM(Daily!E20,Daily!E237,Daily!E454,Daily!E671,Daily!E733,Daily!E764,Daily!E888,Daily!E919,Daily!E950)</f>
        <v>4052</v>
      </c>
      <c r="F18" s="35">
        <f>SUM(Daily!F20,Daily!F237,Daily!F454,Daily!F671,Daily!F733,Daily!F764,Daily!F888,Daily!F919,Daily!F950)</f>
        <v>2616</v>
      </c>
      <c r="G18" s="35">
        <f>SUM(Daily!G20,Daily!G237,Daily!G454,Daily!G671,Daily!G733,Daily!G764,Daily!G888,Daily!G919,Daily!G950)</f>
        <v>1640</v>
      </c>
      <c r="H18" s="35">
        <f>SUM(Daily!H20,Daily!H237,Daily!H454,Daily!H671,Daily!H733,Daily!H764,Daily!H888,Daily!H919,Daily!H950)</f>
        <v>14467</v>
      </c>
      <c r="I18" s="35">
        <f>SUM(Daily!I20,Daily!I237,Daily!I454,Daily!I671,Daily!I733,Daily!I764,Daily!I888,Daily!I919,Daily!I950)</f>
        <v>16130</v>
      </c>
      <c r="J18" s="35">
        <f>SUM(Daily!J20,Daily!J237,Daily!J454,Daily!J671,Daily!J733,Daily!J764,Daily!J888,Daily!J919,Daily!J950)</f>
        <v>1116</v>
      </c>
      <c r="K18" s="35">
        <f>SUM(Daily!K20,Daily!K237,Daily!K454,Daily!K671,Daily!K733,Daily!K764,Daily!K888,Daily!K919,Daily!K950)</f>
        <v>1635</v>
      </c>
      <c r="L18" s="35">
        <f>SUM(Daily!L20,Daily!L237,Daily!L454,Daily!L671,Daily!L733,Daily!L764,Daily!L888,Daily!L919,Daily!L950)</f>
        <v>2460</v>
      </c>
      <c r="M18" s="35">
        <f>SUM(Daily!M20,Daily!M237,Daily!M454,Daily!M671,Daily!M733,Daily!M764,Daily!M888,Daily!M919,Daily!M950)</f>
        <v>6634</v>
      </c>
      <c r="N18" s="35">
        <f>SUM(Daily!N20,Daily!N237,Daily!N454,Daily!N671,Daily!N733,Daily!N764,Daily!N888,Daily!N919,Daily!N950)</f>
        <v>9609</v>
      </c>
      <c r="O18" s="35">
        <f>SUM(Daily!O20,Daily!O237,Daily!O454,Daily!O671,Daily!O733,Daily!O764,Daily!O888,Daily!O919,Daily!O950)</f>
        <v>11848</v>
      </c>
      <c r="P18" s="35">
        <f>SUM(Daily!P20,Daily!P237,Daily!P454,Daily!P671,Daily!P733,Daily!P764,Daily!P888,Daily!P919,Daily!P950)</f>
        <v>6151</v>
      </c>
      <c r="Q18" s="35">
        <f>SUM(Daily!Q20,Daily!Q237,Daily!Q454,Daily!Q671,Daily!Q733,Daily!Q764,Daily!Q888,Daily!Q919,Daily!Q950)</f>
        <v>4733</v>
      </c>
      <c r="R18" s="35">
        <f>SUM(Daily!R20,Daily!R237,Daily!R454,Daily!R671,Daily!R733,Daily!R764,Daily!R888,Daily!R919,Daily!R950)</f>
        <v>9407</v>
      </c>
      <c r="S18" s="35">
        <f>SUM(Daily!S20,Daily!S237,Daily!S454,Daily!S671,Daily!S733,Daily!S764,Daily!S888,Daily!S919,Daily!S950)</f>
        <v>8584</v>
      </c>
      <c r="T18" s="35">
        <f>SUM(Daily!T20,Daily!T237,Daily!T454,Daily!T671,Daily!T733,Daily!T764,Daily!T888,Daily!T919,Daily!T950)</f>
        <v>1239</v>
      </c>
      <c r="U18" s="35">
        <f>SUM(Daily!U20,Daily!U237,Daily!U454,Daily!U671,Daily!U733,Daily!U764,Daily!U888,Daily!U919,Daily!U950)</f>
        <v>1155</v>
      </c>
      <c r="V18" s="35">
        <f>SUM(Daily!V20,Daily!V237,Daily!V454,Daily!V671,Daily!V733,Daily!V764,Daily!V888,Daily!V919,Daily!V950)</f>
        <v>6733</v>
      </c>
      <c r="W18" s="35">
        <f>SUM(Daily!W20,Daily!W237,Daily!W454,Daily!W671,Daily!W733,Daily!W764,Daily!W888,Daily!W919,Daily!W950)</f>
        <v>8929</v>
      </c>
      <c r="X18" s="35">
        <f>SUM(Daily!X20,Daily!X237,Daily!X454,Daily!X671,Daily!X733,Daily!X764,Daily!X888,Daily!X919,Daily!X950)</f>
        <v>5278</v>
      </c>
      <c r="Y18" s="35">
        <f>SUM(Daily!Y20,Daily!Y237,Daily!Y454,Daily!Y671,Daily!Y733,Daily!Y764,Daily!Y888,Daily!Y919,Daily!Y950)</f>
        <v>2719</v>
      </c>
      <c r="Z18" s="35">
        <f>SUM(Daily!Z20,Daily!Z237,Daily!Z454,Daily!Z671,Daily!Z733,Daily!Z764,Daily!Z888,Daily!Z919,Daily!Z950)</f>
        <v>21348</v>
      </c>
      <c r="AA18" s="35">
        <f>SUM(Daily!AA20,Daily!AA237,Daily!AA454,Daily!AA671,Daily!AA733,Daily!AA764,Daily!AA888,Daily!AA919,Daily!AA950)</f>
        <v>19846</v>
      </c>
      <c r="AB18" s="114">
        <f t="shared" si="0"/>
        <v>104636</v>
      </c>
      <c r="AC18" s="19">
        <f t="shared" si="0"/>
        <v>102160</v>
      </c>
    </row>
    <row r="19" spans="1:29" ht="15" thickTop="1" thickBot="1">
      <c r="A19" s="96" t="s">
        <v>28</v>
      </c>
      <c r="B19" s="35">
        <f>SUM(Daily!B21,Daily!B238,Daily!B455,Daily!B672,Daily!B734,Daily!B765,Daily!B889,Daily!B920,Daily!B951)</f>
        <v>16680</v>
      </c>
      <c r="C19" s="35">
        <f>SUM(Daily!C21,Daily!C238,Daily!C455,Daily!C672,Daily!C734,Daily!C765,Daily!C889,Daily!C920,Daily!C951)</f>
        <v>14816</v>
      </c>
      <c r="D19" s="35">
        <f>SUM(Daily!D21,Daily!D238,Daily!D455,Daily!D672,Daily!D734,Daily!D765,Daily!D889,Daily!D920,Daily!D951)</f>
        <v>6632</v>
      </c>
      <c r="E19" s="35">
        <f>SUM(Daily!E21,Daily!E238,Daily!E455,Daily!E672,Daily!E734,Daily!E765,Daily!E889,Daily!E920,Daily!E951)</f>
        <v>5030</v>
      </c>
      <c r="F19" s="35">
        <f>SUM(Daily!F21,Daily!F238,Daily!F455,Daily!F672,Daily!F734,Daily!F765,Daily!F889,Daily!F920,Daily!F951)</f>
        <v>2689</v>
      </c>
      <c r="G19" s="35">
        <f>SUM(Daily!G21,Daily!G238,Daily!G455,Daily!G672,Daily!G734,Daily!G765,Daily!G889,Daily!G920,Daily!G951)</f>
        <v>1683</v>
      </c>
      <c r="H19" s="35">
        <f>SUM(Daily!H21,Daily!H238,Daily!H455,Daily!H672,Daily!H734,Daily!H765,Daily!H889,Daily!H920,Daily!H951)</f>
        <v>14584</v>
      </c>
      <c r="I19" s="35">
        <f>SUM(Daily!I21,Daily!I238,Daily!I455,Daily!I672,Daily!I734,Daily!I765,Daily!I889,Daily!I920,Daily!I951)</f>
        <v>17212</v>
      </c>
      <c r="J19" s="35">
        <f>SUM(Daily!J21,Daily!J238,Daily!J455,Daily!J672,Daily!J734,Daily!J765,Daily!J889,Daily!J920,Daily!J951)</f>
        <v>1290</v>
      </c>
      <c r="K19" s="35">
        <f>SUM(Daily!K21,Daily!K238,Daily!K455,Daily!K672,Daily!K734,Daily!K765,Daily!K889,Daily!K920,Daily!K951)</f>
        <v>1512</v>
      </c>
      <c r="L19" s="35">
        <f>SUM(Daily!L21,Daily!L238,Daily!L455,Daily!L672,Daily!L734,Daily!L765,Daily!L889,Daily!L920,Daily!L951)</f>
        <v>3422</v>
      </c>
      <c r="M19" s="35">
        <f>SUM(Daily!M21,Daily!M238,Daily!M455,Daily!M672,Daily!M734,Daily!M765,Daily!M889,Daily!M920,Daily!M951)</f>
        <v>5749</v>
      </c>
      <c r="N19" s="35">
        <f>SUM(Daily!N21,Daily!N238,Daily!N455,Daily!N672,Daily!N734,Daily!N765,Daily!N889,Daily!N920,Daily!N951)</f>
        <v>10733</v>
      </c>
      <c r="O19" s="35">
        <f>SUM(Daily!O21,Daily!O238,Daily!O455,Daily!O672,Daily!O734,Daily!O765,Daily!O889,Daily!O920,Daily!O951)</f>
        <v>11948</v>
      </c>
      <c r="P19" s="35">
        <f>SUM(Daily!P21,Daily!P238,Daily!P455,Daily!P672,Daily!P734,Daily!P765,Daily!P889,Daily!P920,Daily!P951)</f>
        <v>6003</v>
      </c>
      <c r="Q19" s="35">
        <f>SUM(Daily!Q21,Daily!Q238,Daily!Q455,Daily!Q672,Daily!Q734,Daily!Q765,Daily!Q889,Daily!Q920,Daily!Q951)</f>
        <v>5125</v>
      </c>
      <c r="R19" s="35">
        <f>SUM(Daily!R21,Daily!R238,Daily!R455,Daily!R672,Daily!R734,Daily!R765,Daily!R889,Daily!R920,Daily!R951)</f>
        <v>8876</v>
      </c>
      <c r="S19" s="35">
        <f>SUM(Daily!S21,Daily!S238,Daily!S455,Daily!S672,Daily!S734,Daily!S765,Daily!S889,Daily!S920,Daily!S951)</f>
        <v>9574</v>
      </c>
      <c r="T19" s="35">
        <f>SUM(Daily!T21,Daily!T238,Daily!T455,Daily!T672,Daily!T734,Daily!T765,Daily!T889,Daily!T920,Daily!T951)</f>
        <v>1350</v>
      </c>
      <c r="U19" s="35">
        <f>SUM(Daily!U21,Daily!U238,Daily!U455,Daily!U672,Daily!U734,Daily!U765,Daily!U889,Daily!U920,Daily!U951)</f>
        <v>1014</v>
      </c>
      <c r="V19" s="35">
        <f>SUM(Daily!V21,Daily!V238,Daily!V455,Daily!V672,Daily!V734,Daily!V765,Daily!V889,Daily!V920,Daily!V951)</f>
        <v>8500</v>
      </c>
      <c r="W19" s="35">
        <f>SUM(Daily!W21,Daily!W238,Daily!W455,Daily!W672,Daily!W734,Daily!W765,Daily!W889,Daily!W920,Daily!W951)</f>
        <v>8727</v>
      </c>
      <c r="X19" s="35">
        <f>SUM(Daily!X21,Daily!X238,Daily!X455,Daily!X672,Daily!X734,Daily!X765,Daily!X889,Daily!X920,Daily!X951)</f>
        <v>6003</v>
      </c>
      <c r="Y19" s="35">
        <f>SUM(Daily!Y21,Daily!Y238,Daily!Y455,Daily!Y672,Daily!Y734,Daily!Y765,Daily!Y889,Daily!Y920,Daily!Y951)</f>
        <v>2603</v>
      </c>
      <c r="Z19" s="35">
        <f>SUM(Daily!Z21,Daily!Z238,Daily!Z455,Daily!Z672,Daily!Z734,Daily!Z765,Daily!Z889,Daily!Z920,Daily!Z951)</f>
        <v>22805</v>
      </c>
      <c r="AA19" s="35">
        <f>SUM(Daily!AA21,Daily!AA238,Daily!AA455,Daily!AA672,Daily!AA734,Daily!AA765,Daily!AA889,Daily!AA920,Daily!AA951)</f>
        <v>22099</v>
      </c>
      <c r="AB19" s="114">
        <f t="shared" si="0"/>
        <v>109567</v>
      </c>
      <c r="AC19" s="19">
        <f t="shared" si="0"/>
        <v>107092</v>
      </c>
    </row>
    <row r="20" spans="1:29" ht="15" thickTop="1" thickBot="1">
      <c r="A20" s="95" t="s">
        <v>29</v>
      </c>
      <c r="B20" s="35">
        <f>SUM(Daily!B22,Daily!B239,Daily!B456,Daily!B673,Daily!B735,Daily!B766,Daily!B890,Daily!B921,Daily!B952)</f>
        <v>17365</v>
      </c>
      <c r="C20" s="35">
        <f>SUM(Daily!C22,Daily!C239,Daily!C456,Daily!C673,Daily!C735,Daily!C766,Daily!C890,Daily!C921,Daily!C952)</f>
        <v>15844</v>
      </c>
      <c r="D20" s="35">
        <f>SUM(Daily!D22,Daily!D239,Daily!D456,Daily!D673,Daily!D735,Daily!D766,Daily!D890,Daily!D921,Daily!D952)</f>
        <v>6448</v>
      </c>
      <c r="E20" s="35">
        <f>SUM(Daily!E22,Daily!E239,Daily!E456,Daily!E673,Daily!E735,Daily!E766,Daily!E890,Daily!E921,Daily!E952)</f>
        <v>5488</v>
      </c>
      <c r="F20" s="35">
        <f>SUM(Daily!F22,Daily!F239,Daily!F456,Daily!F673,Daily!F735,Daily!F766,Daily!F890,Daily!F921,Daily!F952)</f>
        <v>2610</v>
      </c>
      <c r="G20" s="35">
        <f>SUM(Daily!G22,Daily!G239,Daily!G456,Daily!G673,Daily!G735,Daily!G766,Daily!G890,Daily!G921,Daily!G952)</f>
        <v>2082</v>
      </c>
      <c r="H20" s="35">
        <f>SUM(Daily!H22,Daily!H239,Daily!H456,Daily!H673,Daily!H735,Daily!H766,Daily!H890,Daily!H921,Daily!H952)</f>
        <v>14699</v>
      </c>
      <c r="I20" s="35">
        <f>SUM(Daily!I22,Daily!I239,Daily!I456,Daily!I673,Daily!I735,Daily!I766,Daily!I890,Daily!I921,Daily!I952)</f>
        <v>18054</v>
      </c>
      <c r="J20" s="35">
        <f>SUM(Daily!J22,Daily!J239,Daily!J456,Daily!J673,Daily!J735,Daily!J766,Daily!J890,Daily!J921,Daily!J952)</f>
        <v>1338</v>
      </c>
      <c r="K20" s="35">
        <f>SUM(Daily!K22,Daily!K239,Daily!K456,Daily!K673,Daily!K735,Daily!K766,Daily!K890,Daily!K921,Daily!K952)</f>
        <v>1455</v>
      </c>
      <c r="L20" s="35">
        <f>SUM(Daily!L22,Daily!L239,Daily!L456,Daily!L673,Daily!L735,Daily!L766,Daily!L890,Daily!L921,Daily!L952)</f>
        <v>3208</v>
      </c>
      <c r="M20" s="35">
        <f>SUM(Daily!M22,Daily!M239,Daily!M456,Daily!M673,Daily!M735,Daily!M766,Daily!M890,Daily!M921,Daily!M952)</f>
        <v>5257</v>
      </c>
      <c r="N20" s="35">
        <f>SUM(Daily!N22,Daily!N239,Daily!N456,Daily!N673,Daily!N735,Daily!N766,Daily!N890,Daily!N921,Daily!N952)</f>
        <v>10672</v>
      </c>
      <c r="O20" s="35">
        <f>SUM(Daily!O22,Daily!O239,Daily!O456,Daily!O673,Daily!O735,Daily!O766,Daily!O890,Daily!O921,Daily!O952)</f>
        <v>11284</v>
      </c>
      <c r="P20" s="35">
        <f>SUM(Daily!P22,Daily!P239,Daily!P456,Daily!P673,Daily!P735,Daily!P766,Daily!P890,Daily!P921,Daily!P952)</f>
        <v>5693</v>
      </c>
      <c r="Q20" s="35">
        <f>SUM(Daily!Q22,Daily!Q239,Daily!Q456,Daily!Q673,Daily!Q735,Daily!Q766,Daily!Q890,Daily!Q921,Daily!Q952)</f>
        <v>5569</v>
      </c>
      <c r="R20" s="35">
        <f>SUM(Daily!R22,Daily!R239,Daily!R456,Daily!R673,Daily!R735,Daily!R766,Daily!R890,Daily!R921,Daily!R952)</f>
        <v>8707</v>
      </c>
      <c r="S20" s="35">
        <f>SUM(Daily!S22,Daily!S239,Daily!S456,Daily!S673,Daily!S735,Daily!S766,Daily!S890,Daily!S921,Daily!S952)</f>
        <v>10261</v>
      </c>
      <c r="T20" s="35">
        <f>SUM(Daily!T22,Daily!T239,Daily!T456,Daily!T673,Daily!T735,Daily!T766,Daily!T890,Daily!T921,Daily!T952)</f>
        <v>1292</v>
      </c>
      <c r="U20" s="35">
        <f>SUM(Daily!U22,Daily!U239,Daily!U456,Daily!U673,Daily!U735,Daily!U766,Daily!U890,Daily!U921,Daily!U952)</f>
        <v>1248</v>
      </c>
      <c r="V20" s="35">
        <f>SUM(Daily!V22,Daily!V239,Daily!V456,Daily!V673,Daily!V735,Daily!V766,Daily!V890,Daily!V921,Daily!V952)</f>
        <v>8383</v>
      </c>
      <c r="W20" s="35">
        <f>SUM(Daily!W22,Daily!W239,Daily!W456,Daily!W673,Daily!W735,Daily!W766,Daily!W890,Daily!W921,Daily!W952)</f>
        <v>8972</v>
      </c>
      <c r="X20" s="35">
        <f>SUM(Daily!X22,Daily!X239,Daily!X456,Daily!X673,Daily!X735,Daily!X766,Daily!X890,Daily!X921,Daily!X952)</f>
        <v>5604</v>
      </c>
      <c r="Y20" s="35">
        <f>SUM(Daily!Y22,Daily!Y239,Daily!Y456,Daily!Y673,Daily!Y735,Daily!Y766,Daily!Y890,Daily!Y921,Daily!Y952)</f>
        <v>2972</v>
      </c>
      <c r="Z20" s="35">
        <f>SUM(Daily!Z22,Daily!Z239,Daily!Z456,Daily!Z673,Daily!Z735,Daily!Z766,Daily!Z890,Daily!Z921,Daily!Z952)</f>
        <v>23116</v>
      </c>
      <c r="AA20" s="35">
        <f>SUM(Daily!AA22,Daily!AA239,Daily!AA456,Daily!AA673,Daily!AA735,Daily!AA766,Daily!AA890,Daily!AA921,Daily!AA952)</f>
        <v>21425</v>
      </c>
      <c r="AB20" s="114">
        <f t="shared" si="0"/>
        <v>109135</v>
      </c>
      <c r="AC20" s="19">
        <f t="shared" si="0"/>
        <v>109911</v>
      </c>
    </row>
    <row r="21" spans="1:29" ht="15" thickTop="1" thickBot="1">
      <c r="A21" s="96" t="s">
        <v>30</v>
      </c>
      <c r="B21" s="35">
        <f>SUM(Daily!B23,Daily!B240,Daily!B457,Daily!B674,Daily!B736,Daily!B767,Daily!B891,Daily!B922,Daily!B953)</f>
        <v>16353</v>
      </c>
      <c r="C21" s="35">
        <f>SUM(Daily!C23,Daily!C240,Daily!C457,Daily!C674,Daily!C736,Daily!C767,Daily!C891,Daily!C922,Daily!C953)</f>
        <v>14061</v>
      </c>
      <c r="D21" s="35">
        <f>SUM(Daily!D23,Daily!D240,Daily!D457,Daily!D674,Daily!D736,Daily!D767,Daily!D891,Daily!D922,Daily!D953)</f>
        <v>5450</v>
      </c>
      <c r="E21" s="35">
        <f>SUM(Daily!E23,Daily!E240,Daily!E457,Daily!E674,Daily!E736,Daily!E767,Daily!E891,Daily!E922,Daily!E953)</f>
        <v>5771</v>
      </c>
      <c r="F21" s="35">
        <f>SUM(Daily!F23,Daily!F240,Daily!F457,Daily!F674,Daily!F736,Daily!F767,Daily!F891,Daily!F922,Daily!F953)</f>
        <v>2280</v>
      </c>
      <c r="G21" s="35">
        <f>SUM(Daily!G23,Daily!G240,Daily!G457,Daily!G674,Daily!G736,Daily!G767,Daily!G891,Daily!G922,Daily!G953)</f>
        <v>2022</v>
      </c>
      <c r="H21" s="35">
        <f>SUM(Daily!H23,Daily!H240,Daily!H457,Daily!H674,Daily!H736,Daily!H767,Daily!H891,Daily!H922,Daily!H953)</f>
        <v>13234</v>
      </c>
      <c r="I21" s="35">
        <f>SUM(Daily!I23,Daily!I240,Daily!I457,Daily!I674,Daily!I736,Daily!I767,Daily!I891,Daily!I922,Daily!I953)</f>
        <v>15959</v>
      </c>
      <c r="J21" s="35">
        <f>SUM(Daily!J23,Daily!J240,Daily!J457,Daily!J674,Daily!J736,Daily!J767,Daily!J891,Daily!J922,Daily!J953)</f>
        <v>1370</v>
      </c>
      <c r="K21" s="35">
        <f>SUM(Daily!K23,Daily!K240,Daily!K457,Daily!K674,Daily!K736,Daily!K767,Daily!K891,Daily!K922,Daily!K953)</f>
        <v>1243</v>
      </c>
      <c r="L21" s="35">
        <f>SUM(Daily!L23,Daily!L240,Daily!L457,Daily!L674,Daily!L736,Daily!L767,Daily!L891,Daily!L922,Daily!L953)</f>
        <v>3048</v>
      </c>
      <c r="M21" s="35">
        <f>SUM(Daily!M23,Daily!M240,Daily!M457,Daily!M674,Daily!M736,Daily!M767,Daily!M891,Daily!M922,Daily!M953)</f>
        <v>4725</v>
      </c>
      <c r="N21" s="35">
        <f>SUM(Daily!N23,Daily!N240,Daily!N457,Daily!N674,Daily!N736,Daily!N767,Daily!N891,Daily!N922,Daily!N953)</f>
        <v>9399</v>
      </c>
      <c r="O21" s="35">
        <f>SUM(Daily!O23,Daily!O240,Daily!O457,Daily!O674,Daily!O736,Daily!O767,Daily!O891,Daily!O922,Daily!O953)</f>
        <v>10618</v>
      </c>
      <c r="P21" s="35">
        <f>SUM(Daily!P23,Daily!P240,Daily!P457,Daily!P674,Daily!P736,Daily!P767,Daily!P891,Daily!P922,Daily!P953)</f>
        <v>4796</v>
      </c>
      <c r="Q21" s="35">
        <f>SUM(Daily!Q23,Daily!Q240,Daily!Q457,Daily!Q674,Daily!Q736,Daily!Q767,Daily!Q891,Daily!Q922,Daily!Q953)</f>
        <v>5699</v>
      </c>
      <c r="R21" s="35">
        <f>SUM(Daily!R23,Daily!R240,Daily!R457,Daily!R674,Daily!R736,Daily!R767,Daily!R891,Daily!R922,Daily!R953)</f>
        <v>7168</v>
      </c>
      <c r="S21" s="35">
        <f>SUM(Daily!S23,Daily!S240,Daily!S457,Daily!S674,Daily!S736,Daily!S767,Daily!S891,Daily!S922,Daily!S953)</f>
        <v>9968</v>
      </c>
      <c r="T21" s="35">
        <f>SUM(Daily!T23,Daily!T240,Daily!T457,Daily!T674,Daily!T736,Daily!T767,Daily!T891,Daily!T922,Daily!T953)</f>
        <v>1132</v>
      </c>
      <c r="U21" s="35">
        <f>SUM(Daily!U23,Daily!U240,Daily!U457,Daily!U674,Daily!U736,Daily!U767,Daily!U891,Daily!U922,Daily!U953)</f>
        <v>1363</v>
      </c>
      <c r="V21" s="35">
        <f>SUM(Daily!V23,Daily!V240,Daily!V457,Daily!V674,Daily!V736,Daily!V767,Daily!V891,Daily!V922,Daily!V953)</f>
        <v>8047</v>
      </c>
      <c r="W21" s="35">
        <f>SUM(Daily!W23,Daily!W240,Daily!W457,Daily!W674,Daily!W736,Daily!W767,Daily!W891,Daily!W922,Daily!W953)</f>
        <v>7958</v>
      </c>
      <c r="X21" s="35">
        <f>SUM(Daily!X23,Daily!X240,Daily!X457,Daily!X674,Daily!X736,Daily!X767,Daily!X891,Daily!X922,Daily!X953)</f>
        <v>4774</v>
      </c>
      <c r="Y21" s="35">
        <f>SUM(Daily!Y23,Daily!Y240,Daily!Y457,Daily!Y674,Daily!Y736,Daily!Y767,Daily!Y891,Daily!Y922,Daily!Y953)</f>
        <v>3042</v>
      </c>
      <c r="Z21" s="35">
        <f>SUM(Daily!Z23,Daily!Z240,Daily!Z457,Daily!Z674,Daily!Z736,Daily!Z767,Daily!Z891,Daily!Z922,Daily!Z953)</f>
        <v>21226</v>
      </c>
      <c r="AA21" s="35">
        <f>SUM(Daily!AA23,Daily!AA240,Daily!AA457,Daily!AA674,Daily!AA736,Daily!AA767,Daily!AA891,Daily!AA922,Daily!AA953)</f>
        <v>19209</v>
      </c>
      <c r="AB21" s="114">
        <f t="shared" si="0"/>
        <v>98277</v>
      </c>
      <c r="AC21" s="19">
        <f t="shared" si="0"/>
        <v>101638</v>
      </c>
    </row>
    <row r="22" spans="1:29" ht="15" thickTop="1" thickBot="1">
      <c r="A22" s="95" t="s">
        <v>31</v>
      </c>
      <c r="B22" s="35">
        <f>SUM(Daily!B24,Daily!B241,Daily!B458,Daily!B675,Daily!B737,Daily!B768,Daily!B892,Daily!B923,Daily!B954)</f>
        <v>16481</v>
      </c>
      <c r="C22" s="35">
        <f>SUM(Daily!C24,Daily!C241,Daily!C458,Daily!C675,Daily!C737,Daily!C768,Daily!C892,Daily!C923,Daily!C954)</f>
        <v>12655</v>
      </c>
      <c r="D22" s="35">
        <f>SUM(Daily!D24,Daily!D241,Daily!D458,Daily!D675,Daily!D737,Daily!D768,Daily!D892,Daily!D923,Daily!D954)</f>
        <v>4793</v>
      </c>
      <c r="E22" s="35">
        <f>SUM(Daily!E24,Daily!E241,Daily!E458,Daily!E675,Daily!E737,Daily!E768,Daily!E892,Daily!E923,Daily!E954)</f>
        <v>5246</v>
      </c>
      <c r="F22" s="35">
        <f>SUM(Daily!F24,Daily!F241,Daily!F458,Daily!F675,Daily!F737,Daily!F768,Daily!F892,Daily!F923,Daily!F954)</f>
        <v>1846</v>
      </c>
      <c r="G22" s="35">
        <f>SUM(Daily!G24,Daily!G241,Daily!G458,Daily!G675,Daily!G737,Daily!G768,Daily!G892,Daily!G923,Daily!G954)</f>
        <v>1943</v>
      </c>
      <c r="H22" s="35">
        <f>SUM(Daily!H24,Daily!H241,Daily!H458,Daily!H675,Daily!H737,Daily!H768,Daily!H892,Daily!H923,Daily!H954)</f>
        <v>11966</v>
      </c>
      <c r="I22" s="35">
        <f>SUM(Daily!I24,Daily!I241,Daily!I458,Daily!I675,Daily!I737,Daily!I768,Daily!I892,Daily!I923,Daily!I954)</f>
        <v>16181</v>
      </c>
      <c r="J22" s="35">
        <f>SUM(Daily!J24,Daily!J241,Daily!J458,Daily!J675,Daily!J737,Daily!J768,Daily!J892,Daily!J923,Daily!J954)</f>
        <v>1278</v>
      </c>
      <c r="K22" s="35">
        <f>SUM(Daily!K24,Daily!K241,Daily!K458,Daily!K675,Daily!K737,Daily!K768,Daily!K892,Daily!K923,Daily!K954)</f>
        <v>995</v>
      </c>
      <c r="L22" s="35">
        <f>SUM(Daily!L24,Daily!L241,Daily!L458,Daily!L675,Daily!L737,Daily!L768,Daily!L892,Daily!L923,Daily!L954)</f>
        <v>2962</v>
      </c>
      <c r="M22" s="35">
        <f>SUM(Daily!M24,Daily!M241,Daily!M458,Daily!M675,Daily!M737,Daily!M768,Daily!M892,Daily!M923,Daily!M954)</f>
        <v>4014</v>
      </c>
      <c r="N22" s="35">
        <f>SUM(Daily!N24,Daily!N241,Daily!N458,Daily!N675,Daily!N737,Daily!N768,Daily!N892,Daily!N923,Daily!N954)</f>
        <v>9320</v>
      </c>
      <c r="O22" s="35">
        <f>SUM(Daily!O24,Daily!O241,Daily!O458,Daily!O675,Daily!O737,Daily!O768,Daily!O892,Daily!O923,Daily!O954)</f>
        <v>10105</v>
      </c>
      <c r="P22" s="35">
        <f>SUM(Daily!P24,Daily!P241,Daily!P458,Daily!P675,Daily!P737,Daily!P768,Daily!P892,Daily!P923,Daily!P954)</f>
        <v>4251</v>
      </c>
      <c r="Q22" s="35">
        <f>SUM(Daily!Q24,Daily!Q241,Daily!Q458,Daily!Q675,Daily!Q737,Daily!Q768,Daily!Q892,Daily!Q923,Daily!Q954)</f>
        <v>6408</v>
      </c>
      <c r="R22" s="35">
        <f>SUM(Daily!R24,Daily!R241,Daily!R458,Daily!R675,Daily!R737,Daily!R768,Daily!R892,Daily!R923,Daily!R954)</f>
        <v>6170</v>
      </c>
      <c r="S22" s="35">
        <f>SUM(Daily!S24,Daily!S241,Daily!S458,Daily!S675,Daily!S737,Daily!S768,Daily!S892,Daily!S923,Daily!S954)</f>
        <v>10498</v>
      </c>
      <c r="T22" s="35">
        <f>SUM(Daily!T24,Daily!T241,Daily!T458,Daily!T675,Daily!T737,Daily!T768,Daily!T892,Daily!T923,Daily!T954)</f>
        <v>1039</v>
      </c>
      <c r="U22" s="35">
        <f>SUM(Daily!U24,Daily!U241,Daily!U458,Daily!U675,Daily!U737,Daily!U768,Daily!U892,Daily!U923,Daily!U954)</f>
        <v>1432</v>
      </c>
      <c r="V22" s="35">
        <f>SUM(Daily!V24,Daily!V241,Daily!V458,Daily!V675,Daily!V737,Daily!V768,Daily!V892,Daily!V923,Daily!V954)</f>
        <v>9218</v>
      </c>
      <c r="W22" s="35">
        <f>SUM(Daily!W24,Daily!W241,Daily!W458,Daily!W675,Daily!W737,Daily!W768,Daily!W892,Daily!W923,Daily!W954)</f>
        <v>7627</v>
      </c>
      <c r="X22" s="35">
        <f>SUM(Daily!X24,Daily!X241,Daily!X458,Daily!X675,Daily!X737,Daily!X768,Daily!X892,Daily!X923,Daily!X954)</f>
        <v>4439</v>
      </c>
      <c r="Y22" s="35">
        <f>SUM(Daily!Y24,Daily!Y241,Daily!Y458,Daily!Y675,Daily!Y737,Daily!Y768,Daily!Y892,Daily!Y923,Daily!Y954)</f>
        <v>3285</v>
      </c>
      <c r="Z22" s="35">
        <f>SUM(Daily!Z24,Daily!Z241,Daily!Z458,Daily!Z675,Daily!Z737,Daily!Z768,Daily!Z892,Daily!Z923,Daily!Z954)</f>
        <v>18963</v>
      </c>
      <c r="AA22" s="35">
        <f>SUM(Daily!AA24,Daily!AA241,Daily!AA458,Daily!AA675,Daily!AA737,Daily!AA768,Daily!AA892,Daily!AA923,Daily!AA954)</f>
        <v>18180</v>
      </c>
      <c r="AB22" s="114">
        <f t="shared" si="0"/>
        <v>92726</v>
      </c>
      <c r="AC22" s="19">
        <f t="shared" si="0"/>
        <v>98569</v>
      </c>
    </row>
    <row r="23" spans="1:29" ht="15" thickTop="1" thickBot="1">
      <c r="A23" s="96" t="s">
        <v>32</v>
      </c>
      <c r="B23" s="35">
        <f>SUM(Daily!B25,Daily!B242,Daily!B459,Daily!B676,Daily!B738,Daily!B769,Daily!B893,Daily!B924,Daily!B955)</f>
        <v>16970</v>
      </c>
      <c r="C23" s="35">
        <f>SUM(Daily!C25,Daily!C242,Daily!C459,Daily!C676,Daily!C738,Daily!C769,Daily!C893,Daily!C924,Daily!C955)</f>
        <v>10929</v>
      </c>
      <c r="D23" s="35">
        <f>SUM(Daily!D25,Daily!D242,Daily!D459,Daily!D676,Daily!D738,Daily!D769,Daily!D893,Daily!D924,Daily!D955)</f>
        <v>4414</v>
      </c>
      <c r="E23" s="35">
        <f>SUM(Daily!E25,Daily!E242,Daily!E459,Daily!E676,Daily!E738,Daily!E769,Daily!E893,Daily!E924,Daily!E955)</f>
        <v>5157</v>
      </c>
      <c r="F23" s="35">
        <f>SUM(Daily!F25,Daily!F242,Daily!F459,Daily!F676,Daily!F738,Daily!F769,Daily!F893,Daily!F924,Daily!F955)</f>
        <v>1544</v>
      </c>
      <c r="G23" s="35">
        <f>SUM(Daily!G25,Daily!G242,Daily!G459,Daily!G676,Daily!G738,Daily!G769,Daily!G893,Daily!G924,Daily!G955)</f>
        <v>1851</v>
      </c>
      <c r="H23" s="35">
        <f>SUM(Daily!H25,Daily!H242,Daily!H459,Daily!H676,Daily!H738,Daily!H769,Daily!H893,Daily!H924,Daily!H955)</f>
        <v>11039</v>
      </c>
      <c r="I23" s="35">
        <f>SUM(Daily!I25,Daily!I242,Daily!I459,Daily!I676,Daily!I738,Daily!I769,Daily!I893,Daily!I924,Daily!I955)</f>
        <v>15425</v>
      </c>
      <c r="J23" s="35">
        <f>SUM(Daily!J25,Daily!J242,Daily!J459,Daily!J676,Daily!J738,Daily!J769,Daily!J893,Daily!J924,Daily!J955)</f>
        <v>1332</v>
      </c>
      <c r="K23" s="35">
        <f>SUM(Daily!K25,Daily!K242,Daily!K459,Daily!K676,Daily!K738,Daily!K769,Daily!K893,Daily!K924,Daily!K955)</f>
        <v>1012</v>
      </c>
      <c r="L23" s="35">
        <f>SUM(Daily!L25,Daily!L242,Daily!L459,Daily!L676,Daily!L738,Daily!L769,Daily!L893,Daily!L924,Daily!L955)</f>
        <v>3003</v>
      </c>
      <c r="M23" s="35">
        <f>SUM(Daily!M25,Daily!M242,Daily!M459,Daily!M676,Daily!M738,Daily!M769,Daily!M893,Daily!M924,Daily!M955)</f>
        <v>3356</v>
      </c>
      <c r="N23" s="35">
        <f>SUM(Daily!N25,Daily!N242,Daily!N459,Daily!N676,Daily!N738,Daily!N769,Daily!N893,Daily!N924,Daily!N955)</f>
        <v>9026</v>
      </c>
      <c r="O23" s="35">
        <f>SUM(Daily!O25,Daily!O242,Daily!O459,Daily!O676,Daily!O738,Daily!O769,Daily!O893,Daily!O924,Daily!O955)</f>
        <v>10023</v>
      </c>
      <c r="P23" s="35">
        <f>SUM(Daily!P25,Daily!P242,Daily!P459,Daily!P676,Daily!P738,Daily!P769,Daily!P893,Daily!P924,Daily!P955)</f>
        <v>3595</v>
      </c>
      <c r="Q23" s="35">
        <f>SUM(Daily!Q25,Daily!Q242,Daily!Q459,Daily!Q676,Daily!Q738,Daily!Q769,Daily!Q893,Daily!Q924,Daily!Q955)</f>
        <v>6416</v>
      </c>
      <c r="R23" s="35">
        <f>SUM(Daily!R25,Daily!R242,Daily!R459,Daily!R676,Daily!R738,Daily!R769,Daily!R893,Daily!R924,Daily!R955)</f>
        <v>5537</v>
      </c>
      <c r="S23" s="35">
        <f>SUM(Daily!S25,Daily!S242,Daily!S459,Daily!S676,Daily!S738,Daily!S769,Daily!S893,Daily!S924,Daily!S955)</f>
        <v>9767</v>
      </c>
      <c r="T23" s="35">
        <f>SUM(Daily!T25,Daily!T242,Daily!T459,Daily!T676,Daily!T738,Daily!T769,Daily!T893,Daily!T924,Daily!T955)</f>
        <v>995</v>
      </c>
      <c r="U23" s="35">
        <f>SUM(Daily!U25,Daily!U242,Daily!U459,Daily!U676,Daily!U738,Daily!U769,Daily!U893,Daily!U924,Daily!U955)</f>
        <v>1407</v>
      </c>
      <c r="V23" s="35">
        <f>SUM(Daily!V25,Daily!V242,Daily!V459,Daily!V676,Daily!V738,Daily!V769,Daily!V893,Daily!V924,Daily!V955)</f>
        <v>9858</v>
      </c>
      <c r="W23" s="35">
        <f>SUM(Daily!W25,Daily!W242,Daily!W459,Daily!W676,Daily!W738,Daily!W769,Daily!W893,Daily!W924,Daily!W955)</f>
        <v>6588</v>
      </c>
      <c r="X23" s="35">
        <f>SUM(Daily!X25,Daily!X242,Daily!X459,Daily!X676,Daily!X738,Daily!X769,Daily!X893,Daily!X924,Daily!X955)</f>
        <v>4610</v>
      </c>
      <c r="Y23" s="35">
        <f>SUM(Daily!Y25,Daily!Y242,Daily!Y459,Daily!Y676,Daily!Y738,Daily!Y769,Daily!Y893,Daily!Y924,Daily!Y955)</f>
        <v>3467</v>
      </c>
      <c r="Z23" s="35">
        <f>SUM(Daily!Z25,Daily!Z242,Daily!Z459,Daily!Z676,Daily!Z738,Daily!Z769,Daily!Z893,Daily!Z924,Daily!Z955)</f>
        <v>17782</v>
      </c>
      <c r="AA23" s="35">
        <f>SUM(Daily!AA25,Daily!AA242,Daily!AA459,Daily!AA676,Daily!AA738,Daily!AA769,Daily!AA893,Daily!AA924,Daily!AA955)</f>
        <v>16912</v>
      </c>
      <c r="AB23" s="114">
        <f t="shared" si="0"/>
        <v>89705</v>
      </c>
      <c r="AC23" s="19">
        <f t="shared" si="0"/>
        <v>92310</v>
      </c>
    </row>
    <row r="24" spans="1:29" ht="15" thickTop="1" thickBot="1">
      <c r="A24" s="95" t="s">
        <v>33</v>
      </c>
      <c r="B24" s="35">
        <f>SUM(Daily!B26,Daily!B243,Daily!B460,Daily!B677,Daily!B739,Daily!B770,Daily!B894,Daily!B925,Daily!B956)</f>
        <v>13471</v>
      </c>
      <c r="C24" s="35">
        <f>SUM(Daily!C26,Daily!C243,Daily!C460,Daily!C677,Daily!C739,Daily!C770,Daily!C894,Daily!C925,Daily!C956)</f>
        <v>10377</v>
      </c>
      <c r="D24" s="35">
        <f>SUM(Daily!D26,Daily!D243,Daily!D460,Daily!D677,Daily!D739,Daily!D770,Daily!D894,Daily!D925,Daily!D956)</f>
        <v>2831</v>
      </c>
      <c r="E24" s="35">
        <f>SUM(Daily!E26,Daily!E243,Daily!E460,Daily!E677,Daily!E739,Daily!E770,Daily!E894,Daily!E925,Daily!E956)</f>
        <v>4654</v>
      </c>
      <c r="F24" s="35">
        <f>SUM(Daily!F26,Daily!F243,Daily!F460,Daily!F677,Daily!F739,Daily!F770,Daily!F894,Daily!F925,Daily!F956)</f>
        <v>1055</v>
      </c>
      <c r="G24" s="35">
        <f>SUM(Daily!G26,Daily!G243,Daily!G460,Daily!G677,Daily!G739,Daily!G770,Daily!G894,Daily!G925,Daily!G956)</f>
        <v>1670</v>
      </c>
      <c r="H24" s="35">
        <f>SUM(Daily!H26,Daily!H243,Daily!H460,Daily!H677,Daily!H739,Daily!H770,Daily!H894,Daily!H925,Daily!H956)</f>
        <v>8625</v>
      </c>
      <c r="I24" s="35">
        <f>SUM(Daily!I26,Daily!I243,Daily!I460,Daily!I677,Daily!I739,Daily!I770,Daily!I894,Daily!I925,Daily!I956)</f>
        <v>13054</v>
      </c>
      <c r="J24" s="35">
        <f>SUM(Daily!J26,Daily!J243,Daily!J460,Daily!J677,Daily!J739,Daily!J770,Daily!J894,Daily!J925,Daily!J956)</f>
        <v>843</v>
      </c>
      <c r="K24" s="35">
        <f>SUM(Daily!K26,Daily!K243,Daily!K460,Daily!K677,Daily!K739,Daily!K770,Daily!K894,Daily!K925,Daily!K956)</f>
        <v>786</v>
      </c>
      <c r="L24" s="35">
        <f>SUM(Daily!L26,Daily!L243,Daily!L460,Daily!L677,Daily!L739,Daily!L770,Daily!L894,Daily!L925,Daily!L956)</f>
        <v>2247</v>
      </c>
      <c r="M24" s="35">
        <f>SUM(Daily!M26,Daily!M243,Daily!M460,Daily!M677,Daily!M739,Daily!M770,Daily!M894,Daily!M925,Daily!M956)</f>
        <v>2918</v>
      </c>
      <c r="N24" s="35">
        <f>SUM(Daily!N26,Daily!N243,Daily!N460,Daily!N677,Daily!N739,Daily!N770,Daily!N894,Daily!N925,Daily!N956)</f>
        <v>7344</v>
      </c>
      <c r="O24" s="35">
        <f>SUM(Daily!O26,Daily!O243,Daily!O460,Daily!O677,Daily!O739,Daily!O770,Daily!O894,Daily!O925,Daily!O956)</f>
        <v>8171</v>
      </c>
      <c r="P24" s="35">
        <f>SUM(Daily!P26,Daily!P243,Daily!P460,Daily!P677,Daily!P739,Daily!P770,Daily!P894,Daily!P925,Daily!P956)</f>
        <v>2612</v>
      </c>
      <c r="Q24" s="35">
        <f>SUM(Daily!Q26,Daily!Q243,Daily!Q460,Daily!Q677,Daily!Q739,Daily!Q770,Daily!Q894,Daily!Q925,Daily!Q956)</f>
        <v>5785</v>
      </c>
      <c r="R24" s="35">
        <f>SUM(Daily!R26,Daily!R243,Daily!R460,Daily!R677,Daily!R739,Daily!R770,Daily!R894,Daily!R925,Daily!R956)</f>
        <v>4292</v>
      </c>
      <c r="S24" s="35">
        <f>SUM(Daily!S26,Daily!S243,Daily!S460,Daily!S677,Daily!S739,Daily!S770,Daily!S894,Daily!S925,Daily!S956)</f>
        <v>8434</v>
      </c>
      <c r="T24" s="35">
        <f>SUM(Daily!T26,Daily!T243,Daily!T460,Daily!T677,Daily!T739,Daily!T770,Daily!T894,Daily!T925,Daily!T956)</f>
        <v>653</v>
      </c>
      <c r="U24" s="35">
        <f>SUM(Daily!U26,Daily!U243,Daily!U460,Daily!U677,Daily!U739,Daily!U770,Daily!U894,Daily!U925,Daily!U956)</f>
        <v>1460</v>
      </c>
      <c r="V24" s="35">
        <f>SUM(Daily!V26,Daily!V243,Daily!V460,Daily!V677,Daily!V739,Daily!V770,Daily!V894,Daily!V925,Daily!V956)</f>
        <v>8321</v>
      </c>
      <c r="W24" s="35">
        <f>SUM(Daily!W26,Daily!W243,Daily!W460,Daily!W677,Daily!W739,Daily!W770,Daily!W894,Daily!W925,Daily!W956)</f>
        <v>5008</v>
      </c>
      <c r="X24" s="35">
        <f>SUM(Daily!X26,Daily!X243,Daily!X460,Daily!X677,Daily!X739,Daily!X770,Daily!X894,Daily!X925,Daily!X956)</f>
        <v>3267</v>
      </c>
      <c r="Y24" s="35">
        <f>SUM(Daily!Y26,Daily!Y243,Daily!Y460,Daily!Y677,Daily!Y739,Daily!Y770,Daily!Y894,Daily!Y925,Daily!Y956)</f>
        <v>3109</v>
      </c>
      <c r="Z24" s="35">
        <f>SUM(Daily!Z26,Daily!Z243,Daily!Z460,Daily!Z677,Daily!Z739,Daily!Z770,Daily!Z894,Daily!Z925,Daily!Z956)</f>
        <v>13710</v>
      </c>
      <c r="AA24" s="35">
        <f>SUM(Daily!AA26,Daily!AA243,Daily!AA460,Daily!AA677,Daily!AA739,Daily!AA770,Daily!AA894,Daily!AA925,Daily!AA956)</f>
        <v>14975</v>
      </c>
      <c r="AB24" s="114">
        <f t="shared" si="0"/>
        <v>69271</v>
      </c>
      <c r="AC24" s="19">
        <f t="shared" si="0"/>
        <v>80401</v>
      </c>
    </row>
    <row r="25" spans="1:29" ht="15" thickTop="1" thickBot="1">
      <c r="A25" s="96" t="s">
        <v>34</v>
      </c>
      <c r="B25" s="35">
        <f>SUM(Daily!B27,Daily!B244,Daily!B461,Daily!B678,Daily!B740,Daily!B771,Daily!B895,Daily!B926,Daily!B957)</f>
        <v>1521</v>
      </c>
      <c r="C25" s="35">
        <f>SUM(Daily!C27,Daily!C244,Daily!C461,Daily!C678,Daily!C740,Daily!C771,Daily!C895,Daily!C926,Daily!C957)</f>
        <v>6937</v>
      </c>
      <c r="D25" s="35">
        <f>SUM(Daily!D27,Daily!D244,Daily!D461,Daily!D678,Daily!D740,Daily!D771,Daily!D895,Daily!D926,Daily!D957)</f>
        <v>601</v>
      </c>
      <c r="E25" s="35">
        <f>SUM(Daily!E27,Daily!E244,Daily!E461,Daily!E678,Daily!E740,Daily!E771,Daily!E895,Daily!E926,Daily!E957)</f>
        <v>3140</v>
      </c>
      <c r="F25" s="35">
        <f>SUM(Daily!F27,Daily!F244,Daily!F461,Daily!F678,Daily!F740,Daily!F771,Daily!F895,Daily!F926,Daily!F957)</f>
        <v>267</v>
      </c>
      <c r="G25" s="35">
        <f>SUM(Daily!G27,Daily!G244,Daily!G461,Daily!G678,Daily!G740,Daily!G771,Daily!G895,Daily!G926,Daily!G957)</f>
        <v>1072</v>
      </c>
      <c r="H25" s="35">
        <f>SUM(Daily!H27,Daily!H244,Daily!H461,Daily!H678,Daily!H740,Daily!H771,Daily!H895,Daily!H926,Daily!H957)</f>
        <v>2765</v>
      </c>
      <c r="I25" s="35">
        <f>SUM(Daily!I27,Daily!I244,Daily!I461,Daily!I678,Daily!I740,Daily!I771,Daily!I895,Daily!I926,Daily!I957)</f>
        <v>8391</v>
      </c>
      <c r="J25" s="35">
        <f>SUM(Daily!J27,Daily!J244,Daily!J461,Daily!J678,Daily!J740,Daily!J771,Daily!J895,Daily!J926,Daily!J957)</f>
        <v>553</v>
      </c>
      <c r="K25" s="35">
        <f>SUM(Daily!K27,Daily!K244,Daily!K461,Daily!K678,Daily!K740,Daily!K771,Daily!K895,Daily!K926,Daily!K957)</f>
        <v>456</v>
      </c>
      <c r="L25" s="35">
        <f>SUM(Daily!L27,Daily!L244,Daily!L461,Daily!L678,Daily!L740,Daily!L771,Daily!L895,Daily!L926,Daily!L957)</f>
        <v>1320</v>
      </c>
      <c r="M25" s="35">
        <f>SUM(Daily!M27,Daily!M244,Daily!M461,Daily!M678,Daily!M740,Daily!M771,Daily!M895,Daily!M926,Daily!M957)</f>
        <v>1486</v>
      </c>
      <c r="N25" s="35">
        <f>SUM(Daily!N27,Daily!N244,Daily!N461,Daily!N678,Daily!N740,Daily!N771,Daily!N895,Daily!N926,Daily!N957)</f>
        <v>4010</v>
      </c>
      <c r="O25" s="35">
        <f>SUM(Daily!O27,Daily!O244,Daily!O461,Daily!O678,Daily!O740,Daily!O771,Daily!O895,Daily!O926,Daily!O957)</f>
        <v>4977</v>
      </c>
      <c r="P25" s="35">
        <f>SUM(Daily!P27,Daily!P244,Daily!P461,Daily!P678,Daily!P740,Daily!P771,Daily!P895,Daily!P926,Daily!P957)</f>
        <v>1624</v>
      </c>
      <c r="Q25" s="35">
        <f>SUM(Daily!Q27,Daily!Q244,Daily!Q461,Daily!Q678,Daily!Q740,Daily!Q771,Daily!Q895,Daily!Q926,Daily!Q957)</f>
        <v>4405</v>
      </c>
      <c r="R25" s="35">
        <f>SUM(Daily!R27,Daily!R244,Daily!R461,Daily!R678,Daily!R740,Daily!R771,Daily!R895,Daily!R926,Daily!R957)</f>
        <v>2478</v>
      </c>
      <c r="S25" s="35">
        <f>SUM(Daily!S27,Daily!S244,Daily!S461,Daily!S678,Daily!S740,Daily!S771,Daily!S895,Daily!S926,Daily!S957)</f>
        <v>5601</v>
      </c>
      <c r="T25" s="35">
        <f>SUM(Daily!T27,Daily!T244,Daily!T461,Daily!T678,Daily!T740,Daily!T771,Daily!T895,Daily!T926,Daily!T957)</f>
        <v>487</v>
      </c>
      <c r="U25" s="35">
        <f>SUM(Daily!U27,Daily!U244,Daily!U461,Daily!U678,Daily!U740,Daily!U771,Daily!U895,Daily!U926,Daily!U957)</f>
        <v>1006</v>
      </c>
      <c r="V25" s="35">
        <f>SUM(Daily!V27,Daily!V244,Daily!V461,Daily!V678,Daily!V740,Daily!V771,Daily!V895,Daily!V926,Daily!V957)</f>
        <v>7131</v>
      </c>
      <c r="W25" s="35">
        <f>SUM(Daily!W27,Daily!W244,Daily!W461,Daily!W678,Daily!W740,Daily!W771,Daily!W895,Daily!W926,Daily!W957)</f>
        <v>3459</v>
      </c>
      <c r="X25" s="35">
        <f>SUM(Daily!X27,Daily!X244,Daily!X461,Daily!X678,Daily!X740,Daily!X771,Daily!X895,Daily!X926,Daily!X957)</f>
        <v>2430</v>
      </c>
      <c r="Y25" s="35">
        <f>SUM(Daily!Y27,Daily!Y244,Daily!Y461,Daily!Y678,Daily!Y740,Daily!Y771,Daily!Y895,Daily!Y926,Daily!Y957)</f>
        <v>2388</v>
      </c>
      <c r="Z25" s="35">
        <f>SUM(Daily!Z27,Daily!Z244,Daily!Z461,Daily!Z678,Daily!Z740,Daily!Z771,Daily!Z895,Daily!Z926,Daily!Z957)</f>
        <v>8670</v>
      </c>
      <c r="AA25" s="35">
        <f>SUM(Daily!AA27,Daily!AA244,Daily!AA461,Daily!AA678,Daily!AA740,Daily!AA771,Daily!AA895,Daily!AA926,Daily!AA957)</f>
        <v>11190</v>
      </c>
      <c r="AB25" s="114">
        <f>B25+D25+F25+H25+J25+L25+N25+P25+R25+T25+V25+X25+Z25</f>
        <v>33857</v>
      </c>
      <c r="AC25" s="19">
        <f t="shared" si="0"/>
        <v>54508</v>
      </c>
    </row>
    <row r="26" spans="1:29" ht="15" thickTop="1" thickBot="1">
      <c r="A26" s="95" t="s">
        <v>35</v>
      </c>
      <c r="B26" s="35">
        <f>SUM(Daily!B28,Daily!B245,Daily!B462,Daily!B679,Daily!B741,Daily!B772,Daily!B896,Daily!B927,Daily!B958)</f>
        <v>0</v>
      </c>
      <c r="C26" s="35">
        <f>SUM(Daily!C28,Daily!C245,Daily!C462,Daily!C679,Daily!C741,Daily!C772,Daily!C896,Daily!C927,Daily!C958)</f>
        <v>4585</v>
      </c>
      <c r="D26" s="35">
        <f>SUM(Daily!D28,Daily!D245,Daily!D462,Daily!D679,Daily!D741,Daily!D772,Daily!D896,Daily!D927,Daily!D958)</f>
        <v>15</v>
      </c>
      <c r="E26" s="35">
        <f>SUM(Daily!E28,Daily!E245,Daily!E462,Daily!E679,Daily!E741,Daily!E772,Daily!E896,Daily!E927,Daily!E958)</f>
        <v>1713</v>
      </c>
      <c r="F26" s="35">
        <f>SUM(Daily!F28,Daily!F245,Daily!F462,Daily!F679,Daily!F741,Daily!F772,Daily!F896,Daily!F927,Daily!F958)</f>
        <v>19</v>
      </c>
      <c r="G26" s="35">
        <f>SUM(Daily!G28,Daily!G245,Daily!G462,Daily!G679,Daily!G741,Daily!G772,Daily!G896,Daily!G927,Daily!G958)</f>
        <v>634</v>
      </c>
      <c r="H26" s="35">
        <f>SUM(Daily!H28,Daily!H245,Daily!H462,Daily!H679,Daily!H741,Daily!H772,Daily!H896,Daily!H927,Daily!H958)</f>
        <v>182</v>
      </c>
      <c r="I26" s="35">
        <f>SUM(Daily!I28,Daily!I245,Daily!I462,Daily!I679,Daily!I741,Daily!I772,Daily!I896,Daily!I927,Daily!I958)</f>
        <v>4623</v>
      </c>
      <c r="J26" s="35">
        <f>SUM(Daily!J28,Daily!J245,Daily!J462,Daily!J679,Daily!J741,Daily!J772,Daily!J896,Daily!J927,Daily!J958)</f>
        <v>235</v>
      </c>
      <c r="K26" s="35">
        <f>SUM(Daily!K28,Daily!K245,Daily!K462,Daily!K679,Daily!K741,Daily!K772,Daily!K896,Daily!K927,Daily!K958)</f>
        <v>242</v>
      </c>
      <c r="L26" s="35">
        <f>SUM(Daily!L28,Daily!L245,Daily!L462,Daily!L679,Daily!L741,Daily!L772,Daily!L896,Daily!L927,Daily!L958)</f>
        <v>301</v>
      </c>
      <c r="M26" s="35">
        <f>SUM(Daily!M28,Daily!M245,Daily!M462,Daily!M679,Daily!M741,Daily!M772,Daily!M896,Daily!M927,Daily!M958)</f>
        <v>282</v>
      </c>
      <c r="N26" s="35">
        <f>SUM(Daily!N28,Daily!N245,Daily!N462,Daily!N679,Daily!N741,Daily!N772,Daily!N896,Daily!N927,Daily!N958)</f>
        <v>867</v>
      </c>
      <c r="O26" s="35">
        <f>SUM(Daily!O28,Daily!O245,Daily!O462,Daily!O679,Daily!O741,Daily!O772,Daily!O896,Daily!O927,Daily!O958)</f>
        <v>1276</v>
      </c>
      <c r="P26" s="35">
        <f>SUM(Daily!P28,Daily!P245,Daily!P462,Daily!P679,Daily!P741,Daily!P772,Daily!P896,Daily!P927,Daily!P958)</f>
        <v>463</v>
      </c>
      <c r="Q26" s="35">
        <f>SUM(Daily!Q28,Daily!Q245,Daily!Q462,Daily!Q679,Daily!Q741,Daily!Q772,Daily!Q896,Daily!Q927,Daily!Q958)</f>
        <v>906</v>
      </c>
      <c r="R26" s="35">
        <f>SUM(Daily!R28,Daily!R245,Daily!R462,Daily!R679,Daily!R741,Daily!R772,Daily!R896,Daily!R927,Daily!R958)</f>
        <v>450</v>
      </c>
      <c r="S26" s="35">
        <f>SUM(Daily!S28,Daily!S245,Daily!S462,Daily!S679,Daily!S741,Daily!S772,Daily!S896,Daily!S927,Daily!S958)</f>
        <v>665</v>
      </c>
      <c r="T26" s="35">
        <f>SUM(Daily!T28,Daily!T245,Daily!T462,Daily!T679,Daily!T741,Daily!T772,Daily!T896,Daily!T927,Daily!T958)</f>
        <v>133</v>
      </c>
      <c r="U26" s="35">
        <f>SUM(Daily!U28,Daily!U245,Daily!U462,Daily!U679,Daily!U741,Daily!U772,Daily!U896,Daily!U927,Daily!U958)</f>
        <v>58</v>
      </c>
      <c r="V26" s="35">
        <f>SUM(Daily!V28,Daily!V245,Daily!V462,Daily!V679,Daily!V741,Daily!V772,Daily!V896,Daily!V927,Daily!V958)</f>
        <v>1582</v>
      </c>
      <c r="W26" s="35">
        <f>SUM(Daily!W28,Daily!W245,Daily!W462,Daily!W679,Daily!W741,Daily!W772,Daily!W896,Daily!W927,Daily!W958)</f>
        <v>210</v>
      </c>
      <c r="X26" s="35">
        <f>SUM(Daily!X28,Daily!X245,Daily!X462,Daily!X679,Daily!X741,Daily!X772,Daily!X896,Daily!X927,Daily!X958)</f>
        <v>436</v>
      </c>
      <c r="Y26" s="35">
        <f>SUM(Daily!Y28,Daily!Y245,Daily!Y462,Daily!Y679,Daily!Y741,Daily!Y772,Daily!Y896,Daily!Y927,Daily!Y958)</f>
        <v>227</v>
      </c>
      <c r="Z26" s="35">
        <f>SUM(Daily!Z28,Daily!Z245,Daily!Z462,Daily!Z679,Daily!Z741,Daily!Z772,Daily!Z896,Daily!Z927,Daily!Z958)</f>
        <v>491</v>
      </c>
      <c r="AA26" s="35">
        <f>SUM(Daily!AA28,Daily!AA245,Daily!AA462,Daily!AA679,Daily!AA741,Daily!AA772,Daily!AA896,Daily!AA927,Daily!AA958)</f>
        <v>1347</v>
      </c>
      <c r="AB26" s="114">
        <f>B26+D26+F26+H26+J26+L26+N26+P26+R26+T26+V26+X26+Z26</f>
        <v>5174</v>
      </c>
      <c r="AC26" s="19">
        <f t="shared" si="0"/>
        <v>16768</v>
      </c>
    </row>
    <row r="27" spans="1:29" ht="15" thickTop="1" thickBot="1">
      <c r="A27" s="96" t="s">
        <v>36</v>
      </c>
      <c r="B27" s="35">
        <f>SUM(Daily!B29,Daily!B246,Daily!B463,Daily!B680,Daily!B742,Daily!B773,Daily!B897,Daily!B928,Daily!B959)</f>
        <v>0</v>
      </c>
      <c r="C27" s="35">
        <f>SUM(Daily!C29,Daily!C246,Daily!C463,Daily!C680,Daily!C742,Daily!C773,Daily!C897,Daily!C928,Daily!C959)</f>
        <v>579</v>
      </c>
      <c r="D27" s="35">
        <f>SUM(Daily!D29,Daily!D246,Daily!D463,Daily!D680,Daily!D742,Daily!D773,Daily!D897,Daily!D928,Daily!D959)</f>
        <v>0</v>
      </c>
      <c r="E27" s="35">
        <f>SUM(Daily!E29,Daily!E246,Daily!E463,Daily!E680,Daily!E742,Daily!E773,Daily!E897,Daily!E928,Daily!E959)</f>
        <v>259</v>
      </c>
      <c r="F27" s="35">
        <f>SUM(Daily!F29,Daily!F246,Daily!F463,Daily!F680,Daily!F742,Daily!F773,Daily!F897,Daily!F928,Daily!F959)</f>
        <v>0</v>
      </c>
      <c r="G27" s="35">
        <f>SUM(Daily!G29,Daily!G246,Daily!G463,Daily!G680,Daily!G742,Daily!G773,Daily!G897,Daily!G928,Daily!G959)</f>
        <v>1</v>
      </c>
      <c r="H27" s="35">
        <f>SUM(Daily!H29,Daily!H246,Daily!H463,Daily!H680,Daily!H742,Daily!H773,Daily!H897,Daily!H928,Daily!H959)</f>
        <v>0</v>
      </c>
      <c r="I27" s="35">
        <f>SUM(Daily!I29,Daily!I246,Daily!I463,Daily!I680,Daily!I742,Daily!I773,Daily!I897,Daily!I928,Daily!I959)</f>
        <v>2</v>
      </c>
      <c r="J27" s="35">
        <f>SUM(Daily!J29,Daily!J246,Daily!J463,Daily!J680,Daily!J742,Daily!J773,Daily!J897,Daily!J928,Daily!J959)</f>
        <v>0</v>
      </c>
      <c r="K27" s="35">
        <f>SUM(Daily!K29,Daily!K246,Daily!K463,Daily!K680,Daily!K742,Daily!K773,Daily!K897,Daily!K928,Daily!K959)</f>
        <v>0</v>
      </c>
      <c r="L27" s="35">
        <f>SUM(Daily!L29,Daily!L246,Daily!L463,Daily!L680,Daily!L742,Daily!L773,Daily!L897,Daily!L928,Daily!L959)</f>
        <v>0</v>
      </c>
      <c r="M27" s="35">
        <f>SUM(Daily!M29,Daily!M246,Daily!M463,Daily!M680,Daily!M742,Daily!M773,Daily!M897,Daily!M928,Daily!M959)</f>
        <v>0</v>
      </c>
      <c r="N27" s="35">
        <f>SUM(Daily!N29,Daily!N246,Daily!N463,Daily!N680,Daily!N742,Daily!N773,Daily!N897,Daily!N928,Daily!N959)</f>
        <v>0</v>
      </c>
      <c r="O27" s="35">
        <f>SUM(Daily!O29,Daily!O246,Daily!O463,Daily!O680,Daily!O742,Daily!O773,Daily!O897,Daily!O928,Daily!O959)</f>
        <v>0</v>
      </c>
      <c r="P27" s="35">
        <f>SUM(Daily!P29,Daily!P246,Daily!P463,Daily!P680,Daily!P742,Daily!P773,Daily!P897,Daily!P928,Daily!P959)</f>
        <v>0</v>
      </c>
      <c r="Q27" s="35">
        <f>SUM(Daily!Q29,Daily!Q246,Daily!Q463,Daily!Q680,Daily!Q742,Daily!Q773,Daily!Q897,Daily!Q928,Daily!Q959)</f>
        <v>0</v>
      </c>
      <c r="R27" s="35">
        <f>SUM(Daily!R29,Daily!R246,Daily!R463,Daily!R680,Daily!R742,Daily!R773,Daily!R897,Daily!R928,Daily!R959)</f>
        <v>0</v>
      </c>
      <c r="S27" s="35">
        <f>SUM(Daily!S29,Daily!S246,Daily!S463,Daily!S680,Daily!S742,Daily!S773,Daily!S897,Daily!S928,Daily!S959)</f>
        <v>0</v>
      </c>
      <c r="T27" s="35">
        <f>SUM(Daily!T29,Daily!T246,Daily!T463,Daily!T680,Daily!T742,Daily!T773,Daily!T897,Daily!T928,Daily!T959)</f>
        <v>0</v>
      </c>
      <c r="U27" s="35">
        <f>SUM(Daily!U29,Daily!U246,Daily!U463,Daily!U680,Daily!U742,Daily!U773,Daily!U897,Daily!U928,Daily!U959)</f>
        <v>0</v>
      </c>
      <c r="V27" s="35">
        <f>SUM(Daily!V29,Daily!V246,Daily!V463,Daily!V680,Daily!V742,Daily!V773,Daily!V897,Daily!V928,Daily!V959)</f>
        <v>0</v>
      </c>
      <c r="W27" s="35">
        <f>SUM(Daily!W29,Daily!W246,Daily!W463,Daily!W680,Daily!W742,Daily!W773,Daily!W897,Daily!W928,Daily!W959)</f>
        <v>0</v>
      </c>
      <c r="X27" s="35">
        <f>SUM(Daily!X29,Daily!X246,Daily!X463,Daily!X680,Daily!X742,Daily!X773,Daily!X897,Daily!X928,Daily!X959)</f>
        <v>0</v>
      </c>
      <c r="Y27" s="35">
        <f>SUM(Daily!Y29,Daily!Y246,Daily!Y463,Daily!Y680,Daily!Y742,Daily!Y773,Daily!Y897,Daily!Y928,Daily!Y959)</f>
        <v>0</v>
      </c>
      <c r="Z27" s="35">
        <f>SUM(Daily!Z29,Daily!Z246,Daily!Z463,Daily!Z680,Daily!Z742,Daily!Z773,Daily!Z897,Daily!Z928,Daily!Z959)</f>
        <v>0</v>
      </c>
      <c r="AA27" s="35">
        <f>SUM(Daily!AA29,Daily!AA246,Daily!AA463,Daily!AA680,Daily!AA742,Daily!AA773,Daily!AA897,Daily!AA928,Daily!AA959)</f>
        <v>0</v>
      </c>
      <c r="AB27" s="114">
        <f t="shared" si="0"/>
        <v>0</v>
      </c>
      <c r="AC27" s="19">
        <f t="shared" si="0"/>
        <v>841</v>
      </c>
    </row>
    <row r="28" spans="1:29" ht="15" thickTop="1" thickBot="1">
      <c r="A28" s="95" t="s">
        <v>37</v>
      </c>
      <c r="B28" s="35">
        <f>SUM(Daily!B30,Daily!B247,Daily!B464,Daily!B681,Daily!B743,Daily!B774,Daily!B898,Daily!B929,Daily!B960)</f>
        <v>0</v>
      </c>
      <c r="C28" s="35">
        <f>SUM(Daily!C30,Daily!C247,Daily!C464,Daily!C681,Daily!C743,Daily!C774,Daily!C898,Daily!C929,Daily!C960)</f>
        <v>0</v>
      </c>
      <c r="D28" s="35">
        <f>SUM(Daily!D30,Daily!D247,Daily!D464,Daily!D681,Daily!D743,Daily!D774,Daily!D898,Daily!D929,Daily!D960)</f>
        <v>0</v>
      </c>
      <c r="E28" s="35">
        <f>SUM(Daily!E30,Daily!E247,Daily!E464,Daily!E681,Daily!E743,Daily!E774,Daily!E898,Daily!E929,Daily!E960)</f>
        <v>0</v>
      </c>
      <c r="F28" s="35">
        <f>SUM(Daily!F30,Daily!F247,Daily!F464,Daily!F681,Daily!F743,Daily!F774,Daily!F898,Daily!F929,Daily!F960)</f>
        <v>0</v>
      </c>
      <c r="G28" s="35">
        <f>SUM(Daily!G30,Daily!G247,Daily!G464,Daily!G681,Daily!G743,Daily!G774,Daily!G898,Daily!G929,Daily!G960)</f>
        <v>0</v>
      </c>
      <c r="H28" s="35">
        <f>SUM(Daily!H30,Daily!H247,Daily!H464,Daily!H681,Daily!H743,Daily!H774,Daily!H898,Daily!H929,Daily!H960)</f>
        <v>0</v>
      </c>
      <c r="I28" s="35">
        <f>SUM(Daily!I30,Daily!I247,Daily!I464,Daily!I681,Daily!I743,Daily!I774,Daily!I898,Daily!I929,Daily!I960)</f>
        <v>0</v>
      </c>
      <c r="J28" s="35">
        <f>SUM(Daily!J30,Daily!J247,Daily!J464,Daily!J681,Daily!J743,Daily!J774,Daily!J898,Daily!J929,Daily!J960)</f>
        <v>0</v>
      </c>
      <c r="K28" s="35">
        <f>SUM(Daily!K30,Daily!K247,Daily!K464,Daily!K681,Daily!K743,Daily!K774,Daily!K898,Daily!K929,Daily!K960)</f>
        <v>0</v>
      </c>
      <c r="L28" s="35">
        <f>SUM(Daily!L30,Daily!L247,Daily!L464,Daily!L681,Daily!L743,Daily!L774,Daily!L898,Daily!L929,Daily!L960)</f>
        <v>0</v>
      </c>
      <c r="M28" s="35">
        <f>SUM(Daily!M30,Daily!M247,Daily!M464,Daily!M681,Daily!M743,Daily!M774,Daily!M898,Daily!M929,Daily!M960)</f>
        <v>0</v>
      </c>
      <c r="N28" s="35">
        <f>SUM(Daily!N30,Daily!N247,Daily!N464,Daily!N681,Daily!N743,Daily!N774,Daily!N898,Daily!N929,Daily!N960)</f>
        <v>0</v>
      </c>
      <c r="O28" s="35">
        <f>SUM(Daily!O30,Daily!O247,Daily!O464,Daily!O681,Daily!O743,Daily!O774,Daily!O898,Daily!O929,Daily!O960)</f>
        <v>0</v>
      </c>
      <c r="P28" s="35">
        <f>SUM(Daily!P30,Daily!P247,Daily!P464,Daily!P681,Daily!P743,Daily!P774,Daily!P898,Daily!P929,Daily!P960)</f>
        <v>0</v>
      </c>
      <c r="Q28" s="35">
        <f>SUM(Daily!Q30,Daily!Q247,Daily!Q464,Daily!Q681,Daily!Q743,Daily!Q774,Daily!Q898,Daily!Q929,Daily!Q960)</f>
        <v>0</v>
      </c>
      <c r="R28" s="35">
        <f>SUM(Daily!R30,Daily!R247,Daily!R464,Daily!R681,Daily!R743,Daily!R774,Daily!R898,Daily!R929,Daily!R960)</f>
        <v>0</v>
      </c>
      <c r="S28" s="35">
        <f>SUM(Daily!S30,Daily!S247,Daily!S464,Daily!S681,Daily!S743,Daily!S774,Daily!S898,Daily!S929,Daily!S960)</f>
        <v>0</v>
      </c>
      <c r="T28" s="35">
        <f>SUM(Daily!T30,Daily!T247,Daily!T464,Daily!T681,Daily!T743,Daily!T774,Daily!T898,Daily!T929,Daily!T960)</f>
        <v>0</v>
      </c>
      <c r="U28" s="35">
        <f>SUM(Daily!U30,Daily!U247,Daily!U464,Daily!U681,Daily!U743,Daily!U774,Daily!U898,Daily!U929,Daily!U960)</f>
        <v>0</v>
      </c>
      <c r="V28" s="35">
        <f>SUM(Daily!V30,Daily!V247,Daily!V464,Daily!V681,Daily!V743,Daily!V774,Daily!V898,Daily!V929,Daily!V960)</f>
        <v>0</v>
      </c>
      <c r="W28" s="35">
        <f>SUM(Daily!W30,Daily!W247,Daily!W464,Daily!W681,Daily!W743,Daily!W774,Daily!W898,Daily!W929,Daily!W960)</f>
        <v>0</v>
      </c>
      <c r="X28" s="35">
        <f>SUM(Daily!X30,Daily!X247,Daily!X464,Daily!X681,Daily!X743,Daily!X774,Daily!X898,Daily!X929,Daily!X960)</f>
        <v>0</v>
      </c>
      <c r="Y28" s="35">
        <f>SUM(Daily!Y30,Daily!Y247,Daily!Y464,Daily!Y681,Daily!Y743,Daily!Y774,Daily!Y898,Daily!Y929,Daily!Y960)</f>
        <v>0</v>
      </c>
      <c r="Z28" s="35">
        <f>SUM(Daily!Z30,Daily!Z247,Daily!Z464,Daily!Z681,Daily!Z743,Daily!Z774,Daily!Z898,Daily!Z929,Daily!Z960)</f>
        <v>0</v>
      </c>
      <c r="AA28" s="35">
        <f>SUM(Daily!AA30,Daily!AA247,Daily!AA464,Daily!AA681,Daily!AA743,Daily!AA774,Daily!AA898,Daily!AA929,Daily!AA960)</f>
        <v>0</v>
      </c>
      <c r="AB28" s="114">
        <f t="shared" si="0"/>
        <v>0</v>
      </c>
      <c r="AC28" s="19">
        <f t="shared" si="0"/>
        <v>0</v>
      </c>
    </row>
    <row r="29" spans="1:29" ht="15" thickTop="1" thickBot="1">
      <c r="A29" s="96" t="s">
        <v>38</v>
      </c>
      <c r="B29" s="35">
        <f>SUM(Daily!B31,Daily!B248,Daily!B465,Daily!B682,Daily!B744,Daily!B775,Daily!B899,Daily!B930,Daily!B961)</f>
        <v>0</v>
      </c>
      <c r="C29" s="35">
        <f>SUM(Daily!C31,Daily!C248,Daily!C465,Daily!C682,Daily!C744,Daily!C775,Daily!C899,Daily!C930,Daily!C961)</f>
        <v>0</v>
      </c>
      <c r="D29" s="35">
        <f>SUM(Daily!D31,Daily!D248,Daily!D465,Daily!D682,Daily!D744,Daily!D775,Daily!D899,Daily!D930,Daily!D961)</f>
        <v>0</v>
      </c>
      <c r="E29" s="35">
        <f>SUM(Daily!E31,Daily!E248,Daily!E465,Daily!E682,Daily!E744,Daily!E775,Daily!E899,Daily!E930,Daily!E961)</f>
        <v>0</v>
      </c>
      <c r="F29" s="35">
        <f>SUM(Daily!F31,Daily!F248,Daily!F465,Daily!F682,Daily!F744,Daily!F775,Daily!F899,Daily!F930,Daily!F961)</f>
        <v>0</v>
      </c>
      <c r="G29" s="35">
        <f>SUM(Daily!G31,Daily!G248,Daily!G465,Daily!G682,Daily!G744,Daily!G775,Daily!G899,Daily!G930,Daily!G961)</f>
        <v>0</v>
      </c>
      <c r="H29" s="35">
        <f>SUM(Daily!H31,Daily!H248,Daily!H465,Daily!H682,Daily!H744,Daily!H775,Daily!H899,Daily!H930,Daily!H961)</f>
        <v>0</v>
      </c>
      <c r="I29" s="35">
        <f>SUM(Daily!I31,Daily!I248,Daily!I465,Daily!I682,Daily!I744,Daily!I775,Daily!I899,Daily!I930,Daily!I961)</f>
        <v>0</v>
      </c>
      <c r="J29" s="35">
        <f>SUM(Daily!J31,Daily!J248,Daily!J465,Daily!J682,Daily!J744,Daily!J775,Daily!J899,Daily!J930,Daily!J961)</f>
        <v>0</v>
      </c>
      <c r="K29" s="35">
        <f>SUM(Daily!K31,Daily!K248,Daily!K465,Daily!K682,Daily!K744,Daily!K775,Daily!K899,Daily!K930,Daily!K961)</f>
        <v>0</v>
      </c>
      <c r="L29" s="35">
        <f>SUM(Daily!L31,Daily!L248,Daily!L465,Daily!L682,Daily!L744,Daily!L775,Daily!L899,Daily!L930,Daily!L961)</f>
        <v>0</v>
      </c>
      <c r="M29" s="35">
        <f>SUM(Daily!M31,Daily!M248,Daily!M465,Daily!M682,Daily!M744,Daily!M775,Daily!M899,Daily!M930,Daily!M961)</f>
        <v>0</v>
      </c>
      <c r="N29" s="35">
        <f>SUM(Daily!N31,Daily!N248,Daily!N465,Daily!N682,Daily!N744,Daily!N775,Daily!N899,Daily!N930,Daily!N961)</f>
        <v>0</v>
      </c>
      <c r="O29" s="35">
        <f>SUM(Daily!O31,Daily!O248,Daily!O465,Daily!O682,Daily!O744,Daily!O775,Daily!O899,Daily!O930,Daily!O961)</f>
        <v>0</v>
      </c>
      <c r="P29" s="35">
        <f>SUM(Daily!P31,Daily!P248,Daily!P465,Daily!P682,Daily!P744,Daily!P775,Daily!P899,Daily!P930,Daily!P961)</f>
        <v>0</v>
      </c>
      <c r="Q29" s="35">
        <f>SUM(Daily!Q31,Daily!Q248,Daily!Q465,Daily!Q682,Daily!Q744,Daily!Q775,Daily!Q899,Daily!Q930,Daily!Q961)</f>
        <v>0</v>
      </c>
      <c r="R29" s="35">
        <f>SUM(Daily!R31,Daily!R248,Daily!R465,Daily!R682,Daily!R744,Daily!R775,Daily!R899,Daily!R930,Daily!R961)</f>
        <v>0</v>
      </c>
      <c r="S29" s="35">
        <f>SUM(Daily!S31,Daily!S248,Daily!S465,Daily!S682,Daily!S744,Daily!S775,Daily!S899,Daily!S930,Daily!S961)</f>
        <v>0</v>
      </c>
      <c r="T29" s="35">
        <f>SUM(Daily!T31,Daily!T248,Daily!T465,Daily!T682,Daily!T744,Daily!T775,Daily!T899,Daily!T930,Daily!T961)</f>
        <v>0</v>
      </c>
      <c r="U29" s="35">
        <f>SUM(Daily!U31,Daily!U248,Daily!U465,Daily!U682,Daily!U744,Daily!U775,Daily!U899,Daily!U930,Daily!U961)</f>
        <v>0</v>
      </c>
      <c r="V29" s="35">
        <f>SUM(Daily!V31,Daily!V248,Daily!V465,Daily!V682,Daily!V744,Daily!V775,Daily!V899,Daily!V930,Daily!V961)</f>
        <v>0</v>
      </c>
      <c r="W29" s="35">
        <f>SUM(Daily!W31,Daily!W248,Daily!W465,Daily!W682,Daily!W744,Daily!W775,Daily!W899,Daily!W930,Daily!W961)</f>
        <v>0</v>
      </c>
      <c r="X29" s="35">
        <f>SUM(Daily!X31,Daily!X248,Daily!X465,Daily!X682,Daily!X744,Daily!X775,Daily!X899,Daily!X930,Daily!X961)</f>
        <v>0</v>
      </c>
      <c r="Y29" s="35">
        <f>SUM(Daily!Y31,Daily!Y248,Daily!Y465,Daily!Y682,Daily!Y744,Daily!Y775,Daily!Y899,Daily!Y930,Daily!Y961)</f>
        <v>0</v>
      </c>
      <c r="Z29" s="35">
        <f>SUM(Daily!Z31,Daily!Z248,Daily!Z465,Daily!Z682,Daily!Z744,Daily!Z775,Daily!Z899,Daily!Z930,Daily!Z961)</f>
        <v>0</v>
      </c>
      <c r="AA29" s="35">
        <f>SUM(Daily!AA31,Daily!AA248,Daily!AA465,Daily!AA682,Daily!AA744,Daily!AA775,Daily!AA899,Daily!AA930,Daily!AA961)</f>
        <v>0</v>
      </c>
      <c r="AB29" s="114">
        <f t="shared" si="0"/>
        <v>0</v>
      </c>
      <c r="AC29" s="19">
        <f t="shared" si="0"/>
        <v>0</v>
      </c>
    </row>
    <row r="30" spans="1:29" ht="15" thickTop="1" thickBot="1">
      <c r="A30" s="91" t="s">
        <v>39</v>
      </c>
      <c r="B30" s="35">
        <f>SUM(Daily!B32,Daily!B249,Daily!B466,Daily!B683,Daily!B745,Daily!B776,Daily!B900,Daily!B931,Daily!B962)</f>
        <v>0</v>
      </c>
      <c r="C30" s="35">
        <f>SUM(Daily!C32,Daily!C249,Daily!C466,Daily!C683,Daily!C745,Daily!C776,Daily!C900,Daily!C931,Daily!C962)</f>
        <v>1</v>
      </c>
      <c r="D30" s="35">
        <f>SUM(Daily!D32,Daily!D249,Daily!D466,Daily!D683,Daily!D745,Daily!D776,Daily!D900,Daily!D931,Daily!D962)</f>
        <v>0</v>
      </c>
      <c r="E30" s="35">
        <f>SUM(Daily!E32,Daily!E249,Daily!E466,Daily!E683,Daily!E745,Daily!E776,Daily!E900,Daily!E931,Daily!E962)</f>
        <v>0</v>
      </c>
      <c r="F30" s="35">
        <f>SUM(Daily!F32,Daily!F249,Daily!F466,Daily!F683,Daily!F745,Daily!F776,Daily!F900,Daily!F931,Daily!F962)</f>
        <v>0</v>
      </c>
      <c r="G30" s="35">
        <f>SUM(Daily!G32,Daily!G249,Daily!G466,Daily!G683,Daily!G745,Daily!G776,Daily!G900,Daily!G931,Daily!G962)</f>
        <v>0</v>
      </c>
      <c r="H30" s="35">
        <f>SUM(Daily!H32,Daily!H249,Daily!H466,Daily!H683,Daily!H745,Daily!H776,Daily!H900,Daily!H931,Daily!H962)</f>
        <v>0</v>
      </c>
      <c r="I30" s="35">
        <f>SUM(Daily!I32,Daily!I249,Daily!I466,Daily!I683,Daily!I745,Daily!I776,Daily!I900,Daily!I931,Daily!I962)</f>
        <v>0</v>
      </c>
      <c r="J30" s="35">
        <f>SUM(Daily!J32,Daily!J249,Daily!J466,Daily!J683,Daily!J745,Daily!J776,Daily!J900,Daily!J931,Daily!J962)</f>
        <v>0</v>
      </c>
      <c r="K30" s="35">
        <f>SUM(Daily!K32,Daily!K249,Daily!K466,Daily!K683,Daily!K745,Daily!K776,Daily!K900,Daily!K931,Daily!K962)</f>
        <v>0</v>
      </c>
      <c r="L30" s="35">
        <f>SUM(Daily!L32,Daily!L249,Daily!L466,Daily!L683,Daily!L745,Daily!L776,Daily!L900,Daily!L931,Daily!L962)</f>
        <v>0</v>
      </c>
      <c r="M30" s="35">
        <f>SUM(Daily!M32,Daily!M249,Daily!M466,Daily!M683,Daily!M745,Daily!M776,Daily!M900,Daily!M931,Daily!M962)</f>
        <v>0</v>
      </c>
      <c r="N30" s="35">
        <f>SUM(Daily!N32,Daily!N249,Daily!N466,Daily!N683,Daily!N745,Daily!N776,Daily!N900,Daily!N931,Daily!N962)</f>
        <v>0</v>
      </c>
      <c r="O30" s="35">
        <f>SUM(Daily!O32,Daily!O249,Daily!O466,Daily!O683,Daily!O745,Daily!O776,Daily!O900,Daily!O931,Daily!O962)</f>
        <v>0</v>
      </c>
      <c r="P30" s="35">
        <f>SUM(Daily!P32,Daily!P249,Daily!P466,Daily!P683,Daily!P745,Daily!P776,Daily!P900,Daily!P931,Daily!P962)</f>
        <v>0</v>
      </c>
      <c r="Q30" s="35">
        <f>SUM(Daily!Q32,Daily!Q249,Daily!Q466,Daily!Q683,Daily!Q745,Daily!Q776,Daily!Q900,Daily!Q931,Daily!Q962)</f>
        <v>0</v>
      </c>
      <c r="R30" s="35">
        <f>SUM(Daily!R32,Daily!R249,Daily!R466,Daily!R683,Daily!R745,Daily!R776,Daily!R900,Daily!R931,Daily!R962)</f>
        <v>0</v>
      </c>
      <c r="S30" s="35">
        <f>SUM(Daily!S32,Daily!S249,Daily!S466,Daily!S683,Daily!S745,Daily!S776,Daily!S900,Daily!S931,Daily!S962)</f>
        <v>0</v>
      </c>
      <c r="T30" s="35">
        <f>SUM(Daily!T32,Daily!T249,Daily!T466,Daily!T683,Daily!T745,Daily!T776,Daily!T900,Daily!T931,Daily!T962)</f>
        <v>0</v>
      </c>
      <c r="U30" s="35">
        <f>SUM(Daily!U32,Daily!U249,Daily!U466,Daily!U683,Daily!U745,Daily!U776,Daily!U900,Daily!U931,Daily!U962)</f>
        <v>0</v>
      </c>
      <c r="V30" s="35">
        <f>SUM(Daily!V32,Daily!V249,Daily!V466,Daily!V683,Daily!V745,Daily!V776,Daily!V900,Daily!V931,Daily!V962)</f>
        <v>0</v>
      </c>
      <c r="W30" s="35">
        <f>SUM(Daily!W32,Daily!W249,Daily!W466,Daily!W683,Daily!W745,Daily!W776,Daily!W900,Daily!W931,Daily!W962)</f>
        <v>0</v>
      </c>
      <c r="X30" s="35">
        <f>SUM(Daily!X32,Daily!X249,Daily!X466,Daily!X683,Daily!X745,Daily!X776,Daily!X900,Daily!X931,Daily!X962)</f>
        <v>0</v>
      </c>
      <c r="Y30" s="35">
        <f>SUM(Daily!Y32,Daily!Y249,Daily!Y466,Daily!Y683,Daily!Y745,Daily!Y776,Daily!Y900,Daily!Y931,Daily!Y962)</f>
        <v>0</v>
      </c>
      <c r="Z30" s="35">
        <f>SUM(Daily!Z32,Daily!Z249,Daily!Z466,Daily!Z683,Daily!Z745,Daily!Z776,Daily!Z900,Daily!Z931,Daily!Z962)</f>
        <v>0</v>
      </c>
      <c r="AA30" s="35">
        <f>SUM(Daily!AA32,Daily!AA249,Daily!AA466,Daily!AA683,Daily!AA745,Daily!AA776,Daily!AA900,Daily!AA931,Daily!AA962)</f>
        <v>0</v>
      </c>
      <c r="AB30" s="115">
        <f t="shared" si="0"/>
        <v>0</v>
      </c>
      <c r="AC30" s="116">
        <f t="shared" si="0"/>
        <v>1</v>
      </c>
    </row>
    <row r="31" spans="1:29" ht="15" thickTop="1" thickBot="1">
      <c r="A31" s="44" t="s">
        <v>13</v>
      </c>
      <c r="B31" s="54">
        <f>SUM(B7:B30)</f>
        <v>251263</v>
      </c>
      <c r="C31" s="50">
        <f t="shared" ref="C31:AC31" si="1">SUM(C7:C30)</f>
        <v>166032</v>
      </c>
      <c r="D31" s="49">
        <f t="shared" si="1"/>
        <v>86676</v>
      </c>
      <c r="E31" s="55">
        <f t="shared" si="1"/>
        <v>64094</v>
      </c>
      <c r="F31" s="54">
        <f t="shared" si="1"/>
        <v>32490</v>
      </c>
      <c r="G31" s="50">
        <f t="shared" si="1"/>
        <v>23952</v>
      </c>
      <c r="H31" s="49">
        <f t="shared" si="1"/>
        <v>175416</v>
      </c>
      <c r="I31" s="55">
        <f t="shared" si="1"/>
        <v>208608</v>
      </c>
      <c r="J31" s="54">
        <f t="shared" si="1"/>
        <v>15783</v>
      </c>
      <c r="K31" s="50">
        <f t="shared" si="1"/>
        <v>21998</v>
      </c>
      <c r="L31" s="49">
        <f t="shared" si="1"/>
        <v>30892</v>
      </c>
      <c r="M31" s="55">
        <f t="shared" si="1"/>
        <v>76592</v>
      </c>
      <c r="N31" s="54">
        <f t="shared" si="1"/>
        <v>127174</v>
      </c>
      <c r="O31" s="50">
        <f t="shared" si="1"/>
        <v>159288</v>
      </c>
      <c r="P31" s="49">
        <f t="shared" si="1"/>
        <v>69558</v>
      </c>
      <c r="Q31" s="55">
        <f t="shared" si="1"/>
        <v>71913</v>
      </c>
      <c r="R31" s="54">
        <f t="shared" si="1"/>
        <v>115218</v>
      </c>
      <c r="S31" s="50">
        <f t="shared" si="1"/>
        <v>119641</v>
      </c>
      <c r="T31" s="49">
        <f t="shared" si="1"/>
        <v>15703</v>
      </c>
      <c r="U31" s="55">
        <f t="shared" si="1"/>
        <v>19302</v>
      </c>
      <c r="V31" s="54">
        <f t="shared" si="1"/>
        <v>96191</v>
      </c>
      <c r="W31" s="50">
        <f t="shared" si="1"/>
        <v>119624</v>
      </c>
      <c r="X31" s="49">
        <f t="shared" si="1"/>
        <v>70040</v>
      </c>
      <c r="Y31" s="55">
        <f t="shared" si="1"/>
        <v>44979</v>
      </c>
      <c r="Z31" s="54">
        <f t="shared" si="1"/>
        <v>281209</v>
      </c>
      <c r="AA31" s="50">
        <f t="shared" si="1"/>
        <v>268172</v>
      </c>
      <c r="AB31" s="49">
        <f>SUM(AB7:AB30)</f>
        <v>1367613</v>
      </c>
      <c r="AC31" s="50">
        <f t="shared" si="1"/>
        <v>1364195</v>
      </c>
    </row>
    <row r="32" spans="1:29" ht="17" thickTop="1">
      <c r="AB32" s="176" t="str">
        <f>IF(AB31='Daily Total'!D48,"Correct","Wrong")</f>
        <v>Correct</v>
      </c>
      <c r="AC32" s="176" t="str">
        <f>IF(AC31='Daily Total'!E48,"Correct","Wrong")</f>
        <v>Correct</v>
      </c>
    </row>
    <row r="35" spans="1:29">
      <c r="A35" s="47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27" t="s">
        <v>0</v>
      </c>
      <c r="B37" s="318" t="s">
        <v>1</v>
      </c>
      <c r="C37" s="319"/>
      <c r="D37" s="318" t="s">
        <v>2</v>
      </c>
      <c r="E37" s="319"/>
      <c r="F37" s="318" t="s">
        <v>3</v>
      </c>
      <c r="G37" s="319"/>
      <c r="H37" s="318" t="s">
        <v>4</v>
      </c>
      <c r="I37" s="319"/>
      <c r="J37" s="318" t="s">
        <v>5</v>
      </c>
      <c r="K37" s="319"/>
      <c r="L37" s="318" t="s">
        <v>6</v>
      </c>
      <c r="M37" s="319"/>
      <c r="N37" s="318" t="s">
        <v>7</v>
      </c>
      <c r="O37" s="319"/>
      <c r="P37" s="318" t="s">
        <v>8</v>
      </c>
      <c r="Q37" s="319"/>
      <c r="R37" s="318" t="s">
        <v>9</v>
      </c>
      <c r="S37" s="319"/>
      <c r="T37" s="318" t="s">
        <v>10</v>
      </c>
      <c r="U37" s="319"/>
      <c r="V37" s="318" t="s">
        <v>11</v>
      </c>
      <c r="W37" s="319"/>
      <c r="X37" s="318" t="s">
        <v>12</v>
      </c>
      <c r="Y37" s="319"/>
      <c r="Z37" s="318" t="s">
        <v>40</v>
      </c>
      <c r="AA37" s="319"/>
      <c r="AB37" s="318" t="s">
        <v>47</v>
      </c>
      <c r="AC37" s="319"/>
    </row>
    <row r="38" spans="1:29" ht="15" thickTop="1" thickBot="1">
      <c r="A38" s="328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4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B39+D39+F39+H39+J39+L39+N39+P39+R39+T39+V39+X39+Z39</f>
        <v>0</v>
      </c>
      <c r="AC39" s="113">
        <f>C39+E39+G39+I39+K39+M39+O39+Q39+S39+U39+W39+Y39+AA39</f>
        <v>0</v>
      </c>
    </row>
    <row r="40" spans="1:29">
      <c r="A40" s="95" t="s">
        <v>17</v>
      </c>
      <c r="B40" s="3">
        <f t="shared" ref="B40:AA49" si="3">+B8/$B$65</f>
        <v>124.33333333333333</v>
      </c>
      <c r="C40" s="32">
        <f t="shared" si="3"/>
        <v>0</v>
      </c>
      <c r="D40" s="3">
        <f t="shared" si="3"/>
        <v>52.777777777777779</v>
      </c>
      <c r="E40" s="32">
        <f t="shared" si="3"/>
        <v>0.55555555555555558</v>
      </c>
      <c r="F40" s="3">
        <f t="shared" si="3"/>
        <v>16.555555555555557</v>
      </c>
      <c r="G40" s="32">
        <f t="shared" si="3"/>
        <v>0</v>
      </c>
      <c r="H40" s="3">
        <f t="shared" si="3"/>
        <v>87.666666666666671</v>
      </c>
      <c r="I40" s="32">
        <f t="shared" si="3"/>
        <v>2.4444444444444446</v>
      </c>
      <c r="J40" s="3">
        <f t="shared" si="3"/>
        <v>3.1111111111111112</v>
      </c>
      <c r="K40" s="32">
        <f t="shared" si="3"/>
        <v>0.22222222222222221</v>
      </c>
      <c r="L40" s="3">
        <f t="shared" si="3"/>
        <v>0.88888888888888884</v>
      </c>
      <c r="M40" s="32">
        <f t="shared" si="3"/>
        <v>0</v>
      </c>
      <c r="N40" s="3">
        <f t="shared" si="3"/>
        <v>5.4444444444444446</v>
      </c>
      <c r="O40" s="32">
        <f t="shared" si="3"/>
        <v>0.1111111111111111</v>
      </c>
      <c r="P40" s="3">
        <f t="shared" si="3"/>
        <v>1.6666666666666667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4">
        <f t="shared" ref="AB40:AB56" si="4">B40+D40+F40+H40+J40+L40+N40+P40+R40+T40+V40+X40+Z40</f>
        <v>292.44444444444451</v>
      </c>
      <c r="AC40" s="19">
        <f t="shared" ref="AC40:AC61" si="5">C40+E40+G40+I40+K40+M40+O40+Q40+S40+U40+W40+Y40+AA40</f>
        <v>3.3333333333333335</v>
      </c>
    </row>
    <row r="41" spans="1:29">
      <c r="A41" s="96" t="s">
        <v>18</v>
      </c>
      <c r="B41" s="3">
        <f t="shared" si="3"/>
        <v>680</v>
      </c>
      <c r="C41" s="32">
        <f t="shared" si="3"/>
        <v>0.22222222222222221</v>
      </c>
      <c r="D41" s="3">
        <f t="shared" si="3"/>
        <v>221.66666666666666</v>
      </c>
      <c r="E41" s="32">
        <f t="shared" si="3"/>
        <v>1.2222222222222223</v>
      </c>
      <c r="F41" s="3">
        <f t="shared" si="3"/>
        <v>89.666666666666671</v>
      </c>
      <c r="G41" s="32">
        <f t="shared" si="3"/>
        <v>1.3333333333333333</v>
      </c>
      <c r="H41" s="3">
        <f t="shared" si="3"/>
        <v>419.44444444444446</v>
      </c>
      <c r="I41" s="32">
        <f t="shared" si="3"/>
        <v>52.333333333333336</v>
      </c>
      <c r="J41" s="3">
        <f t="shared" si="3"/>
        <v>19.666666666666668</v>
      </c>
      <c r="K41" s="32">
        <f t="shared" si="3"/>
        <v>11.666666666666666</v>
      </c>
      <c r="L41" s="3">
        <f t="shared" si="3"/>
        <v>16.777777777777779</v>
      </c>
      <c r="M41" s="32">
        <f t="shared" si="3"/>
        <v>110.88888888888889</v>
      </c>
      <c r="N41" s="3">
        <f t="shared" si="3"/>
        <v>185.11111111111111</v>
      </c>
      <c r="O41" s="32">
        <f t="shared" si="3"/>
        <v>161.44444444444446</v>
      </c>
      <c r="P41" s="3">
        <f t="shared" si="3"/>
        <v>76</v>
      </c>
      <c r="Q41" s="32">
        <f t="shared" si="3"/>
        <v>85.555555555555557</v>
      </c>
      <c r="R41" s="3">
        <f t="shared" si="3"/>
        <v>121.55555555555556</v>
      </c>
      <c r="S41" s="32">
        <f t="shared" si="3"/>
        <v>92.888888888888886</v>
      </c>
      <c r="T41" s="3">
        <f t="shared" si="3"/>
        <v>15.666666666666666</v>
      </c>
      <c r="U41" s="32">
        <f t="shared" si="3"/>
        <v>56.111111111111114</v>
      </c>
      <c r="V41" s="3">
        <f t="shared" si="3"/>
        <v>42.333333333333336</v>
      </c>
      <c r="W41" s="32">
        <f t="shared" si="3"/>
        <v>123.88888888888889</v>
      </c>
      <c r="X41" s="3">
        <f t="shared" si="3"/>
        <v>97.333333333333329</v>
      </c>
      <c r="Y41" s="32">
        <f t="shared" si="3"/>
        <v>103.22222222222223</v>
      </c>
      <c r="Z41" s="3">
        <f t="shared" si="3"/>
        <v>339.22222222222223</v>
      </c>
      <c r="AA41" s="32">
        <f t="shared" si="3"/>
        <v>225.11111111111111</v>
      </c>
      <c r="AB41" s="114">
        <f t="shared" si="4"/>
        <v>2324.4444444444448</v>
      </c>
      <c r="AC41" s="19">
        <f t="shared" si="5"/>
        <v>1025.8888888888889</v>
      </c>
    </row>
    <row r="42" spans="1:29">
      <c r="A42" s="95" t="s">
        <v>19</v>
      </c>
      <c r="B42" s="3">
        <f t="shared" si="3"/>
        <v>956.55555555555554</v>
      </c>
      <c r="C42" s="32">
        <f t="shared" si="3"/>
        <v>152</v>
      </c>
      <c r="D42" s="3">
        <f t="shared" si="3"/>
        <v>354.44444444444446</v>
      </c>
      <c r="E42" s="32">
        <f t="shared" si="3"/>
        <v>127.88888888888889</v>
      </c>
      <c r="F42" s="3">
        <f t="shared" si="3"/>
        <v>148.66666666666666</v>
      </c>
      <c r="G42" s="32">
        <f t="shared" si="3"/>
        <v>51.888888888888886</v>
      </c>
      <c r="H42" s="3">
        <f t="shared" si="3"/>
        <v>570.33333333333337</v>
      </c>
      <c r="I42" s="32">
        <f t="shared" si="3"/>
        <v>442.33333333333331</v>
      </c>
      <c r="J42" s="3">
        <f t="shared" si="3"/>
        <v>39</v>
      </c>
      <c r="K42" s="32">
        <f t="shared" si="3"/>
        <v>49.555555555555557</v>
      </c>
      <c r="L42" s="3">
        <f t="shared" si="3"/>
        <v>76.444444444444443</v>
      </c>
      <c r="M42" s="32">
        <f t="shared" si="3"/>
        <v>221.77777777777777</v>
      </c>
      <c r="N42" s="3">
        <f t="shared" si="3"/>
        <v>412.11111111111109</v>
      </c>
      <c r="O42" s="32">
        <f t="shared" si="3"/>
        <v>461.44444444444446</v>
      </c>
      <c r="P42" s="3">
        <f t="shared" si="3"/>
        <v>216</v>
      </c>
      <c r="Q42" s="32">
        <f t="shared" si="3"/>
        <v>188.22222222222223</v>
      </c>
      <c r="R42" s="3">
        <f t="shared" si="3"/>
        <v>400.55555555555554</v>
      </c>
      <c r="S42" s="32">
        <f t="shared" si="3"/>
        <v>286.77777777777777</v>
      </c>
      <c r="T42" s="3">
        <f t="shared" si="3"/>
        <v>87.222222222222229</v>
      </c>
      <c r="U42" s="32">
        <f t="shared" si="3"/>
        <v>98.333333333333329</v>
      </c>
      <c r="V42" s="3">
        <f t="shared" si="3"/>
        <v>233.11111111111111</v>
      </c>
      <c r="W42" s="32">
        <f t="shared" si="3"/>
        <v>334.44444444444446</v>
      </c>
      <c r="X42" s="3">
        <f t="shared" si="3"/>
        <v>343.44444444444446</v>
      </c>
      <c r="Y42" s="32">
        <f t="shared" si="3"/>
        <v>220.66666666666666</v>
      </c>
      <c r="Z42" s="3">
        <f t="shared" si="3"/>
        <v>914.22222222222217</v>
      </c>
      <c r="AA42" s="32">
        <f t="shared" si="3"/>
        <v>817.11111111111109</v>
      </c>
      <c r="AB42" s="114">
        <f t="shared" si="4"/>
        <v>4752.1111111111113</v>
      </c>
      <c r="AC42" s="19">
        <f t="shared" si="5"/>
        <v>3452.4444444444443</v>
      </c>
    </row>
    <row r="43" spans="1:29">
      <c r="A43" s="96" t="s">
        <v>20</v>
      </c>
      <c r="B43" s="3">
        <f t="shared" si="3"/>
        <v>1137.2222222222222</v>
      </c>
      <c r="C43" s="32">
        <f t="shared" si="3"/>
        <v>452.11111111111109</v>
      </c>
      <c r="D43" s="3">
        <f t="shared" si="3"/>
        <v>411.11111111111109</v>
      </c>
      <c r="E43" s="32">
        <f t="shared" si="3"/>
        <v>242.11111111111111</v>
      </c>
      <c r="F43" s="3">
        <f t="shared" si="3"/>
        <v>145.88888888888889</v>
      </c>
      <c r="G43" s="32">
        <f t="shared" si="3"/>
        <v>90.111111111111114</v>
      </c>
      <c r="H43" s="3">
        <f t="shared" si="3"/>
        <v>663</v>
      </c>
      <c r="I43" s="32">
        <f t="shared" si="3"/>
        <v>892</v>
      </c>
      <c r="J43" s="3">
        <f t="shared" si="3"/>
        <v>55.444444444444443</v>
      </c>
      <c r="K43" s="32">
        <f t="shared" si="3"/>
        <v>77</v>
      </c>
      <c r="L43" s="3">
        <f t="shared" si="3"/>
        <v>81.888888888888886</v>
      </c>
      <c r="M43" s="32">
        <f t="shared" si="3"/>
        <v>336.66666666666669</v>
      </c>
      <c r="N43" s="3">
        <f t="shared" si="3"/>
        <v>538.88888888888891</v>
      </c>
      <c r="O43" s="32">
        <f t="shared" si="3"/>
        <v>654.11111111111109</v>
      </c>
      <c r="P43" s="3">
        <f t="shared" si="3"/>
        <v>294.33333333333331</v>
      </c>
      <c r="Q43" s="32">
        <f t="shared" si="3"/>
        <v>246.33333333333334</v>
      </c>
      <c r="R43" s="3">
        <f t="shared" si="3"/>
        <v>523.55555555555554</v>
      </c>
      <c r="S43" s="32">
        <f t="shared" si="3"/>
        <v>401.77777777777777</v>
      </c>
      <c r="T43" s="3">
        <f t="shared" si="3"/>
        <v>98.888888888888886</v>
      </c>
      <c r="U43" s="32">
        <f t="shared" si="3"/>
        <v>102.66666666666667</v>
      </c>
      <c r="V43" s="3">
        <f t="shared" si="3"/>
        <v>335.33333333333331</v>
      </c>
      <c r="W43" s="32">
        <f t="shared" si="3"/>
        <v>448</v>
      </c>
      <c r="X43" s="3">
        <f t="shared" si="3"/>
        <v>397.88888888888891</v>
      </c>
      <c r="Y43" s="32">
        <f t="shared" si="3"/>
        <v>250.88888888888889</v>
      </c>
      <c r="Z43" s="3">
        <f t="shared" si="3"/>
        <v>1167.4444444444443</v>
      </c>
      <c r="AA43" s="32">
        <f t="shared" si="3"/>
        <v>1267.7777777777778</v>
      </c>
      <c r="AB43" s="114">
        <f t="shared" si="4"/>
        <v>5850.8888888888887</v>
      </c>
      <c r="AC43" s="19">
        <f t="shared" si="5"/>
        <v>5461.5555555555566</v>
      </c>
    </row>
    <row r="44" spans="1:29">
      <c r="A44" s="95" t="s">
        <v>21</v>
      </c>
      <c r="B44" s="3">
        <f t="shared" si="3"/>
        <v>1604.4444444444443</v>
      </c>
      <c r="C44" s="32">
        <f t="shared" si="3"/>
        <v>543.44444444444446</v>
      </c>
      <c r="D44" s="3">
        <f t="shared" si="3"/>
        <v>535</v>
      </c>
      <c r="E44" s="32">
        <f t="shared" si="3"/>
        <v>306.88888888888891</v>
      </c>
      <c r="F44" s="3">
        <f t="shared" si="3"/>
        <v>183.55555555555554</v>
      </c>
      <c r="G44" s="32">
        <f t="shared" si="3"/>
        <v>116.88888888888889</v>
      </c>
      <c r="H44" s="3">
        <f t="shared" si="3"/>
        <v>832.88888888888891</v>
      </c>
      <c r="I44" s="32">
        <f t="shared" si="3"/>
        <v>895.88888888888891</v>
      </c>
      <c r="J44" s="3">
        <f t="shared" si="3"/>
        <v>72.333333333333329</v>
      </c>
      <c r="K44" s="32">
        <f t="shared" si="3"/>
        <v>121.44444444444444</v>
      </c>
      <c r="L44" s="3">
        <f t="shared" si="3"/>
        <v>85.666666666666671</v>
      </c>
      <c r="M44" s="32">
        <f t="shared" si="3"/>
        <v>440.66666666666669</v>
      </c>
      <c r="N44" s="3">
        <f t="shared" si="3"/>
        <v>644.88888888888891</v>
      </c>
      <c r="O44" s="32">
        <f t="shared" si="3"/>
        <v>890.33333333333337</v>
      </c>
      <c r="P44" s="3">
        <f t="shared" si="3"/>
        <v>338.44444444444446</v>
      </c>
      <c r="Q44" s="32">
        <f t="shared" si="3"/>
        <v>299.11111111111109</v>
      </c>
      <c r="R44" s="3">
        <f t="shared" si="3"/>
        <v>701.22222222222217</v>
      </c>
      <c r="S44" s="32">
        <f t="shared" si="3"/>
        <v>489.11111111111109</v>
      </c>
      <c r="T44" s="3">
        <f t="shared" si="3"/>
        <v>95.444444444444443</v>
      </c>
      <c r="U44" s="32">
        <f t="shared" si="3"/>
        <v>114.11111111111111</v>
      </c>
      <c r="V44" s="3">
        <f t="shared" si="3"/>
        <v>330.55555555555554</v>
      </c>
      <c r="W44" s="32">
        <f t="shared" si="3"/>
        <v>579.77777777777783</v>
      </c>
      <c r="X44" s="3">
        <f t="shared" si="3"/>
        <v>385</v>
      </c>
      <c r="Y44" s="32">
        <f t="shared" si="3"/>
        <v>241.44444444444446</v>
      </c>
      <c r="Z44" s="3">
        <f t="shared" si="3"/>
        <v>1539.2222222222222</v>
      </c>
      <c r="AA44" s="32">
        <f t="shared" si="3"/>
        <v>1328.1111111111111</v>
      </c>
      <c r="AB44" s="114">
        <f t="shared" si="4"/>
        <v>7348.6666666666661</v>
      </c>
      <c r="AC44" s="19">
        <f t="shared" si="5"/>
        <v>6367.2222222222235</v>
      </c>
    </row>
    <row r="45" spans="1:29">
      <c r="A45" s="96" t="s">
        <v>22</v>
      </c>
      <c r="B45" s="3">
        <f t="shared" si="3"/>
        <v>2087.4444444444443</v>
      </c>
      <c r="C45" s="32">
        <f t="shared" si="3"/>
        <v>757.44444444444446</v>
      </c>
      <c r="D45" s="3">
        <f t="shared" si="3"/>
        <v>720.66666666666663</v>
      </c>
      <c r="E45" s="32">
        <f t="shared" si="3"/>
        <v>324</v>
      </c>
      <c r="F45" s="3">
        <f t="shared" si="3"/>
        <v>239.55555555555554</v>
      </c>
      <c r="G45" s="32">
        <f t="shared" si="3"/>
        <v>151.66666666666666</v>
      </c>
      <c r="H45" s="3">
        <f t="shared" si="3"/>
        <v>1070.3333333333333</v>
      </c>
      <c r="I45" s="32">
        <f t="shared" si="3"/>
        <v>1138.2222222222222</v>
      </c>
      <c r="J45" s="3">
        <f t="shared" si="3"/>
        <v>97.111111111111114</v>
      </c>
      <c r="K45" s="32">
        <f t="shared" si="3"/>
        <v>229.88888888888889</v>
      </c>
      <c r="L45" s="3">
        <f t="shared" si="3"/>
        <v>105</v>
      </c>
      <c r="M45" s="32">
        <f t="shared" si="3"/>
        <v>662.33333333333337</v>
      </c>
      <c r="N45" s="3">
        <f t="shared" si="3"/>
        <v>794.22222222222217</v>
      </c>
      <c r="O45" s="32">
        <f t="shared" si="3"/>
        <v>1255</v>
      </c>
      <c r="P45" s="3">
        <f t="shared" si="3"/>
        <v>475.22222222222223</v>
      </c>
      <c r="Q45" s="32">
        <f t="shared" si="3"/>
        <v>363.88888888888891</v>
      </c>
      <c r="R45" s="3">
        <f t="shared" si="3"/>
        <v>959.44444444444446</v>
      </c>
      <c r="S45" s="32">
        <f t="shared" si="3"/>
        <v>649.77777777777783</v>
      </c>
      <c r="T45" s="3">
        <f t="shared" si="3"/>
        <v>95.777777777777771</v>
      </c>
      <c r="U45" s="32">
        <f t="shared" si="3"/>
        <v>107.66666666666667</v>
      </c>
      <c r="V45" s="3">
        <f t="shared" si="3"/>
        <v>332</v>
      </c>
      <c r="W45" s="32">
        <f t="shared" si="3"/>
        <v>873.11111111111109</v>
      </c>
      <c r="X45" s="3">
        <f t="shared" si="3"/>
        <v>461</v>
      </c>
      <c r="Y45" s="32">
        <f t="shared" si="3"/>
        <v>317.88888888888891</v>
      </c>
      <c r="Z45" s="3">
        <f t="shared" si="3"/>
        <v>1926.3333333333333</v>
      </c>
      <c r="AA45" s="32">
        <f t="shared" si="3"/>
        <v>1699.5555555555557</v>
      </c>
      <c r="AB45" s="114">
        <f t="shared" si="4"/>
        <v>9364.1111111111113</v>
      </c>
      <c r="AC45" s="19">
        <f t="shared" si="5"/>
        <v>8530.4444444444434</v>
      </c>
    </row>
    <row r="46" spans="1:29">
      <c r="A46" s="95" t="s">
        <v>23</v>
      </c>
      <c r="B46" s="3">
        <f t="shared" si="3"/>
        <v>2034.3333333333333</v>
      </c>
      <c r="C46" s="32">
        <f t="shared" si="3"/>
        <v>993.55555555555554</v>
      </c>
      <c r="D46" s="3">
        <f t="shared" si="3"/>
        <v>729.44444444444446</v>
      </c>
      <c r="E46" s="32">
        <f t="shared" si="3"/>
        <v>377.44444444444446</v>
      </c>
      <c r="F46" s="3">
        <f t="shared" si="3"/>
        <v>269.55555555555554</v>
      </c>
      <c r="G46" s="32">
        <f t="shared" si="3"/>
        <v>157.44444444444446</v>
      </c>
      <c r="H46" s="3">
        <f t="shared" si="3"/>
        <v>1236.7777777777778</v>
      </c>
      <c r="I46" s="32">
        <f t="shared" si="3"/>
        <v>1334.5555555555557</v>
      </c>
      <c r="J46" s="3">
        <f t="shared" si="3"/>
        <v>100.22222222222223</v>
      </c>
      <c r="K46" s="32">
        <f t="shared" si="3"/>
        <v>278.22222222222223</v>
      </c>
      <c r="L46" s="3">
        <f t="shared" si="3"/>
        <v>113.55555555555556</v>
      </c>
      <c r="M46" s="32">
        <f t="shared" si="3"/>
        <v>639.88888888888891</v>
      </c>
      <c r="N46" s="3">
        <f t="shared" si="3"/>
        <v>854.44444444444446</v>
      </c>
      <c r="O46" s="32">
        <f t="shared" si="3"/>
        <v>1272.3333333333333</v>
      </c>
      <c r="P46" s="3">
        <f t="shared" si="3"/>
        <v>574.22222222222217</v>
      </c>
      <c r="Q46" s="32">
        <f t="shared" si="3"/>
        <v>402.88888888888891</v>
      </c>
      <c r="R46" s="3">
        <f t="shared" si="3"/>
        <v>1022.4444444444445</v>
      </c>
      <c r="S46" s="32">
        <f t="shared" si="3"/>
        <v>715.88888888888891</v>
      </c>
      <c r="T46" s="3">
        <f t="shared" si="3"/>
        <v>98</v>
      </c>
      <c r="U46" s="32">
        <f t="shared" si="3"/>
        <v>126.33333333333333</v>
      </c>
      <c r="V46" s="3">
        <f t="shared" si="3"/>
        <v>352.66666666666669</v>
      </c>
      <c r="W46" s="32">
        <f t="shared" si="3"/>
        <v>1008.3333333333334</v>
      </c>
      <c r="X46" s="3">
        <f t="shared" si="3"/>
        <v>467.44444444444446</v>
      </c>
      <c r="Y46" s="32">
        <f t="shared" si="3"/>
        <v>294.55555555555554</v>
      </c>
      <c r="Z46" s="3">
        <f t="shared" si="3"/>
        <v>2064.6666666666665</v>
      </c>
      <c r="AA46" s="32">
        <f t="shared" si="3"/>
        <v>1844</v>
      </c>
      <c r="AB46" s="114">
        <f t="shared" si="4"/>
        <v>9917.7777777777792</v>
      </c>
      <c r="AC46" s="19">
        <f t="shared" si="5"/>
        <v>9445.4444444444434</v>
      </c>
    </row>
    <row r="47" spans="1:29">
      <c r="A47" s="96" t="s">
        <v>24</v>
      </c>
      <c r="B47" s="3">
        <f t="shared" si="3"/>
        <v>2124</v>
      </c>
      <c r="C47" s="32">
        <f t="shared" si="3"/>
        <v>1200.5555555555557</v>
      </c>
      <c r="D47" s="3">
        <f t="shared" si="3"/>
        <v>770.66666666666663</v>
      </c>
      <c r="E47" s="32">
        <f t="shared" si="3"/>
        <v>375.11111111111109</v>
      </c>
      <c r="F47" s="3">
        <f t="shared" si="3"/>
        <v>271.33333333333331</v>
      </c>
      <c r="G47" s="32">
        <f t="shared" si="3"/>
        <v>139.44444444444446</v>
      </c>
      <c r="H47" s="3">
        <f t="shared" si="3"/>
        <v>1365.1111111111111</v>
      </c>
      <c r="I47" s="32">
        <f t="shared" si="3"/>
        <v>1448.1111111111111</v>
      </c>
      <c r="J47" s="3">
        <f t="shared" si="3"/>
        <v>97.444444444444443</v>
      </c>
      <c r="K47" s="32">
        <f t="shared" si="3"/>
        <v>223.44444444444446</v>
      </c>
      <c r="L47" s="3">
        <f t="shared" si="3"/>
        <v>128.33333333333334</v>
      </c>
      <c r="M47" s="32">
        <f t="shared" si="3"/>
        <v>702</v>
      </c>
      <c r="N47" s="3">
        <f t="shared" si="3"/>
        <v>896.77777777777783</v>
      </c>
      <c r="O47" s="32">
        <f t="shared" si="3"/>
        <v>1302.7777777777778</v>
      </c>
      <c r="P47" s="3">
        <f t="shared" si="3"/>
        <v>588</v>
      </c>
      <c r="Q47" s="32">
        <f t="shared" si="3"/>
        <v>409.22222222222223</v>
      </c>
      <c r="R47" s="3">
        <f t="shared" si="3"/>
        <v>1057.1111111111111</v>
      </c>
      <c r="S47" s="32">
        <f t="shared" si="3"/>
        <v>760.33333333333337</v>
      </c>
      <c r="T47" s="3">
        <f t="shared" si="3"/>
        <v>100.44444444444444</v>
      </c>
      <c r="U47" s="32">
        <f t="shared" si="3"/>
        <v>134.88888888888889</v>
      </c>
      <c r="V47" s="3">
        <f t="shared" si="3"/>
        <v>416.22222222222223</v>
      </c>
      <c r="W47" s="32">
        <f t="shared" si="3"/>
        <v>1166.1111111111111</v>
      </c>
      <c r="X47" s="3">
        <f t="shared" si="3"/>
        <v>496.55555555555554</v>
      </c>
      <c r="Y47" s="32">
        <f t="shared" si="3"/>
        <v>290</v>
      </c>
      <c r="Z47" s="3">
        <f t="shared" si="3"/>
        <v>2191.1111111111113</v>
      </c>
      <c r="AA47" s="32">
        <f t="shared" si="3"/>
        <v>2138.3333333333335</v>
      </c>
      <c r="AB47" s="114">
        <f t="shared" si="4"/>
        <v>10503.111111111111</v>
      </c>
      <c r="AC47" s="19">
        <f t="shared" si="5"/>
        <v>10290.333333333334</v>
      </c>
    </row>
    <row r="48" spans="1:29">
      <c r="A48" s="95" t="s">
        <v>25</v>
      </c>
      <c r="B48" s="3">
        <f t="shared" si="3"/>
        <v>2165.6666666666665</v>
      </c>
      <c r="C48" s="32">
        <f t="shared" si="3"/>
        <v>1228.4444444444443</v>
      </c>
      <c r="D48" s="3">
        <f t="shared" si="3"/>
        <v>834.88888888888891</v>
      </c>
      <c r="E48" s="32">
        <f t="shared" si="3"/>
        <v>402</v>
      </c>
      <c r="F48" s="3">
        <f t="shared" si="3"/>
        <v>290.33333333333331</v>
      </c>
      <c r="G48" s="32">
        <f t="shared" si="3"/>
        <v>159.66666666666666</v>
      </c>
      <c r="H48" s="3">
        <f t="shared" si="3"/>
        <v>1503.8888888888889</v>
      </c>
      <c r="I48" s="32">
        <f t="shared" si="3"/>
        <v>1505.1111111111111</v>
      </c>
      <c r="J48" s="3">
        <f t="shared" si="3"/>
        <v>118.44444444444444</v>
      </c>
      <c r="K48" s="32">
        <f t="shared" si="3"/>
        <v>204.11111111111111</v>
      </c>
      <c r="L48" s="3">
        <f t="shared" si="3"/>
        <v>183.11111111111111</v>
      </c>
      <c r="M48" s="32">
        <f t="shared" si="3"/>
        <v>732.88888888888891</v>
      </c>
      <c r="N48" s="3">
        <f t="shared" si="3"/>
        <v>929.44444444444446</v>
      </c>
      <c r="O48" s="32">
        <f t="shared" si="3"/>
        <v>1369.2222222222222</v>
      </c>
      <c r="P48" s="3">
        <f t="shared" si="3"/>
        <v>624.77777777777783</v>
      </c>
      <c r="Q48" s="32">
        <f t="shared" si="3"/>
        <v>483.66666666666669</v>
      </c>
      <c r="R48" s="3">
        <f t="shared" si="3"/>
        <v>1033.7777777777778</v>
      </c>
      <c r="S48" s="32">
        <f t="shared" si="3"/>
        <v>806.44444444444446</v>
      </c>
      <c r="T48" s="3">
        <f t="shared" si="3"/>
        <v>107.77777777777777</v>
      </c>
      <c r="U48" s="32">
        <f t="shared" si="3"/>
        <v>140.44444444444446</v>
      </c>
      <c r="V48" s="3">
        <f t="shared" si="3"/>
        <v>505.77777777777777</v>
      </c>
      <c r="W48" s="32">
        <f t="shared" si="3"/>
        <v>1158.3333333333333</v>
      </c>
      <c r="X48" s="3">
        <f t="shared" si="3"/>
        <v>528.55555555555554</v>
      </c>
      <c r="Y48" s="32">
        <f t="shared" si="3"/>
        <v>302.77777777777777</v>
      </c>
      <c r="Z48" s="3">
        <f t="shared" si="3"/>
        <v>2329.2222222222222</v>
      </c>
      <c r="AA48" s="32">
        <f t="shared" si="3"/>
        <v>2086</v>
      </c>
      <c r="AB48" s="114">
        <f t="shared" si="4"/>
        <v>11155.666666666666</v>
      </c>
      <c r="AC48" s="19">
        <f t="shared" si="5"/>
        <v>10579.111111111111</v>
      </c>
    </row>
    <row r="49" spans="1:29">
      <c r="A49" s="96" t="s">
        <v>26</v>
      </c>
      <c r="B49" s="3">
        <f t="shared" si="3"/>
        <v>2068.4444444444443</v>
      </c>
      <c r="C49" s="32">
        <f t="shared" si="3"/>
        <v>1449.2222222222222</v>
      </c>
      <c r="D49" s="3">
        <f t="shared" si="3"/>
        <v>798.22222222222217</v>
      </c>
      <c r="E49" s="32">
        <f t="shared" si="3"/>
        <v>463.22222222222223</v>
      </c>
      <c r="F49" s="3">
        <f t="shared" si="3"/>
        <v>296.44444444444446</v>
      </c>
      <c r="G49" s="32">
        <f t="shared" si="3"/>
        <v>170.88888888888889</v>
      </c>
      <c r="H49" s="3">
        <f t="shared" si="3"/>
        <v>1567.7777777777778</v>
      </c>
      <c r="I49" s="32">
        <f t="shared" si="3"/>
        <v>1575.3333333333333</v>
      </c>
      <c r="J49" s="3">
        <f t="shared" si="3"/>
        <v>111.44444444444444</v>
      </c>
      <c r="K49" s="32">
        <f t="shared" si="3"/>
        <v>211.33333333333334</v>
      </c>
      <c r="L49" s="3">
        <f t="shared" si="3"/>
        <v>199.55555555555554</v>
      </c>
      <c r="M49" s="32">
        <f t="shared" si="3"/>
        <v>838.55555555555554</v>
      </c>
      <c r="N49" s="3">
        <f t="shared" si="3"/>
        <v>982.44444444444446</v>
      </c>
      <c r="O49" s="32">
        <f t="shared" si="3"/>
        <v>1415.2222222222222</v>
      </c>
      <c r="P49" s="3">
        <f t="shared" si="3"/>
        <v>630.22222222222217</v>
      </c>
      <c r="Q49" s="32">
        <f t="shared" si="3"/>
        <v>506.33333333333331</v>
      </c>
      <c r="R49" s="3">
        <f t="shared" si="3"/>
        <v>1084</v>
      </c>
      <c r="S49" s="32">
        <f t="shared" si="3"/>
        <v>940.22222222222217</v>
      </c>
      <c r="T49" s="3">
        <f t="shared" si="3"/>
        <v>121.11111111111111</v>
      </c>
      <c r="U49" s="32">
        <f t="shared" si="3"/>
        <v>137.11111111111111</v>
      </c>
      <c r="V49" s="3">
        <f t="shared" si="3"/>
        <v>609.55555555555554</v>
      </c>
      <c r="W49" s="32">
        <f t="shared" ref="W49:AA49" si="6">+W17/$B$65</f>
        <v>1213.1111111111111</v>
      </c>
      <c r="X49" s="3">
        <f t="shared" si="6"/>
        <v>511.55555555555554</v>
      </c>
      <c r="Y49" s="32">
        <f t="shared" si="6"/>
        <v>330.44444444444446</v>
      </c>
      <c r="Z49" s="3">
        <f t="shared" si="6"/>
        <v>2317.2222222222222</v>
      </c>
      <c r="AA49" s="32">
        <f t="shared" si="6"/>
        <v>2259.4444444444443</v>
      </c>
      <c r="AB49" s="114">
        <f t="shared" si="4"/>
        <v>11297.999999999998</v>
      </c>
      <c r="AC49" s="19">
        <f t="shared" si="5"/>
        <v>11510.444444444445</v>
      </c>
    </row>
    <row r="50" spans="1:29">
      <c r="A50" s="95" t="s">
        <v>27</v>
      </c>
      <c r="B50" s="3">
        <f t="shared" ref="B50:AA59" si="7">+B18/$B$65</f>
        <v>1953.3333333333333</v>
      </c>
      <c r="C50" s="32">
        <f t="shared" si="7"/>
        <v>1583.8888888888889</v>
      </c>
      <c r="D50" s="3">
        <f t="shared" si="7"/>
        <v>736.88888888888891</v>
      </c>
      <c r="E50" s="32">
        <f t="shared" si="7"/>
        <v>450.22222222222223</v>
      </c>
      <c r="F50" s="3">
        <f t="shared" si="7"/>
        <v>290.66666666666669</v>
      </c>
      <c r="G50" s="32">
        <f t="shared" si="7"/>
        <v>182.22222222222223</v>
      </c>
      <c r="H50" s="3">
        <f t="shared" si="7"/>
        <v>1607.4444444444443</v>
      </c>
      <c r="I50" s="32">
        <f t="shared" si="7"/>
        <v>1792.2222222222222</v>
      </c>
      <c r="J50" s="3">
        <f t="shared" si="7"/>
        <v>124</v>
      </c>
      <c r="K50" s="32">
        <f t="shared" si="7"/>
        <v>181.66666666666666</v>
      </c>
      <c r="L50" s="3">
        <f t="shared" si="7"/>
        <v>273.33333333333331</v>
      </c>
      <c r="M50" s="32">
        <f t="shared" si="7"/>
        <v>737.11111111111109</v>
      </c>
      <c r="N50" s="3">
        <f t="shared" si="7"/>
        <v>1067.6666666666667</v>
      </c>
      <c r="O50" s="32">
        <f t="shared" si="7"/>
        <v>1316.4444444444443</v>
      </c>
      <c r="P50" s="3">
        <f t="shared" si="7"/>
        <v>683.44444444444446</v>
      </c>
      <c r="Q50" s="32">
        <f t="shared" si="7"/>
        <v>525.88888888888891</v>
      </c>
      <c r="R50" s="3">
        <f t="shared" si="7"/>
        <v>1045.2222222222222</v>
      </c>
      <c r="S50" s="32">
        <f t="shared" si="7"/>
        <v>953.77777777777783</v>
      </c>
      <c r="T50" s="3">
        <f t="shared" si="7"/>
        <v>137.66666666666666</v>
      </c>
      <c r="U50" s="32">
        <f t="shared" si="7"/>
        <v>128.33333333333334</v>
      </c>
      <c r="V50" s="3">
        <f t="shared" si="7"/>
        <v>748.11111111111109</v>
      </c>
      <c r="W50" s="32">
        <f t="shared" si="7"/>
        <v>992.11111111111109</v>
      </c>
      <c r="X50" s="3">
        <f t="shared" si="7"/>
        <v>586.44444444444446</v>
      </c>
      <c r="Y50" s="32">
        <f t="shared" si="7"/>
        <v>302.11111111111109</v>
      </c>
      <c r="Z50" s="3">
        <f t="shared" si="7"/>
        <v>2372</v>
      </c>
      <c r="AA50" s="32">
        <f t="shared" si="7"/>
        <v>2205.1111111111113</v>
      </c>
      <c r="AB50" s="114">
        <f t="shared" si="4"/>
        <v>11626.222222222223</v>
      </c>
      <c r="AC50" s="19">
        <f t="shared" si="5"/>
        <v>11351.111111111111</v>
      </c>
    </row>
    <row r="51" spans="1:29">
      <c r="A51" s="96" t="s">
        <v>28</v>
      </c>
      <c r="B51" s="3">
        <f t="shared" si="7"/>
        <v>1853.3333333333333</v>
      </c>
      <c r="C51" s="32">
        <f t="shared" si="7"/>
        <v>1646.2222222222222</v>
      </c>
      <c r="D51" s="3">
        <f t="shared" si="7"/>
        <v>736.88888888888891</v>
      </c>
      <c r="E51" s="32">
        <f t="shared" si="7"/>
        <v>558.88888888888891</v>
      </c>
      <c r="F51" s="3">
        <f t="shared" si="7"/>
        <v>298.77777777777777</v>
      </c>
      <c r="G51" s="32">
        <f t="shared" si="7"/>
        <v>187</v>
      </c>
      <c r="H51" s="3">
        <f t="shared" si="7"/>
        <v>1620.4444444444443</v>
      </c>
      <c r="I51" s="32">
        <f t="shared" si="7"/>
        <v>1912.4444444444443</v>
      </c>
      <c r="J51" s="3">
        <f t="shared" si="7"/>
        <v>143.33333333333334</v>
      </c>
      <c r="K51" s="32">
        <f t="shared" si="7"/>
        <v>168</v>
      </c>
      <c r="L51" s="3">
        <f t="shared" si="7"/>
        <v>380.22222222222223</v>
      </c>
      <c r="M51" s="32">
        <f t="shared" si="7"/>
        <v>638.77777777777783</v>
      </c>
      <c r="N51" s="3">
        <f t="shared" si="7"/>
        <v>1192.5555555555557</v>
      </c>
      <c r="O51" s="32">
        <f t="shared" si="7"/>
        <v>1327.5555555555557</v>
      </c>
      <c r="P51" s="3">
        <f t="shared" si="7"/>
        <v>667</v>
      </c>
      <c r="Q51" s="32">
        <f t="shared" si="7"/>
        <v>569.44444444444446</v>
      </c>
      <c r="R51" s="3">
        <f t="shared" si="7"/>
        <v>986.22222222222217</v>
      </c>
      <c r="S51" s="32">
        <f t="shared" si="7"/>
        <v>1063.7777777777778</v>
      </c>
      <c r="T51" s="3">
        <f t="shared" si="7"/>
        <v>150</v>
      </c>
      <c r="U51" s="32">
        <f t="shared" si="7"/>
        <v>112.66666666666667</v>
      </c>
      <c r="V51" s="3">
        <f t="shared" si="7"/>
        <v>944.44444444444446</v>
      </c>
      <c r="W51" s="32">
        <f t="shared" si="7"/>
        <v>969.66666666666663</v>
      </c>
      <c r="X51" s="3">
        <f t="shared" si="7"/>
        <v>667</v>
      </c>
      <c r="Y51" s="32">
        <f t="shared" si="7"/>
        <v>289.22222222222223</v>
      </c>
      <c r="Z51" s="3">
        <f t="shared" si="7"/>
        <v>2533.8888888888887</v>
      </c>
      <c r="AA51" s="32">
        <f t="shared" si="7"/>
        <v>2455.4444444444443</v>
      </c>
      <c r="AB51" s="114">
        <f t="shared" si="4"/>
        <v>12174.111111111111</v>
      </c>
      <c r="AC51" s="19">
        <f t="shared" si="5"/>
        <v>11899.111111111113</v>
      </c>
    </row>
    <row r="52" spans="1:29">
      <c r="A52" s="95" t="s">
        <v>29</v>
      </c>
      <c r="B52" s="3">
        <f t="shared" si="7"/>
        <v>1929.4444444444443</v>
      </c>
      <c r="C52" s="32">
        <f t="shared" si="7"/>
        <v>1760.4444444444443</v>
      </c>
      <c r="D52" s="3">
        <f t="shared" si="7"/>
        <v>716.44444444444446</v>
      </c>
      <c r="E52" s="32">
        <f t="shared" si="7"/>
        <v>609.77777777777783</v>
      </c>
      <c r="F52" s="3">
        <f t="shared" si="7"/>
        <v>290</v>
      </c>
      <c r="G52" s="32">
        <f t="shared" si="7"/>
        <v>231.33333333333334</v>
      </c>
      <c r="H52" s="3">
        <f t="shared" si="7"/>
        <v>1633.2222222222222</v>
      </c>
      <c r="I52" s="32">
        <f t="shared" si="7"/>
        <v>2006</v>
      </c>
      <c r="J52" s="3">
        <f t="shared" si="7"/>
        <v>148.66666666666666</v>
      </c>
      <c r="K52" s="32">
        <f t="shared" si="7"/>
        <v>161.66666666666666</v>
      </c>
      <c r="L52" s="3">
        <f t="shared" si="7"/>
        <v>356.44444444444446</v>
      </c>
      <c r="M52" s="32">
        <f t="shared" si="7"/>
        <v>584.11111111111109</v>
      </c>
      <c r="N52" s="3">
        <f t="shared" si="7"/>
        <v>1185.7777777777778</v>
      </c>
      <c r="O52" s="32">
        <f t="shared" si="7"/>
        <v>1253.7777777777778</v>
      </c>
      <c r="P52" s="3">
        <f t="shared" si="7"/>
        <v>632.55555555555554</v>
      </c>
      <c r="Q52" s="32">
        <f t="shared" si="7"/>
        <v>618.77777777777783</v>
      </c>
      <c r="R52" s="3">
        <f t="shared" si="7"/>
        <v>967.44444444444446</v>
      </c>
      <c r="S52" s="32">
        <f t="shared" si="7"/>
        <v>1140.1111111111111</v>
      </c>
      <c r="T52" s="3">
        <f t="shared" si="7"/>
        <v>143.55555555555554</v>
      </c>
      <c r="U52" s="32">
        <f t="shared" si="7"/>
        <v>138.66666666666666</v>
      </c>
      <c r="V52" s="3">
        <f t="shared" si="7"/>
        <v>931.44444444444446</v>
      </c>
      <c r="W52" s="32">
        <f t="shared" si="7"/>
        <v>996.88888888888891</v>
      </c>
      <c r="X52" s="3">
        <f t="shared" si="7"/>
        <v>622.66666666666663</v>
      </c>
      <c r="Y52" s="32">
        <f t="shared" si="7"/>
        <v>330.22222222222223</v>
      </c>
      <c r="Z52" s="3">
        <f t="shared" si="7"/>
        <v>2568.4444444444443</v>
      </c>
      <c r="AA52" s="32">
        <f t="shared" si="7"/>
        <v>2380.5555555555557</v>
      </c>
      <c r="AB52" s="114">
        <f t="shared" si="4"/>
        <v>12126.111111111109</v>
      </c>
      <c r="AC52" s="19">
        <f t="shared" si="5"/>
        <v>12212.333333333332</v>
      </c>
    </row>
    <row r="53" spans="1:29">
      <c r="A53" s="96" t="s">
        <v>30</v>
      </c>
      <c r="B53" s="3">
        <f t="shared" si="7"/>
        <v>1817</v>
      </c>
      <c r="C53" s="32">
        <f t="shared" si="7"/>
        <v>1562.3333333333333</v>
      </c>
      <c r="D53" s="3">
        <f t="shared" si="7"/>
        <v>605.55555555555554</v>
      </c>
      <c r="E53" s="32">
        <f t="shared" si="7"/>
        <v>641.22222222222217</v>
      </c>
      <c r="F53" s="3">
        <f t="shared" si="7"/>
        <v>253.33333333333334</v>
      </c>
      <c r="G53" s="32">
        <f t="shared" si="7"/>
        <v>224.66666666666666</v>
      </c>
      <c r="H53" s="3">
        <f t="shared" si="7"/>
        <v>1470.4444444444443</v>
      </c>
      <c r="I53" s="32">
        <f t="shared" si="7"/>
        <v>1773.2222222222222</v>
      </c>
      <c r="J53" s="3">
        <f t="shared" si="7"/>
        <v>152.22222222222223</v>
      </c>
      <c r="K53" s="32">
        <f t="shared" si="7"/>
        <v>138.11111111111111</v>
      </c>
      <c r="L53" s="3">
        <f t="shared" si="7"/>
        <v>338.66666666666669</v>
      </c>
      <c r="M53" s="32">
        <f t="shared" si="7"/>
        <v>525</v>
      </c>
      <c r="N53" s="3">
        <f t="shared" si="7"/>
        <v>1044.3333333333333</v>
      </c>
      <c r="O53" s="32">
        <f t="shared" si="7"/>
        <v>1179.7777777777778</v>
      </c>
      <c r="P53" s="3">
        <f t="shared" si="7"/>
        <v>532.88888888888891</v>
      </c>
      <c r="Q53" s="32">
        <f t="shared" si="7"/>
        <v>633.22222222222217</v>
      </c>
      <c r="R53" s="3">
        <f t="shared" si="7"/>
        <v>796.44444444444446</v>
      </c>
      <c r="S53" s="32">
        <f t="shared" si="7"/>
        <v>1107.5555555555557</v>
      </c>
      <c r="T53" s="3">
        <f t="shared" si="7"/>
        <v>125.77777777777777</v>
      </c>
      <c r="U53" s="32">
        <f t="shared" si="7"/>
        <v>151.44444444444446</v>
      </c>
      <c r="V53" s="3">
        <f t="shared" si="7"/>
        <v>894.11111111111109</v>
      </c>
      <c r="W53" s="32">
        <f t="shared" si="7"/>
        <v>884.22222222222217</v>
      </c>
      <c r="X53" s="3">
        <f t="shared" si="7"/>
        <v>530.44444444444446</v>
      </c>
      <c r="Y53" s="32">
        <f t="shared" si="7"/>
        <v>338</v>
      </c>
      <c r="Z53" s="3">
        <f t="shared" si="7"/>
        <v>2358.4444444444443</v>
      </c>
      <c r="AA53" s="32">
        <f t="shared" si="7"/>
        <v>2134.3333333333335</v>
      </c>
      <c r="AB53" s="114">
        <f t="shared" si="4"/>
        <v>10919.666666666668</v>
      </c>
      <c r="AC53" s="19">
        <f t="shared" si="5"/>
        <v>11293.111111111113</v>
      </c>
    </row>
    <row r="54" spans="1:29">
      <c r="A54" s="95" t="s">
        <v>31</v>
      </c>
      <c r="B54" s="3">
        <f t="shared" si="7"/>
        <v>1831.2222222222222</v>
      </c>
      <c r="C54" s="32">
        <f t="shared" si="7"/>
        <v>1406.1111111111111</v>
      </c>
      <c r="D54" s="3">
        <f t="shared" si="7"/>
        <v>532.55555555555554</v>
      </c>
      <c r="E54" s="32">
        <f t="shared" si="7"/>
        <v>582.88888888888891</v>
      </c>
      <c r="F54" s="3">
        <f t="shared" si="7"/>
        <v>205.11111111111111</v>
      </c>
      <c r="G54" s="32">
        <f t="shared" si="7"/>
        <v>215.88888888888889</v>
      </c>
      <c r="H54" s="3">
        <f t="shared" si="7"/>
        <v>1329.5555555555557</v>
      </c>
      <c r="I54" s="32">
        <f t="shared" si="7"/>
        <v>1797.8888888888889</v>
      </c>
      <c r="J54" s="3">
        <f t="shared" si="7"/>
        <v>142</v>
      </c>
      <c r="K54" s="32">
        <f t="shared" si="7"/>
        <v>110.55555555555556</v>
      </c>
      <c r="L54" s="3">
        <f t="shared" si="7"/>
        <v>329.11111111111109</v>
      </c>
      <c r="M54" s="32">
        <f t="shared" si="7"/>
        <v>446</v>
      </c>
      <c r="N54" s="3">
        <f t="shared" si="7"/>
        <v>1035.5555555555557</v>
      </c>
      <c r="O54" s="32">
        <f t="shared" si="7"/>
        <v>1122.7777777777778</v>
      </c>
      <c r="P54" s="3">
        <f t="shared" si="7"/>
        <v>472.33333333333331</v>
      </c>
      <c r="Q54" s="32">
        <f t="shared" si="7"/>
        <v>712</v>
      </c>
      <c r="R54" s="3">
        <f t="shared" si="7"/>
        <v>685.55555555555554</v>
      </c>
      <c r="S54" s="32">
        <f t="shared" si="7"/>
        <v>1166.4444444444443</v>
      </c>
      <c r="T54" s="3">
        <f t="shared" si="7"/>
        <v>115.44444444444444</v>
      </c>
      <c r="U54" s="32">
        <f t="shared" si="7"/>
        <v>159.11111111111111</v>
      </c>
      <c r="V54" s="3">
        <f t="shared" si="7"/>
        <v>1024.2222222222222</v>
      </c>
      <c r="W54" s="32">
        <f t="shared" si="7"/>
        <v>847.44444444444446</v>
      </c>
      <c r="X54" s="3">
        <f t="shared" si="7"/>
        <v>493.22222222222223</v>
      </c>
      <c r="Y54" s="32">
        <f t="shared" si="7"/>
        <v>365</v>
      </c>
      <c r="Z54" s="3">
        <f t="shared" si="7"/>
        <v>2107</v>
      </c>
      <c r="AA54" s="32">
        <f t="shared" si="7"/>
        <v>2020</v>
      </c>
      <c r="AB54" s="114">
        <f t="shared" si="4"/>
        <v>10302.888888888889</v>
      </c>
      <c r="AC54" s="19">
        <f t="shared" si="5"/>
        <v>10952.111111111111</v>
      </c>
    </row>
    <row r="55" spans="1:29">
      <c r="A55" s="96" t="s">
        <v>32</v>
      </c>
      <c r="B55" s="3">
        <f t="shared" si="7"/>
        <v>1885.5555555555557</v>
      </c>
      <c r="C55" s="32">
        <f t="shared" si="7"/>
        <v>1214.3333333333333</v>
      </c>
      <c r="D55" s="3">
        <f t="shared" si="7"/>
        <v>490.44444444444446</v>
      </c>
      <c r="E55" s="32">
        <f t="shared" si="7"/>
        <v>573</v>
      </c>
      <c r="F55" s="3">
        <f t="shared" si="7"/>
        <v>171.55555555555554</v>
      </c>
      <c r="G55" s="32">
        <f t="shared" si="7"/>
        <v>205.66666666666666</v>
      </c>
      <c r="H55" s="3">
        <f t="shared" si="7"/>
        <v>1226.5555555555557</v>
      </c>
      <c r="I55" s="32">
        <f t="shared" si="7"/>
        <v>1713.8888888888889</v>
      </c>
      <c r="J55" s="3">
        <f t="shared" si="7"/>
        <v>148</v>
      </c>
      <c r="K55" s="32">
        <f t="shared" si="7"/>
        <v>112.44444444444444</v>
      </c>
      <c r="L55" s="3">
        <f t="shared" si="7"/>
        <v>333.66666666666669</v>
      </c>
      <c r="M55" s="32">
        <f t="shared" si="7"/>
        <v>372.88888888888891</v>
      </c>
      <c r="N55" s="3">
        <f t="shared" si="7"/>
        <v>1002.8888888888889</v>
      </c>
      <c r="O55" s="32">
        <f t="shared" si="7"/>
        <v>1113.6666666666667</v>
      </c>
      <c r="P55" s="3">
        <f t="shared" si="7"/>
        <v>399.44444444444446</v>
      </c>
      <c r="Q55" s="32">
        <f t="shared" si="7"/>
        <v>712.88888888888891</v>
      </c>
      <c r="R55" s="3">
        <f t="shared" si="7"/>
        <v>615.22222222222217</v>
      </c>
      <c r="S55" s="32">
        <f t="shared" si="7"/>
        <v>1085.2222222222222</v>
      </c>
      <c r="T55" s="3">
        <f t="shared" si="7"/>
        <v>110.55555555555556</v>
      </c>
      <c r="U55" s="32">
        <f t="shared" si="7"/>
        <v>156.33333333333334</v>
      </c>
      <c r="V55" s="3">
        <f t="shared" si="7"/>
        <v>1095.3333333333333</v>
      </c>
      <c r="W55" s="32">
        <f t="shared" si="7"/>
        <v>732</v>
      </c>
      <c r="X55" s="3">
        <f t="shared" si="7"/>
        <v>512.22222222222217</v>
      </c>
      <c r="Y55" s="32">
        <f t="shared" si="7"/>
        <v>385.22222222222223</v>
      </c>
      <c r="Z55" s="3">
        <f t="shared" si="7"/>
        <v>1975.7777777777778</v>
      </c>
      <c r="AA55" s="32">
        <f t="shared" si="7"/>
        <v>1879.1111111111111</v>
      </c>
      <c r="AB55" s="114">
        <f t="shared" si="4"/>
        <v>9967.2222222222226</v>
      </c>
      <c r="AC55" s="19">
        <f t="shared" si="5"/>
        <v>10256.666666666666</v>
      </c>
    </row>
    <row r="56" spans="1:29">
      <c r="A56" s="95" t="s">
        <v>33</v>
      </c>
      <c r="B56" s="3">
        <f t="shared" si="7"/>
        <v>1496.7777777777778</v>
      </c>
      <c r="C56" s="32">
        <f t="shared" si="7"/>
        <v>1153</v>
      </c>
      <c r="D56" s="3">
        <f t="shared" si="7"/>
        <v>314.55555555555554</v>
      </c>
      <c r="E56" s="32">
        <f t="shared" si="7"/>
        <v>517.11111111111109</v>
      </c>
      <c r="F56" s="3">
        <f t="shared" si="7"/>
        <v>117.22222222222223</v>
      </c>
      <c r="G56" s="32">
        <f t="shared" si="7"/>
        <v>185.55555555555554</v>
      </c>
      <c r="H56" s="3">
        <f t="shared" si="7"/>
        <v>958.33333333333337</v>
      </c>
      <c r="I56" s="32">
        <f t="shared" si="7"/>
        <v>1450.4444444444443</v>
      </c>
      <c r="J56" s="3">
        <f t="shared" si="7"/>
        <v>93.666666666666671</v>
      </c>
      <c r="K56" s="32">
        <f t="shared" si="7"/>
        <v>87.333333333333329</v>
      </c>
      <c r="L56" s="3">
        <f t="shared" si="7"/>
        <v>249.66666666666666</v>
      </c>
      <c r="M56" s="32">
        <f t="shared" si="7"/>
        <v>324.22222222222223</v>
      </c>
      <c r="N56" s="3">
        <f t="shared" si="7"/>
        <v>816</v>
      </c>
      <c r="O56" s="32">
        <f t="shared" si="7"/>
        <v>907.88888888888891</v>
      </c>
      <c r="P56" s="3">
        <f t="shared" si="7"/>
        <v>290.22222222222223</v>
      </c>
      <c r="Q56" s="32">
        <f t="shared" si="7"/>
        <v>642.77777777777783</v>
      </c>
      <c r="R56" s="3">
        <f t="shared" si="7"/>
        <v>476.88888888888891</v>
      </c>
      <c r="S56" s="32">
        <f t="shared" si="7"/>
        <v>937.11111111111109</v>
      </c>
      <c r="T56" s="3">
        <f t="shared" si="7"/>
        <v>72.555555555555557</v>
      </c>
      <c r="U56" s="32">
        <f t="shared" si="7"/>
        <v>162.22222222222223</v>
      </c>
      <c r="V56" s="3">
        <f t="shared" si="7"/>
        <v>924.55555555555554</v>
      </c>
      <c r="W56" s="32">
        <f t="shared" si="7"/>
        <v>556.44444444444446</v>
      </c>
      <c r="X56" s="3">
        <f t="shared" si="7"/>
        <v>363</v>
      </c>
      <c r="Y56" s="32">
        <f t="shared" si="7"/>
        <v>345.44444444444446</v>
      </c>
      <c r="Z56" s="3">
        <f t="shared" si="7"/>
        <v>1523.3333333333333</v>
      </c>
      <c r="AA56" s="32">
        <f t="shared" si="7"/>
        <v>1663.8888888888889</v>
      </c>
      <c r="AB56" s="114">
        <f t="shared" si="4"/>
        <v>7696.7777777777774</v>
      </c>
      <c r="AC56" s="19">
        <f t="shared" si="5"/>
        <v>8933.4444444444453</v>
      </c>
    </row>
    <row r="57" spans="1:29">
      <c r="A57" s="96" t="s">
        <v>34</v>
      </c>
      <c r="B57" s="3">
        <f t="shared" si="7"/>
        <v>169</v>
      </c>
      <c r="C57" s="32">
        <f t="shared" si="7"/>
        <v>770.77777777777783</v>
      </c>
      <c r="D57" s="3">
        <f t="shared" si="7"/>
        <v>66.777777777777771</v>
      </c>
      <c r="E57" s="32">
        <f t="shared" si="7"/>
        <v>348.88888888888891</v>
      </c>
      <c r="F57" s="3">
        <f t="shared" si="7"/>
        <v>29.666666666666668</v>
      </c>
      <c r="G57" s="32">
        <f t="shared" si="7"/>
        <v>119.11111111111111</v>
      </c>
      <c r="H57" s="3">
        <f t="shared" si="7"/>
        <v>307.22222222222223</v>
      </c>
      <c r="I57" s="32">
        <f t="shared" si="7"/>
        <v>932.33333333333337</v>
      </c>
      <c r="J57" s="3">
        <f t="shared" si="7"/>
        <v>61.444444444444443</v>
      </c>
      <c r="K57" s="32">
        <f t="shared" si="7"/>
        <v>50.666666666666664</v>
      </c>
      <c r="L57" s="3">
        <f t="shared" si="7"/>
        <v>146.66666666666666</v>
      </c>
      <c r="M57" s="32">
        <f t="shared" si="7"/>
        <v>165.11111111111111</v>
      </c>
      <c r="N57" s="3">
        <f t="shared" si="7"/>
        <v>445.55555555555554</v>
      </c>
      <c r="O57" s="32">
        <f t="shared" si="7"/>
        <v>553</v>
      </c>
      <c r="P57" s="3">
        <f t="shared" si="7"/>
        <v>180.44444444444446</v>
      </c>
      <c r="Q57" s="32">
        <f t="shared" si="7"/>
        <v>489.44444444444446</v>
      </c>
      <c r="R57" s="3">
        <f t="shared" si="7"/>
        <v>275.33333333333331</v>
      </c>
      <c r="S57" s="32">
        <f t="shared" si="7"/>
        <v>622.33333333333337</v>
      </c>
      <c r="T57" s="3">
        <f t="shared" si="7"/>
        <v>54.111111111111114</v>
      </c>
      <c r="U57" s="32">
        <f t="shared" si="7"/>
        <v>111.77777777777777</v>
      </c>
      <c r="V57" s="3">
        <f t="shared" si="7"/>
        <v>792.33333333333337</v>
      </c>
      <c r="W57" s="32">
        <f t="shared" si="7"/>
        <v>384.33333333333331</v>
      </c>
      <c r="X57" s="3">
        <f t="shared" si="7"/>
        <v>270</v>
      </c>
      <c r="Y57" s="32">
        <f t="shared" si="7"/>
        <v>265.33333333333331</v>
      </c>
      <c r="Z57" s="3">
        <f t="shared" si="7"/>
        <v>963.33333333333337</v>
      </c>
      <c r="AA57" s="32">
        <f t="shared" si="7"/>
        <v>1243.3333333333333</v>
      </c>
      <c r="AB57" s="114">
        <f>B57+D57+F57+H57+J57+L57+N57+P57+R57+T57+V57+X57+Z57</f>
        <v>3761.8888888888891</v>
      </c>
      <c r="AC57" s="19">
        <f t="shared" si="5"/>
        <v>6056.4444444444434</v>
      </c>
    </row>
    <row r="58" spans="1:29">
      <c r="A58" s="95" t="s">
        <v>35</v>
      </c>
      <c r="B58" s="3">
        <f t="shared" si="7"/>
        <v>0</v>
      </c>
      <c r="C58" s="32">
        <f t="shared" si="7"/>
        <v>509.44444444444446</v>
      </c>
      <c r="D58" s="3">
        <f t="shared" si="7"/>
        <v>1.6666666666666667</v>
      </c>
      <c r="E58" s="32">
        <f t="shared" si="7"/>
        <v>190.33333333333334</v>
      </c>
      <c r="F58" s="3">
        <f t="shared" si="7"/>
        <v>2.1111111111111112</v>
      </c>
      <c r="G58" s="32">
        <f t="shared" si="7"/>
        <v>70.444444444444443</v>
      </c>
      <c r="H58" s="3">
        <f t="shared" si="7"/>
        <v>20.222222222222221</v>
      </c>
      <c r="I58" s="32">
        <f t="shared" si="7"/>
        <v>513.66666666666663</v>
      </c>
      <c r="J58" s="3">
        <f t="shared" si="7"/>
        <v>26.111111111111111</v>
      </c>
      <c r="K58" s="32">
        <f t="shared" si="7"/>
        <v>26.888888888888889</v>
      </c>
      <c r="L58" s="3">
        <f t="shared" si="7"/>
        <v>33.444444444444443</v>
      </c>
      <c r="M58" s="32">
        <f t="shared" si="7"/>
        <v>31.333333333333332</v>
      </c>
      <c r="N58" s="3">
        <f t="shared" si="7"/>
        <v>96.333333333333329</v>
      </c>
      <c r="O58" s="32">
        <f t="shared" si="7"/>
        <v>141.77777777777777</v>
      </c>
      <c r="P58" s="3">
        <f t="shared" si="7"/>
        <v>51.444444444444443</v>
      </c>
      <c r="Q58" s="32">
        <f t="shared" si="7"/>
        <v>100.66666666666667</v>
      </c>
      <c r="R58" s="3">
        <f t="shared" si="7"/>
        <v>50</v>
      </c>
      <c r="S58" s="32">
        <f t="shared" si="7"/>
        <v>73.888888888888886</v>
      </c>
      <c r="T58" s="3">
        <f t="shared" si="7"/>
        <v>14.777777777777779</v>
      </c>
      <c r="U58" s="32">
        <f t="shared" si="7"/>
        <v>6.4444444444444446</v>
      </c>
      <c r="V58" s="3">
        <f t="shared" si="7"/>
        <v>175.77777777777777</v>
      </c>
      <c r="W58" s="32">
        <f t="shared" si="7"/>
        <v>23.333333333333332</v>
      </c>
      <c r="X58" s="3">
        <f t="shared" si="7"/>
        <v>48.444444444444443</v>
      </c>
      <c r="Y58" s="32">
        <f t="shared" si="7"/>
        <v>25.222222222222221</v>
      </c>
      <c r="Z58" s="3">
        <f t="shared" si="7"/>
        <v>54.555555555555557</v>
      </c>
      <c r="AA58" s="32">
        <f t="shared" si="7"/>
        <v>149.66666666666666</v>
      </c>
      <c r="AB58" s="114">
        <f>B58+D58+F58+H58+J58+L58+N58+P58+R58+T58+V58+X58+Z58</f>
        <v>574.8888888888888</v>
      </c>
      <c r="AC58" s="19">
        <f t="shared" si="5"/>
        <v>1863.1111111111111</v>
      </c>
    </row>
    <row r="59" spans="1:29">
      <c r="A59" s="96" t="s">
        <v>36</v>
      </c>
      <c r="B59" s="3">
        <f t="shared" si="7"/>
        <v>0</v>
      </c>
      <c r="C59" s="32">
        <f t="shared" si="7"/>
        <v>64.333333333333329</v>
      </c>
      <c r="D59" s="3">
        <f t="shared" si="7"/>
        <v>0</v>
      </c>
      <c r="E59" s="32">
        <f t="shared" si="7"/>
        <v>28.777777777777779</v>
      </c>
      <c r="F59" s="3">
        <f t="shared" si="7"/>
        <v>0</v>
      </c>
      <c r="G59" s="32">
        <f t="shared" si="7"/>
        <v>0.1111111111111111</v>
      </c>
      <c r="H59" s="3">
        <f t="shared" si="7"/>
        <v>0</v>
      </c>
      <c r="I59" s="32">
        <f t="shared" si="7"/>
        <v>0.22222222222222221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4">
        <f t="shared" ref="AB59:AB62" si="9">B59+D59+F59+H59+J59+L59+N59+P59+R59+T59+V59+X59+Z59</f>
        <v>0</v>
      </c>
      <c r="AC59" s="19">
        <f t="shared" si="5"/>
        <v>93.444444444444457</v>
      </c>
    </row>
    <row r="60" spans="1:29">
      <c r="A60" s="95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4">
        <f t="shared" si="9"/>
        <v>0</v>
      </c>
      <c r="AC60" s="19">
        <f t="shared" si="5"/>
        <v>0</v>
      </c>
    </row>
    <row r="61" spans="1:29">
      <c r="A61" s="96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4">
        <f t="shared" si="9"/>
        <v>0</v>
      </c>
      <c r="AC61" s="19">
        <f t="shared" si="5"/>
        <v>0</v>
      </c>
    </row>
    <row r="62" spans="1:29" ht="14" thickBot="1">
      <c r="A62" s="91" t="s">
        <v>39</v>
      </c>
      <c r="B62" s="16">
        <f t="shared" si="10"/>
        <v>0</v>
      </c>
      <c r="C62" s="43">
        <f t="shared" si="10"/>
        <v>0.2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5">
        <f t="shared" si="9"/>
        <v>0</v>
      </c>
      <c r="AC62" s="116">
        <v>0</v>
      </c>
    </row>
    <row r="63" spans="1:29" s="93" customFormat="1" ht="15" thickTop="1" thickBot="1">
      <c r="A63" s="9" t="s">
        <v>47</v>
      </c>
      <c r="B63" s="54">
        <f>SUM(B39:B62)</f>
        <v>27918.111111111109</v>
      </c>
      <c r="C63" s="50">
        <f t="shared" ref="C63:AA63" si="11">SUM(C39:C62)</f>
        <v>18448.088888888891</v>
      </c>
      <c r="D63" s="49">
        <f t="shared" si="11"/>
        <v>9630.6666666666642</v>
      </c>
      <c r="E63" s="55">
        <f t="shared" si="11"/>
        <v>7121.5555555555557</v>
      </c>
      <c r="F63" s="54">
        <f t="shared" si="11"/>
        <v>3610</v>
      </c>
      <c r="G63" s="50">
        <f t="shared" si="11"/>
        <v>2661.3333333333335</v>
      </c>
      <c r="H63" s="49">
        <f t="shared" si="11"/>
        <v>19490.666666666668</v>
      </c>
      <c r="I63" s="55">
        <f t="shared" si="11"/>
        <v>23178.666666666672</v>
      </c>
      <c r="J63" s="54">
        <f t="shared" si="11"/>
        <v>1753.6666666666665</v>
      </c>
      <c r="K63" s="50">
        <f t="shared" si="11"/>
        <v>2444.2222222222222</v>
      </c>
      <c r="L63" s="49">
        <f t="shared" si="11"/>
        <v>3432.4444444444439</v>
      </c>
      <c r="M63" s="55">
        <f t="shared" si="11"/>
        <v>8510.2222222222244</v>
      </c>
      <c r="N63" s="54">
        <f t="shared" si="11"/>
        <v>14130.444444444445</v>
      </c>
      <c r="O63" s="50">
        <f t="shared" si="11"/>
        <v>17698.666666666664</v>
      </c>
      <c r="P63" s="49">
        <f t="shared" si="11"/>
        <v>7728.6666666666661</v>
      </c>
      <c r="Q63" s="55">
        <f t="shared" si="11"/>
        <v>7990.3333333333339</v>
      </c>
      <c r="R63" s="54">
        <f t="shared" si="11"/>
        <v>12802.000000000002</v>
      </c>
      <c r="S63" s="50">
        <f t="shared" si="11"/>
        <v>13293.444444444447</v>
      </c>
      <c r="T63" s="49">
        <f t="shared" si="11"/>
        <v>1744.7777777777781</v>
      </c>
      <c r="U63" s="55">
        <f t="shared" si="11"/>
        <v>2144.6666666666665</v>
      </c>
      <c r="V63" s="54">
        <f t="shared" si="11"/>
        <v>10687.888888888889</v>
      </c>
      <c r="W63" s="50">
        <f t="shared" si="11"/>
        <v>13291.555555555558</v>
      </c>
      <c r="X63" s="49">
        <f t="shared" si="11"/>
        <v>7782.2222222222235</v>
      </c>
      <c r="Y63" s="55">
        <f t="shared" si="11"/>
        <v>4997.666666666667</v>
      </c>
      <c r="Z63" s="54">
        <f t="shared" si="11"/>
        <v>31245.444444444442</v>
      </c>
      <c r="AA63" s="50">
        <f t="shared" si="11"/>
        <v>29796.888888888887</v>
      </c>
      <c r="AB63" s="49">
        <f>SUM(AB39:AB62)</f>
        <v>151956.99999999997</v>
      </c>
      <c r="AC63" s="50">
        <f>AC31/B65</f>
        <v>151577.22222222222</v>
      </c>
    </row>
    <row r="64" spans="1:29" ht="17" thickTop="1">
      <c r="AB64" s="176" t="str">
        <f>IF(AB63='Daily Total'!D49,"Correct","Wrong")</f>
        <v>Correct</v>
      </c>
      <c r="AC64" s="176" t="str">
        <f>IF(AC63='Daily Total'!E49,"Correct","Wrong")</f>
        <v>Correct</v>
      </c>
    </row>
    <row r="65" spans="1:31">
      <c r="A65" t="s">
        <v>85</v>
      </c>
      <c r="B65">
        <f>COUNTIF('Daily Total'!$G$7:$G$37,3)</f>
        <v>9</v>
      </c>
    </row>
    <row r="67" spans="1:31" s="8" customFormat="1">
      <c r="A67" s="47" t="s">
        <v>53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27" t="s">
        <v>0</v>
      </c>
      <c r="B69" s="318" t="s">
        <v>1</v>
      </c>
      <c r="C69" s="319"/>
      <c r="D69" s="318" t="s">
        <v>2</v>
      </c>
      <c r="E69" s="319"/>
      <c r="F69" s="318" t="s">
        <v>3</v>
      </c>
      <c r="G69" s="319"/>
      <c r="H69" s="318" t="s">
        <v>4</v>
      </c>
      <c r="I69" s="319"/>
      <c r="J69" s="318" t="s">
        <v>5</v>
      </c>
      <c r="K69" s="319"/>
      <c r="L69" s="318" t="s">
        <v>6</v>
      </c>
      <c r="M69" s="319"/>
      <c r="N69" s="318" t="s">
        <v>7</v>
      </c>
      <c r="O69" s="319"/>
      <c r="P69" s="318" t="s">
        <v>8</v>
      </c>
      <c r="Q69" s="319"/>
      <c r="R69" s="318" t="s">
        <v>9</v>
      </c>
      <c r="S69" s="319"/>
      <c r="T69" s="318" t="s">
        <v>10</v>
      </c>
      <c r="U69" s="319"/>
      <c r="V69" s="318" t="s">
        <v>11</v>
      </c>
      <c r="W69" s="319"/>
      <c r="X69" s="318" t="s">
        <v>12</v>
      </c>
      <c r="Y69" s="319"/>
      <c r="Z69" s="318" t="s">
        <v>40</v>
      </c>
      <c r="AA69" s="319"/>
      <c r="AB69" s="318" t="s">
        <v>51</v>
      </c>
      <c r="AC69" s="319"/>
    </row>
    <row r="70" spans="1:31" s="71" customFormat="1" ht="15" thickTop="1" thickBot="1">
      <c r="A70" s="328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2">C7/C31</f>
        <v>0</v>
      </c>
      <c r="D71" s="63">
        <f t="shared" si="12"/>
        <v>0</v>
      </c>
      <c r="E71" s="64">
        <f t="shared" si="12"/>
        <v>0</v>
      </c>
      <c r="F71" s="63">
        <f t="shared" si="12"/>
        <v>0</v>
      </c>
      <c r="G71" s="64">
        <f t="shared" si="12"/>
        <v>0</v>
      </c>
      <c r="H71" s="63">
        <f t="shared" si="12"/>
        <v>0</v>
      </c>
      <c r="I71" s="64">
        <f t="shared" si="12"/>
        <v>0</v>
      </c>
      <c r="J71" s="63">
        <f t="shared" si="12"/>
        <v>0</v>
      </c>
      <c r="K71" s="64">
        <f t="shared" si="12"/>
        <v>0</v>
      </c>
      <c r="L71" s="63">
        <f t="shared" si="12"/>
        <v>0</v>
      </c>
      <c r="M71" s="64">
        <f t="shared" si="12"/>
        <v>0</v>
      </c>
      <c r="N71" s="63">
        <f t="shared" si="12"/>
        <v>0</v>
      </c>
      <c r="O71" s="64">
        <f t="shared" si="12"/>
        <v>0</v>
      </c>
      <c r="P71" s="63">
        <f t="shared" si="12"/>
        <v>0</v>
      </c>
      <c r="Q71" s="64">
        <f t="shared" si="12"/>
        <v>0</v>
      </c>
      <c r="R71" s="63">
        <f t="shared" si="12"/>
        <v>0</v>
      </c>
      <c r="S71" s="64">
        <f t="shared" si="12"/>
        <v>0</v>
      </c>
      <c r="T71" s="63">
        <f t="shared" si="12"/>
        <v>0</v>
      </c>
      <c r="U71" s="64">
        <f t="shared" si="12"/>
        <v>0</v>
      </c>
      <c r="V71" s="63">
        <f t="shared" si="12"/>
        <v>0</v>
      </c>
      <c r="W71" s="64">
        <f t="shared" si="12"/>
        <v>0</v>
      </c>
      <c r="X71" s="63">
        <f t="shared" si="12"/>
        <v>0</v>
      </c>
      <c r="Y71" s="64">
        <f t="shared" si="12"/>
        <v>0</v>
      </c>
      <c r="Z71" s="63">
        <f t="shared" si="12"/>
        <v>0</v>
      </c>
      <c r="AA71" s="63">
        <f t="shared" si="12"/>
        <v>0</v>
      </c>
      <c r="AB71" s="104">
        <f t="shared" si="12"/>
        <v>0</v>
      </c>
      <c r="AC71" s="105">
        <f t="shared" si="12"/>
        <v>0</v>
      </c>
      <c r="AD71" s="18"/>
      <c r="AE71" s="18"/>
    </row>
    <row r="72" spans="1:31" s="8" customFormat="1">
      <c r="A72" s="91" t="s">
        <v>17</v>
      </c>
      <c r="B72" s="86">
        <f>B8/B31</f>
        <v>4.4535009133855764E-3</v>
      </c>
      <c r="C72" s="87">
        <f t="shared" ref="C72:AC72" si="13">C8/C31</f>
        <v>0</v>
      </c>
      <c r="D72" s="86">
        <f t="shared" si="13"/>
        <v>5.4801790576399466E-3</v>
      </c>
      <c r="E72" s="87">
        <f t="shared" si="13"/>
        <v>7.8010422192404904E-5</v>
      </c>
      <c r="F72" s="86">
        <f t="shared" si="13"/>
        <v>4.5860264696829791E-3</v>
      </c>
      <c r="G72" s="87">
        <f t="shared" si="13"/>
        <v>0</v>
      </c>
      <c r="H72" s="86">
        <f t="shared" si="13"/>
        <v>4.4978793268572988E-3</v>
      </c>
      <c r="I72" s="87">
        <f t="shared" si="13"/>
        <v>1.0546096026998005E-4</v>
      </c>
      <c r="J72" s="86">
        <f t="shared" si="13"/>
        <v>1.7740606982196033E-3</v>
      </c>
      <c r="K72" s="87">
        <f t="shared" si="13"/>
        <v>9.0917356123283935E-5</v>
      </c>
      <c r="L72" s="86">
        <f t="shared" si="13"/>
        <v>2.5896672277612325E-4</v>
      </c>
      <c r="M72" s="87">
        <f t="shared" si="13"/>
        <v>0</v>
      </c>
      <c r="N72" s="86">
        <f t="shared" si="13"/>
        <v>3.8529888184691841E-4</v>
      </c>
      <c r="O72" s="87">
        <f t="shared" si="13"/>
        <v>6.2779368188438549E-6</v>
      </c>
      <c r="P72" s="86">
        <f t="shared" si="13"/>
        <v>2.1564737341499182E-4</v>
      </c>
      <c r="Q72" s="87">
        <f t="shared" si="13"/>
        <v>0</v>
      </c>
      <c r="R72" s="86">
        <f t="shared" si="13"/>
        <v>0</v>
      </c>
      <c r="S72" s="87">
        <f t="shared" si="13"/>
        <v>0</v>
      </c>
      <c r="T72" s="86">
        <f t="shared" si="13"/>
        <v>0</v>
      </c>
      <c r="U72" s="87">
        <f t="shared" si="13"/>
        <v>0</v>
      </c>
      <c r="V72" s="86">
        <f t="shared" si="13"/>
        <v>0</v>
      </c>
      <c r="W72" s="87">
        <f t="shared" si="13"/>
        <v>0</v>
      </c>
      <c r="X72" s="86">
        <f t="shared" si="13"/>
        <v>0</v>
      </c>
      <c r="Y72" s="87">
        <f t="shared" si="13"/>
        <v>0</v>
      </c>
      <c r="Z72" s="86">
        <f t="shared" si="13"/>
        <v>0</v>
      </c>
      <c r="AA72" s="86">
        <f t="shared" si="13"/>
        <v>0</v>
      </c>
      <c r="AB72" s="106">
        <f t="shared" si="13"/>
        <v>1.9245210450617243E-3</v>
      </c>
      <c r="AC72" s="107">
        <f t="shared" si="13"/>
        <v>2.1990991024010496E-5</v>
      </c>
      <c r="AD72" s="18"/>
      <c r="AE72" s="18"/>
    </row>
    <row r="73" spans="1:31" s="8" customFormat="1">
      <c r="A73" s="92" t="s">
        <v>18</v>
      </c>
      <c r="B73" s="86">
        <f>B9/B31</f>
        <v>2.435694869519189E-2</v>
      </c>
      <c r="C73" s="87">
        <f t="shared" ref="C73:AC73" si="14">C9/C31</f>
        <v>1.2045870675532427E-5</v>
      </c>
      <c r="D73" s="86">
        <f t="shared" si="14"/>
        <v>2.3016752042087776E-2</v>
      </c>
      <c r="E73" s="87">
        <f t="shared" si="14"/>
        <v>1.7162292882329079E-4</v>
      </c>
      <c r="F73" s="86">
        <f t="shared" si="14"/>
        <v>2.4838411819021237E-2</v>
      </c>
      <c r="G73" s="87">
        <f t="shared" si="14"/>
        <v>5.0100200400801599E-4</v>
      </c>
      <c r="H73" s="86">
        <f t="shared" si="14"/>
        <v>2.1520271811009257E-2</v>
      </c>
      <c r="I73" s="87">
        <f t="shared" si="14"/>
        <v>2.2578232857800276E-3</v>
      </c>
      <c r="J73" s="86">
        <f t="shared" si="14"/>
        <v>1.1214597985173921E-2</v>
      </c>
      <c r="K73" s="87">
        <f t="shared" si="14"/>
        <v>4.7731611964724066E-3</v>
      </c>
      <c r="L73" s="86">
        <f t="shared" si="14"/>
        <v>4.8879968923993267E-3</v>
      </c>
      <c r="M73" s="87">
        <f t="shared" si="14"/>
        <v>1.3030081470649676E-2</v>
      </c>
      <c r="N73" s="86">
        <f t="shared" si="14"/>
        <v>1.3100161982795226E-2</v>
      </c>
      <c r="O73" s="87">
        <f t="shared" si="14"/>
        <v>9.1218421977801219E-3</v>
      </c>
      <c r="P73" s="86">
        <f t="shared" si="14"/>
        <v>9.8335202277236265E-3</v>
      </c>
      <c r="Q73" s="87">
        <f t="shared" si="14"/>
        <v>1.0707382531670213E-2</v>
      </c>
      <c r="R73" s="86">
        <f t="shared" si="14"/>
        <v>9.4950441771251021E-3</v>
      </c>
      <c r="S73" s="87">
        <f t="shared" si="14"/>
        <v>6.9875711503581545E-3</v>
      </c>
      <c r="T73" s="86">
        <f t="shared" si="14"/>
        <v>8.979175953639432E-3</v>
      </c>
      <c r="U73" s="87">
        <f t="shared" si="14"/>
        <v>2.6163091907574345E-2</v>
      </c>
      <c r="V73" s="86">
        <f t="shared" si="14"/>
        <v>3.9608695200174654E-3</v>
      </c>
      <c r="W73" s="87">
        <f t="shared" si="14"/>
        <v>9.320872065806193E-3</v>
      </c>
      <c r="X73" s="86">
        <f t="shared" si="14"/>
        <v>1.2507138777841233E-2</v>
      </c>
      <c r="Y73" s="87">
        <f t="shared" si="14"/>
        <v>2.0654083016518821E-2</v>
      </c>
      <c r="Z73" s="86">
        <f t="shared" si="14"/>
        <v>1.0856693775803762E-2</v>
      </c>
      <c r="AA73" s="86">
        <f t="shared" si="14"/>
        <v>7.5548528556299687E-3</v>
      </c>
      <c r="AB73" s="106">
        <f t="shared" si="14"/>
        <v>1.5296725023818873E-2</v>
      </c>
      <c r="AC73" s="107">
        <f t="shared" si="14"/>
        <v>6.7680940041562974E-3</v>
      </c>
      <c r="AD73" s="18"/>
      <c r="AE73" s="18"/>
    </row>
    <row r="74" spans="1:31" s="8" customFormat="1">
      <c r="A74" s="91" t="s">
        <v>19</v>
      </c>
      <c r="B74" s="86">
        <f>B10/B31</f>
        <v>3.4262903809952124E-2</v>
      </c>
      <c r="C74" s="87">
        <f t="shared" ref="C74:AC74" si="15">C10/C31</f>
        <v>8.2393755420641802E-3</v>
      </c>
      <c r="D74" s="86">
        <f t="shared" si="15"/>
        <v>3.6803728829203006E-2</v>
      </c>
      <c r="E74" s="87">
        <f t="shared" si="15"/>
        <v>1.795799918869161E-2</v>
      </c>
      <c r="F74" s="86">
        <f t="shared" si="15"/>
        <v>4.118190212373038E-2</v>
      </c>
      <c r="G74" s="87">
        <f t="shared" si="15"/>
        <v>1.9497327989311957E-2</v>
      </c>
      <c r="H74" s="86">
        <f t="shared" si="15"/>
        <v>2.9261868928718019E-2</v>
      </c>
      <c r="I74" s="87">
        <f t="shared" si="15"/>
        <v>1.9083640128854117E-2</v>
      </c>
      <c r="J74" s="86">
        <f t="shared" si="15"/>
        <v>2.2239118038395744E-2</v>
      </c>
      <c r="K74" s="87">
        <f t="shared" si="15"/>
        <v>2.0274570415492316E-2</v>
      </c>
      <c r="L74" s="86">
        <f t="shared" si="15"/>
        <v>2.2271138158746602E-2</v>
      </c>
      <c r="M74" s="87">
        <f t="shared" si="15"/>
        <v>2.6060162941299352E-2</v>
      </c>
      <c r="N74" s="86">
        <f t="shared" si="15"/>
        <v>2.916476638306572E-2</v>
      </c>
      <c r="O74" s="87">
        <f t="shared" si="15"/>
        <v>2.6072271608658531E-2</v>
      </c>
      <c r="P74" s="86">
        <f t="shared" si="15"/>
        <v>2.7947899594582937E-2</v>
      </c>
      <c r="Q74" s="87">
        <f t="shared" si="15"/>
        <v>2.3556241569674469E-2</v>
      </c>
      <c r="R74" s="86">
        <f t="shared" si="15"/>
        <v>3.1288513947473486E-2</v>
      </c>
      <c r="S74" s="87">
        <f t="shared" si="15"/>
        <v>2.1572872175926312E-2</v>
      </c>
      <c r="T74" s="86">
        <f t="shared" si="15"/>
        <v>4.9990447685155703E-2</v>
      </c>
      <c r="U74" s="87">
        <f t="shared" si="15"/>
        <v>4.5850170966739198E-2</v>
      </c>
      <c r="V74" s="86">
        <f t="shared" si="15"/>
        <v>2.1810772317576489E-2</v>
      </c>
      <c r="W74" s="87">
        <f t="shared" si="15"/>
        <v>2.5162174814418511E-2</v>
      </c>
      <c r="X74" s="86">
        <f t="shared" si="15"/>
        <v>4.4131924614505998E-2</v>
      </c>
      <c r="Y74" s="87">
        <f t="shared" si="15"/>
        <v>4.4153938504635497E-2</v>
      </c>
      <c r="Z74" s="86">
        <f t="shared" si="15"/>
        <v>2.9259376477993235E-2</v>
      </c>
      <c r="AA74" s="86">
        <f t="shared" si="15"/>
        <v>2.7422698864907596E-2</v>
      </c>
      <c r="AB74" s="106">
        <f t="shared" si="15"/>
        <v>3.1272735781248055E-2</v>
      </c>
      <c r="AC74" s="107">
        <f t="shared" si="15"/>
        <v>2.2776802436601806E-2</v>
      </c>
      <c r="AD74" s="18"/>
      <c r="AE74" s="18"/>
    </row>
    <row r="75" spans="1:31" s="8" customFormat="1">
      <c r="A75" s="92" t="s">
        <v>20</v>
      </c>
      <c r="B75" s="86">
        <f>B11/B31</f>
        <v>4.0734210767204085E-2</v>
      </c>
      <c r="C75" s="87">
        <f t="shared" ref="C75:AC75" si="16">C11/C31</f>
        <v>2.4507323889370724E-2</v>
      </c>
      <c r="D75" s="86">
        <f t="shared" si="16"/>
        <v>4.2687710554248005E-2</v>
      </c>
      <c r="E75" s="87">
        <f t="shared" si="16"/>
        <v>3.3996941991450057E-2</v>
      </c>
      <c r="F75" s="86">
        <f t="shared" si="16"/>
        <v>4.0412434595260081E-2</v>
      </c>
      <c r="G75" s="87">
        <f t="shared" si="16"/>
        <v>3.3859385437541752E-2</v>
      </c>
      <c r="H75" s="86">
        <f t="shared" si="16"/>
        <v>3.4016281297031055E-2</v>
      </c>
      <c r="I75" s="87">
        <f t="shared" si="16"/>
        <v>3.8483663138518177E-2</v>
      </c>
      <c r="J75" s="86">
        <f t="shared" si="16"/>
        <v>3.1616296014699362E-2</v>
      </c>
      <c r="K75" s="87">
        <f t="shared" si="16"/>
        <v>3.1502863896717886E-2</v>
      </c>
      <c r="L75" s="86">
        <f t="shared" si="16"/>
        <v>2.3857309335750355E-2</v>
      </c>
      <c r="M75" s="87">
        <f t="shared" si="16"/>
        <v>3.9560267390850216E-2</v>
      </c>
      <c r="N75" s="86">
        <f t="shared" si="16"/>
        <v>3.8136726060358249E-2</v>
      </c>
      <c r="O75" s="87">
        <f t="shared" si="16"/>
        <v>3.6958214052533772E-2</v>
      </c>
      <c r="P75" s="86">
        <f t="shared" si="16"/>
        <v>3.8083326145087554E-2</v>
      </c>
      <c r="Q75" s="87">
        <f t="shared" si="16"/>
        <v>3.0828918276250471E-2</v>
      </c>
      <c r="R75" s="86">
        <f t="shared" si="16"/>
        <v>4.0896387717196968E-2</v>
      </c>
      <c r="S75" s="87">
        <f t="shared" si="16"/>
        <v>3.0223752726907999E-2</v>
      </c>
      <c r="T75" s="86">
        <f t="shared" si="16"/>
        <v>5.6677068076163788E-2</v>
      </c>
      <c r="U75" s="87">
        <f t="shared" si="16"/>
        <v>4.7870686975442958E-2</v>
      </c>
      <c r="V75" s="86">
        <f t="shared" si="16"/>
        <v>3.137507667037457E-2</v>
      </c>
      <c r="W75" s="87">
        <f t="shared" si="16"/>
        <v>3.3705610914197819E-2</v>
      </c>
      <c r="X75" s="86">
        <f t="shared" si="16"/>
        <v>5.1127926898914905E-2</v>
      </c>
      <c r="Y75" s="87">
        <f t="shared" si="16"/>
        <v>5.0201205006780943E-2</v>
      </c>
      <c r="Z75" s="86">
        <f t="shared" si="16"/>
        <v>3.736366901486083E-2</v>
      </c>
      <c r="AA75" s="86">
        <f t="shared" si="16"/>
        <v>4.2547320376474802E-2</v>
      </c>
      <c r="AB75" s="106">
        <f t="shared" si="16"/>
        <v>3.8503582519323815E-2</v>
      </c>
      <c r="AC75" s="107">
        <f t="shared" si="16"/>
        <v>3.6031505759807063E-2</v>
      </c>
      <c r="AD75" s="18"/>
      <c r="AE75" s="18"/>
    </row>
    <row r="76" spans="1:31" s="8" customFormat="1">
      <c r="A76" s="91" t="s">
        <v>21</v>
      </c>
      <c r="B76" s="86">
        <f>B12/B31</f>
        <v>5.7469663261204396E-2</v>
      </c>
      <c r="C76" s="87">
        <f t="shared" ref="C76:AC76" si="17">C12/C31</f>
        <v>2.9458176737014553E-2</v>
      </c>
      <c r="D76" s="86">
        <f t="shared" si="17"/>
        <v>5.5551709815865984E-2</v>
      </c>
      <c r="E76" s="87">
        <f t="shared" si="17"/>
        <v>4.3092957219084467E-2</v>
      </c>
      <c r="F76" s="86">
        <f t="shared" si="17"/>
        <v>5.084641428131733E-2</v>
      </c>
      <c r="G76" s="87">
        <f t="shared" si="17"/>
        <v>4.3921175684702739E-2</v>
      </c>
      <c r="H76" s="86">
        <f t="shared" si="17"/>
        <v>4.2732703972271628E-2</v>
      </c>
      <c r="I76" s="87">
        <f t="shared" si="17"/>
        <v>3.8651441938947692E-2</v>
      </c>
      <c r="J76" s="86">
        <f t="shared" si="17"/>
        <v>4.1246911233605778E-2</v>
      </c>
      <c r="K76" s="87">
        <f t="shared" si="17"/>
        <v>4.9686335121374672E-2</v>
      </c>
      <c r="L76" s="86">
        <f t="shared" si="17"/>
        <v>2.4957917907548879E-2</v>
      </c>
      <c r="M76" s="87">
        <f t="shared" si="17"/>
        <v>5.1780864842281178E-2</v>
      </c>
      <c r="N76" s="86">
        <f t="shared" si="17"/>
        <v>4.5638259392643148E-2</v>
      </c>
      <c r="O76" s="87">
        <f t="shared" si="17"/>
        <v>5.0305107729395809E-2</v>
      </c>
      <c r="P76" s="86">
        <f t="shared" si="17"/>
        <v>4.3790793294804335E-2</v>
      </c>
      <c r="Q76" s="87">
        <f t="shared" si="17"/>
        <v>3.7434121786047027E-2</v>
      </c>
      <c r="R76" s="86">
        <f t="shared" si="17"/>
        <v>5.477442760679755E-2</v>
      </c>
      <c r="S76" s="87">
        <f t="shared" si="17"/>
        <v>3.6793406942436123E-2</v>
      </c>
      <c r="T76" s="86">
        <f t="shared" si="17"/>
        <v>5.4702923008342355E-2</v>
      </c>
      <c r="U76" s="87">
        <f t="shared" si="17"/>
        <v>5.3206921562532379E-2</v>
      </c>
      <c r="V76" s="86">
        <f t="shared" si="17"/>
        <v>3.0928049401711177E-2</v>
      </c>
      <c r="W76" s="87">
        <f t="shared" si="17"/>
        <v>4.3620009362669701E-2</v>
      </c>
      <c r="X76" s="86">
        <f t="shared" si="17"/>
        <v>4.9471730439748715E-2</v>
      </c>
      <c r="Y76" s="87">
        <f t="shared" si="17"/>
        <v>4.8311434224860492E-2</v>
      </c>
      <c r="Z76" s="86">
        <f t="shared" si="17"/>
        <v>4.926229245863397E-2</v>
      </c>
      <c r="AA76" s="86">
        <f t="shared" si="17"/>
        <v>4.4572140268186088E-2</v>
      </c>
      <c r="AB76" s="106">
        <f t="shared" si="17"/>
        <v>4.8360172066220487E-2</v>
      </c>
      <c r="AC76" s="107">
        <f t="shared" si="17"/>
        <v>4.2006458021030715E-2</v>
      </c>
      <c r="AD76" s="18"/>
      <c r="AE76" s="18"/>
    </row>
    <row r="77" spans="1:31" s="8" customFormat="1">
      <c r="A77" s="92" t="s">
        <v>22</v>
      </c>
      <c r="B77" s="86">
        <f>B13/B31</f>
        <v>7.4770260643230405E-2</v>
      </c>
      <c r="C77" s="87">
        <f t="shared" ref="C77:AC77" si="18">C13/C31</f>
        <v>4.105835019755228E-2</v>
      </c>
      <c r="D77" s="86">
        <f t="shared" si="18"/>
        <v>7.4830402879689881E-2</v>
      </c>
      <c r="E77" s="87">
        <f t="shared" si="18"/>
        <v>4.5495678222610539E-2</v>
      </c>
      <c r="F77" s="86">
        <f t="shared" si="18"/>
        <v>6.6358879655278549E-2</v>
      </c>
      <c r="G77" s="87">
        <f t="shared" si="18"/>
        <v>5.6988977955911825E-2</v>
      </c>
      <c r="H77" s="86">
        <f t="shared" si="18"/>
        <v>5.4915173074291966E-2</v>
      </c>
      <c r="I77" s="87">
        <f t="shared" si="18"/>
        <v>4.910645804571253E-2</v>
      </c>
      <c r="J77" s="86">
        <f t="shared" si="18"/>
        <v>5.5376037508711902E-2</v>
      </c>
      <c r="K77" s="87">
        <f t="shared" si="18"/>
        <v>9.4054004909537234E-2</v>
      </c>
      <c r="L77" s="86">
        <f t="shared" si="18"/>
        <v>3.0590444127929561E-2</v>
      </c>
      <c r="M77" s="87">
        <f t="shared" si="18"/>
        <v>7.782797158972217E-2</v>
      </c>
      <c r="N77" s="86">
        <f t="shared" si="18"/>
        <v>5.6206457294730054E-2</v>
      </c>
      <c r="O77" s="87">
        <f t="shared" si="18"/>
        <v>7.0909296368841343E-2</v>
      </c>
      <c r="P77" s="86">
        <f t="shared" si="18"/>
        <v>6.148825440639466E-2</v>
      </c>
      <c r="Q77" s="87">
        <f t="shared" si="18"/>
        <v>4.554113998859733E-2</v>
      </c>
      <c r="R77" s="86">
        <f t="shared" si="18"/>
        <v>7.4944887083615408E-2</v>
      </c>
      <c r="S77" s="87">
        <f t="shared" si="18"/>
        <v>4.887956469772068E-2</v>
      </c>
      <c r="T77" s="86">
        <f t="shared" si="18"/>
        <v>5.4893969305228302E-2</v>
      </c>
      <c r="U77" s="87">
        <f t="shared" si="18"/>
        <v>5.0202051600870379E-2</v>
      </c>
      <c r="V77" s="86">
        <f t="shared" si="18"/>
        <v>3.1063197180609414E-2</v>
      </c>
      <c r="W77" s="87">
        <f t="shared" si="18"/>
        <v>6.5689159366013508E-2</v>
      </c>
      <c r="X77" s="86">
        <f t="shared" si="18"/>
        <v>5.9237578526556256E-2</v>
      </c>
      <c r="Y77" s="87">
        <f t="shared" si="18"/>
        <v>6.3607461259698975E-2</v>
      </c>
      <c r="Z77" s="86">
        <f t="shared" si="18"/>
        <v>6.1651654107798826E-2</v>
      </c>
      <c r="AA77" s="86">
        <f t="shared" si="18"/>
        <v>5.703802037498322E-2</v>
      </c>
      <c r="AB77" s="106">
        <f t="shared" si="18"/>
        <v>6.1623427095238201E-2</v>
      </c>
      <c r="AC77" s="107">
        <f t="shared" si="18"/>
        <v>5.6277878162579398E-2</v>
      </c>
      <c r="AD77" s="18"/>
      <c r="AE77" s="18"/>
    </row>
    <row r="78" spans="1:31" s="8" customFormat="1">
      <c r="A78" s="91" t="s">
        <v>23</v>
      </c>
      <c r="B78" s="86">
        <f>B14/B31</f>
        <v>7.2867871513115745E-2</v>
      </c>
      <c r="C78" s="87">
        <f t="shared" ref="C78:AC78" si="19">C14/C31</f>
        <v>5.3857087790305486E-2</v>
      </c>
      <c r="D78" s="86">
        <f t="shared" si="19"/>
        <v>7.5741843186118415E-2</v>
      </c>
      <c r="E78" s="87">
        <f t="shared" si="19"/>
        <v>5.3000280837519891E-2</v>
      </c>
      <c r="F78" s="86">
        <f t="shared" si="19"/>
        <v>7.4669128962757778E-2</v>
      </c>
      <c r="G78" s="87">
        <f t="shared" si="19"/>
        <v>5.9159986639946559E-2</v>
      </c>
      <c r="H78" s="86">
        <f t="shared" si="19"/>
        <v>6.3454872987640812E-2</v>
      </c>
      <c r="I78" s="87">
        <f t="shared" si="19"/>
        <v>5.7576890627396841E-2</v>
      </c>
      <c r="J78" s="86">
        <f t="shared" si="19"/>
        <v>5.715009820693151E-2</v>
      </c>
      <c r="K78" s="87">
        <f t="shared" si="19"/>
        <v>0.11382852986635149</v>
      </c>
      <c r="L78" s="86">
        <f t="shared" si="19"/>
        <v>3.3082998834649747E-2</v>
      </c>
      <c r="M78" s="87">
        <f t="shared" si="19"/>
        <v>7.5190620430332145E-2</v>
      </c>
      <c r="N78" s="86">
        <f t="shared" si="19"/>
        <v>6.0468334722506172E-2</v>
      </c>
      <c r="O78" s="87">
        <f t="shared" si="19"/>
        <v>7.1888654512580988E-2</v>
      </c>
      <c r="P78" s="86">
        <f t="shared" si="19"/>
        <v>7.429770838724517E-2</v>
      </c>
      <c r="Q78" s="87">
        <f t="shared" si="19"/>
        <v>5.0422037740046999E-2</v>
      </c>
      <c r="R78" s="86">
        <f t="shared" si="19"/>
        <v>7.9865993160790849E-2</v>
      </c>
      <c r="S78" s="87">
        <f t="shared" si="19"/>
        <v>5.3852776222198077E-2</v>
      </c>
      <c r="T78" s="86">
        <f t="shared" si="19"/>
        <v>5.6167611284467935E-2</v>
      </c>
      <c r="U78" s="87">
        <f t="shared" si="19"/>
        <v>5.8905812869132733E-2</v>
      </c>
      <c r="V78" s="86">
        <f t="shared" si="19"/>
        <v>3.299685001715337E-2</v>
      </c>
      <c r="W78" s="87">
        <f t="shared" si="19"/>
        <v>7.5862703136494347E-2</v>
      </c>
      <c r="X78" s="86">
        <f t="shared" si="19"/>
        <v>6.0065676756139351E-2</v>
      </c>
      <c r="Y78" s="87">
        <f t="shared" si="19"/>
        <v>5.8938615798483737E-2</v>
      </c>
      <c r="Z78" s="86">
        <f t="shared" si="19"/>
        <v>6.607896617818064E-2</v>
      </c>
      <c r="AA78" s="86">
        <f t="shared" si="19"/>
        <v>6.1885655474844502E-2</v>
      </c>
      <c r="AB78" s="106">
        <f t="shared" si="19"/>
        <v>6.5267001702967134E-2</v>
      </c>
      <c r="AC78" s="107">
        <f t="shared" si="19"/>
        <v>6.2314405198670278E-2</v>
      </c>
      <c r="AD78" s="18"/>
      <c r="AE78" s="18"/>
    </row>
    <row r="79" spans="1:31" s="8" customFormat="1">
      <c r="A79" s="92" t="s">
        <v>24</v>
      </c>
      <c r="B79" s="86">
        <f>B15/B31</f>
        <v>7.6079645630275847E-2</v>
      </c>
      <c r="C79" s="87">
        <f t="shared" ref="C79:AC79" si="20">C15/C31</f>
        <v>6.5077816324563942E-2</v>
      </c>
      <c r="D79" s="86">
        <f t="shared" si="20"/>
        <v>8.0022151460611937E-2</v>
      </c>
      <c r="E79" s="87">
        <f t="shared" si="20"/>
        <v>5.2672637064311793E-2</v>
      </c>
      <c r="F79" s="86">
        <f t="shared" si="20"/>
        <v>7.5161588180978761E-2</v>
      </c>
      <c r="G79" s="87">
        <f t="shared" si="20"/>
        <v>5.2396459585838343E-2</v>
      </c>
      <c r="H79" s="86">
        <f t="shared" si="20"/>
        <v>7.0039221051671458E-2</v>
      </c>
      <c r="I79" s="87">
        <f t="shared" si="20"/>
        <v>6.2476031599938642E-2</v>
      </c>
      <c r="J79" s="86">
        <f t="shared" si="20"/>
        <v>5.5566115440664005E-2</v>
      </c>
      <c r="K79" s="87">
        <f t="shared" si="20"/>
        <v>9.1417401581962002E-2</v>
      </c>
      <c r="L79" s="86">
        <f t="shared" si="20"/>
        <v>3.7388320600802799E-2</v>
      </c>
      <c r="M79" s="87">
        <f t="shared" si="20"/>
        <v>8.2489032797158968E-2</v>
      </c>
      <c r="N79" s="86">
        <f t="shared" si="20"/>
        <v>6.3464230109928133E-2</v>
      </c>
      <c r="O79" s="87">
        <f t="shared" si="20"/>
        <v>7.3608809200944203E-2</v>
      </c>
      <c r="P79" s="86">
        <f t="shared" si="20"/>
        <v>7.6080393340809113E-2</v>
      </c>
      <c r="Q79" s="87">
        <f t="shared" si="20"/>
        <v>5.1214662161222585E-2</v>
      </c>
      <c r="R79" s="86">
        <f t="shared" si="20"/>
        <v>8.2573903383151945E-2</v>
      </c>
      <c r="S79" s="87">
        <f t="shared" si="20"/>
        <v>5.719611170083834E-2</v>
      </c>
      <c r="T79" s="86">
        <f t="shared" si="20"/>
        <v>5.7568617461631534E-2</v>
      </c>
      <c r="U79" s="87">
        <f t="shared" si="20"/>
        <v>6.2895036783752981E-2</v>
      </c>
      <c r="V79" s="86">
        <f t="shared" si="20"/>
        <v>3.8943352288675653E-2</v>
      </c>
      <c r="W79" s="87">
        <f t="shared" si="20"/>
        <v>8.7733230789808062E-2</v>
      </c>
      <c r="X79" s="86">
        <f t="shared" si="20"/>
        <v>6.380639634494574E-2</v>
      </c>
      <c r="Y79" s="87">
        <f t="shared" si="20"/>
        <v>5.8027079303675046E-2</v>
      </c>
      <c r="Z79" s="86">
        <f t="shared" si="20"/>
        <v>7.012577833568627E-2</v>
      </c>
      <c r="AA79" s="86">
        <f t="shared" si="20"/>
        <v>7.1763644228331078E-2</v>
      </c>
      <c r="AB79" s="106">
        <f t="shared" si="20"/>
        <v>6.9118968597110433E-2</v>
      </c>
      <c r="AC79" s="107">
        <f t="shared" si="20"/>
        <v>6.7888388390222806E-2</v>
      </c>
      <c r="AD79" s="18"/>
      <c r="AE79" s="18"/>
    </row>
    <row r="80" spans="1:31" s="8" customFormat="1">
      <c r="A80" s="91" t="s">
        <v>25</v>
      </c>
      <c r="B80" s="86">
        <f>B16/B31</f>
        <v>7.7572105721892992E-2</v>
      </c>
      <c r="C80" s="87">
        <f t="shared" ref="C80:AC80" si="21">C16/C31</f>
        <v>6.6589573094343255E-2</v>
      </c>
      <c r="D80" s="86">
        <f t="shared" si="21"/>
        <v>8.6690664082329602E-2</v>
      </c>
      <c r="E80" s="87">
        <f t="shared" si="21"/>
        <v>5.644834149842419E-2</v>
      </c>
      <c r="F80" s="86">
        <f t="shared" si="21"/>
        <v>8.0424746075715606E-2</v>
      </c>
      <c r="G80" s="87">
        <f t="shared" si="21"/>
        <v>5.9994989979959917E-2</v>
      </c>
      <c r="H80" s="86">
        <f t="shared" si="21"/>
        <v>7.7159438135631864E-2</v>
      </c>
      <c r="I80" s="87">
        <f t="shared" si="21"/>
        <v>6.4935189446234082E-2</v>
      </c>
      <c r="J80" s="86">
        <f t="shared" si="21"/>
        <v>6.7541025153646322E-2</v>
      </c>
      <c r="K80" s="87">
        <f t="shared" si="21"/>
        <v>8.3507591599236292E-2</v>
      </c>
      <c r="L80" s="86">
        <f t="shared" si="21"/>
        <v>5.3347144891881394E-2</v>
      </c>
      <c r="M80" s="87">
        <f t="shared" si="21"/>
        <v>8.6118654689784829E-2</v>
      </c>
      <c r="N80" s="86">
        <f t="shared" si="21"/>
        <v>6.5776023401009645E-2</v>
      </c>
      <c r="O80" s="87">
        <f t="shared" si="21"/>
        <v>7.7363015418612832E-2</v>
      </c>
      <c r="P80" s="86">
        <f t="shared" si="21"/>
        <v>8.0839012047499922E-2</v>
      </c>
      <c r="Q80" s="87">
        <f t="shared" si="21"/>
        <v>6.0531475532935627E-2</v>
      </c>
      <c r="R80" s="86">
        <f t="shared" si="21"/>
        <v>8.075127150271659E-2</v>
      </c>
      <c r="S80" s="87">
        <f t="shared" si="21"/>
        <v>6.0664822259927614E-2</v>
      </c>
      <c r="T80" s="86">
        <f t="shared" si="21"/>
        <v>6.1771635993122333E-2</v>
      </c>
      <c r="U80" s="87">
        <f t="shared" si="21"/>
        <v>6.5485441923116769E-2</v>
      </c>
      <c r="V80" s="86">
        <f t="shared" si="21"/>
        <v>4.7322514580366147E-2</v>
      </c>
      <c r="W80" s="87">
        <f t="shared" si="21"/>
        <v>8.7148063933658801E-2</v>
      </c>
      <c r="X80" s="86">
        <f t="shared" si="21"/>
        <v>6.7918332381496291E-2</v>
      </c>
      <c r="Y80" s="87">
        <f t="shared" si="21"/>
        <v>6.0583828008626245E-2</v>
      </c>
      <c r="Z80" s="86">
        <f t="shared" si="21"/>
        <v>7.454597825816385E-2</v>
      </c>
      <c r="AA80" s="86">
        <f t="shared" si="21"/>
        <v>7.0007308742150554E-2</v>
      </c>
      <c r="AB80" s="106">
        <f t="shared" si="21"/>
        <v>7.3413312099256153E-2</v>
      </c>
      <c r="AC80" s="107">
        <f t="shared" si="21"/>
        <v>6.9793541245936244E-2</v>
      </c>
      <c r="AD80" s="18"/>
      <c r="AE80" s="18"/>
    </row>
    <row r="81" spans="1:31" s="8" customFormat="1">
      <c r="A81" s="92" t="s">
        <v>26</v>
      </c>
      <c r="B81" s="86">
        <f>B17/B31</f>
        <v>7.4089698841452986E-2</v>
      </c>
      <c r="C81" s="87">
        <f t="shared" ref="C81:AC81" si="22">C17/C31</f>
        <v>7.8557145610484727E-2</v>
      </c>
      <c r="D81" s="86">
        <f t="shared" si="22"/>
        <v>8.2883381789653418E-2</v>
      </c>
      <c r="E81" s="87">
        <f t="shared" si="22"/>
        <v>6.5045090024027211E-2</v>
      </c>
      <c r="F81" s="86">
        <f t="shared" si="22"/>
        <v>8.211757463835026E-2</v>
      </c>
      <c r="G81" s="87">
        <f t="shared" si="22"/>
        <v>6.4211756847027388E-2</v>
      </c>
      <c r="H81" s="86">
        <f t="shared" si="22"/>
        <v>8.0437360332010766E-2</v>
      </c>
      <c r="I81" s="87">
        <f t="shared" si="22"/>
        <v>6.7964795213989876E-2</v>
      </c>
      <c r="J81" s="86">
        <f t="shared" si="22"/>
        <v>6.3549388582652216E-2</v>
      </c>
      <c r="K81" s="87">
        <f t="shared" si="22"/>
        <v>8.6462405673243023E-2</v>
      </c>
      <c r="L81" s="86">
        <f t="shared" si="22"/>
        <v>5.8138029263239674E-2</v>
      </c>
      <c r="M81" s="87">
        <f t="shared" si="22"/>
        <v>9.853509504909129E-2</v>
      </c>
      <c r="N81" s="86">
        <f t="shared" si="22"/>
        <v>6.9526790067152094E-2</v>
      </c>
      <c r="O81" s="87">
        <f t="shared" si="22"/>
        <v>7.9962081261614179E-2</v>
      </c>
      <c r="P81" s="86">
        <f t="shared" si="22"/>
        <v>8.1543460133988901E-2</v>
      </c>
      <c r="Q81" s="87">
        <f t="shared" si="22"/>
        <v>6.3368236619248258E-2</v>
      </c>
      <c r="R81" s="86">
        <f t="shared" si="22"/>
        <v>8.4674269645367908E-2</v>
      </c>
      <c r="S81" s="87">
        <f t="shared" si="22"/>
        <v>7.0728262050634816E-2</v>
      </c>
      <c r="T81" s="86">
        <f t="shared" si="22"/>
        <v>6.941348786856015E-2</v>
      </c>
      <c r="U81" s="87">
        <f t="shared" si="22"/>
        <v>6.3931198839498493E-2</v>
      </c>
      <c r="V81" s="86">
        <f t="shared" si="22"/>
        <v>5.7032362695054628E-2</v>
      </c>
      <c r="W81" s="87">
        <f t="shared" si="22"/>
        <v>9.1269310506252921E-2</v>
      </c>
      <c r="X81" s="86">
        <f t="shared" si="22"/>
        <v>6.5733866362078813E-2</v>
      </c>
      <c r="Y81" s="87">
        <f t="shared" si="22"/>
        <v>6.6119744769781455E-2</v>
      </c>
      <c r="Z81" s="86">
        <f t="shared" si="22"/>
        <v>7.4161922271335556E-2</v>
      </c>
      <c r="AA81" s="86">
        <f t="shared" si="22"/>
        <v>7.5828199812060917E-2</v>
      </c>
      <c r="AB81" s="106">
        <f t="shared" si="22"/>
        <v>7.4349980586613323E-2</v>
      </c>
      <c r="AC81" s="107">
        <f t="shared" si="22"/>
        <v>7.5937824138044785E-2</v>
      </c>
      <c r="AD81" s="18"/>
      <c r="AE81" s="18"/>
    </row>
    <row r="82" spans="1:31" s="8" customFormat="1">
      <c r="A82" s="91" t="s">
        <v>27</v>
      </c>
      <c r="B82" s="86">
        <f>B18/B31</f>
        <v>6.9966529095011998E-2</v>
      </c>
      <c r="C82" s="87">
        <f t="shared" ref="C82:AC82" si="23">C18/C31</f>
        <v>8.5856943239857375E-2</v>
      </c>
      <c r="D82" s="86">
        <f t="shared" si="23"/>
        <v>7.6514836863722374E-2</v>
      </c>
      <c r="E82" s="87">
        <f t="shared" si="23"/>
        <v>6.3219646144724931E-2</v>
      </c>
      <c r="F82" s="86">
        <f t="shared" si="23"/>
        <v>8.0517082179132046E-2</v>
      </c>
      <c r="G82" s="87">
        <f t="shared" si="23"/>
        <v>6.8470273881095528E-2</v>
      </c>
      <c r="H82" s="86">
        <f t="shared" si="23"/>
        <v>8.2472522460892969E-2</v>
      </c>
      <c r="I82" s="87">
        <f t="shared" si="23"/>
        <v>7.7322058597944471E-2</v>
      </c>
      <c r="J82" s="86">
        <f t="shared" si="23"/>
        <v>7.0708990686181333E-2</v>
      </c>
      <c r="K82" s="87">
        <f t="shared" si="23"/>
        <v>7.4324938630784612E-2</v>
      </c>
      <c r="L82" s="86">
        <f t="shared" si="23"/>
        <v>7.9632267253657907E-2</v>
      </c>
      <c r="M82" s="87">
        <f t="shared" si="23"/>
        <v>8.6614790056402755E-2</v>
      </c>
      <c r="N82" s="86">
        <f t="shared" si="23"/>
        <v>7.5557897054429363E-2</v>
      </c>
      <c r="O82" s="87">
        <f t="shared" si="23"/>
        <v>7.4380995429661992E-2</v>
      </c>
      <c r="P82" s="86">
        <f t="shared" si="23"/>
        <v>8.8429799591707645E-2</v>
      </c>
      <c r="Q82" s="87">
        <f t="shared" si="23"/>
        <v>6.5815638340772878E-2</v>
      </c>
      <c r="R82" s="86">
        <f t="shared" si="23"/>
        <v>8.1645229044072981E-2</v>
      </c>
      <c r="S82" s="87">
        <f t="shared" si="23"/>
        <v>7.1747979371620099E-2</v>
      </c>
      <c r="T82" s="86">
        <f t="shared" si="23"/>
        <v>7.8902120613895441E-2</v>
      </c>
      <c r="U82" s="87">
        <f t="shared" si="23"/>
        <v>5.9838358719303701E-2</v>
      </c>
      <c r="V82" s="86">
        <f t="shared" si="23"/>
        <v>6.99961534862929E-2</v>
      </c>
      <c r="W82" s="87">
        <f t="shared" si="23"/>
        <v>7.4642212265097305E-2</v>
      </c>
      <c r="X82" s="86">
        <f t="shared" si="23"/>
        <v>7.5356938892061673E-2</v>
      </c>
      <c r="Y82" s="87">
        <f t="shared" si="23"/>
        <v>6.0450432424020095E-2</v>
      </c>
      <c r="Z82" s="86">
        <f t="shared" si="23"/>
        <v>7.5915066729727712E-2</v>
      </c>
      <c r="AA82" s="86">
        <f t="shared" si="23"/>
        <v>7.400474322449771E-2</v>
      </c>
      <c r="AB82" s="106">
        <f t="shared" si="23"/>
        <v>7.6509948355273014E-2</v>
      </c>
      <c r="AC82" s="107">
        <f t="shared" si="23"/>
        <v>7.4886654767097077E-2</v>
      </c>
      <c r="AD82" s="18"/>
      <c r="AE82" s="18"/>
    </row>
    <row r="83" spans="1:31" s="8" customFormat="1">
      <c r="A83" s="92" t="s">
        <v>28</v>
      </c>
      <c r="B83" s="86">
        <f>B19/B31</f>
        <v>6.6384624875130832E-2</v>
      </c>
      <c r="C83" s="87">
        <f t="shared" ref="C83:AC83" si="24">C19/C31</f>
        <v>8.9235809964344229E-2</v>
      </c>
      <c r="D83" s="86">
        <f t="shared" si="24"/>
        <v>7.6514836863722374E-2</v>
      </c>
      <c r="E83" s="87">
        <f t="shared" si="24"/>
        <v>7.8478484725559336E-2</v>
      </c>
      <c r="F83" s="86">
        <f t="shared" si="24"/>
        <v>8.2763927362265316E-2</v>
      </c>
      <c r="G83" s="87">
        <f t="shared" si="24"/>
        <v>7.0265531062124242E-2</v>
      </c>
      <c r="H83" s="86">
        <f t="shared" si="24"/>
        <v>8.3139508368677881E-2</v>
      </c>
      <c r="I83" s="87">
        <f t="shared" si="24"/>
        <v>8.2508820371222577E-2</v>
      </c>
      <c r="J83" s="86">
        <f t="shared" si="24"/>
        <v>8.1733510739403159E-2</v>
      </c>
      <c r="K83" s="87">
        <f t="shared" si="24"/>
        <v>6.8733521229202649E-2</v>
      </c>
      <c r="L83" s="86">
        <f t="shared" si="24"/>
        <v>0.11077301566748672</v>
      </c>
      <c r="M83" s="87">
        <f t="shared" si="24"/>
        <v>7.5060058491748488E-2</v>
      </c>
      <c r="N83" s="86">
        <f t="shared" si="24"/>
        <v>8.4396181609448478E-2</v>
      </c>
      <c r="O83" s="87">
        <f t="shared" si="24"/>
        <v>7.5008789111546376E-2</v>
      </c>
      <c r="P83" s="86">
        <f t="shared" si="24"/>
        <v>8.6302078840679725E-2</v>
      </c>
      <c r="Q83" s="87">
        <f t="shared" si="24"/>
        <v>7.1266669447804992E-2</v>
      </c>
      <c r="R83" s="86">
        <f t="shared" si="24"/>
        <v>7.7036574146400735E-2</v>
      </c>
      <c r="S83" s="87">
        <f t="shared" si="24"/>
        <v>8.0022734681254759E-2</v>
      </c>
      <c r="T83" s="86">
        <f t="shared" si="24"/>
        <v>8.5970833598675411E-2</v>
      </c>
      <c r="U83" s="87">
        <f t="shared" si="24"/>
        <v>5.2533416226297792E-2</v>
      </c>
      <c r="V83" s="86">
        <f t="shared" si="24"/>
        <v>8.8365855433460511E-2</v>
      </c>
      <c r="W83" s="87">
        <f t="shared" si="24"/>
        <v>7.2953587908780843E-2</v>
      </c>
      <c r="X83" s="86">
        <f t="shared" si="24"/>
        <v>8.5708166761850377E-2</v>
      </c>
      <c r="Y83" s="87">
        <f t="shared" si="24"/>
        <v>5.787145112163454E-2</v>
      </c>
      <c r="Z83" s="86">
        <f t="shared" si="24"/>
        <v>8.1096266477957674E-2</v>
      </c>
      <c r="AA83" s="86">
        <f t="shared" si="24"/>
        <v>8.2406067747564996E-2</v>
      </c>
      <c r="AB83" s="106">
        <f t="shared" si="24"/>
        <v>8.0115500510743898E-2</v>
      </c>
      <c r="AC83" s="107">
        <f t="shared" si="24"/>
        <v>7.8501973691444404E-2</v>
      </c>
      <c r="AD83" s="18"/>
      <c r="AE83" s="18"/>
    </row>
    <row r="84" spans="1:31" s="8" customFormat="1">
      <c r="A84" s="91" t="s">
        <v>29</v>
      </c>
      <c r="B84" s="86">
        <f>B20/B31</f>
        <v>6.9110851975818163E-2</v>
      </c>
      <c r="C84" s="87">
        <f t="shared" ref="C84:AC84" si="25">C20/C31</f>
        <v>9.5427387491567886E-2</v>
      </c>
      <c r="D84" s="86">
        <f t="shared" si="25"/>
        <v>7.4391988555078684E-2</v>
      </c>
      <c r="E84" s="87">
        <f t="shared" si="25"/>
        <v>8.5624239398383623E-2</v>
      </c>
      <c r="F84" s="86">
        <f t="shared" si="25"/>
        <v>8.0332409972299165E-2</v>
      </c>
      <c r="G84" s="87">
        <f t="shared" si="25"/>
        <v>8.6923847695390785E-2</v>
      </c>
      <c r="H84" s="86">
        <f t="shared" si="25"/>
        <v>8.3795092807953664E-2</v>
      </c>
      <c r="I84" s="87">
        <f t="shared" si="25"/>
        <v>8.6545098941555459E-2</v>
      </c>
      <c r="J84" s="86">
        <f t="shared" si="25"/>
        <v>8.4774757650636759E-2</v>
      </c>
      <c r="K84" s="87">
        <f t="shared" si="25"/>
        <v>6.6142376579689063E-2</v>
      </c>
      <c r="L84" s="86">
        <f t="shared" si="25"/>
        <v>0.10384565583322543</v>
      </c>
      <c r="M84" s="87">
        <f t="shared" si="25"/>
        <v>6.8636411113432216E-2</v>
      </c>
      <c r="N84" s="86">
        <f t="shared" si="25"/>
        <v>8.391652381776149E-2</v>
      </c>
      <c r="O84" s="87">
        <f t="shared" si="25"/>
        <v>7.0840239063834062E-2</v>
      </c>
      <c r="P84" s="86">
        <f t="shared" si="25"/>
        <v>8.1845366456769889E-2</v>
      </c>
      <c r="Q84" s="87">
        <f t="shared" si="25"/>
        <v>7.7440796518014818E-2</v>
      </c>
      <c r="R84" s="86">
        <f t="shared" si="25"/>
        <v>7.5569789442621813E-2</v>
      </c>
      <c r="S84" s="87">
        <f t="shared" si="25"/>
        <v>8.5764913365819415E-2</v>
      </c>
      <c r="T84" s="86">
        <f t="shared" si="25"/>
        <v>8.2277271858880466E-2</v>
      </c>
      <c r="U84" s="87">
        <f t="shared" si="25"/>
        <v>6.4656512278520359E-2</v>
      </c>
      <c r="V84" s="86">
        <f t="shared" si="25"/>
        <v>8.7149525423376409E-2</v>
      </c>
      <c r="W84" s="87">
        <f t="shared" si="25"/>
        <v>7.5001671905303283E-2</v>
      </c>
      <c r="X84" s="86">
        <f t="shared" si="25"/>
        <v>8.0011422044545977E-2</v>
      </c>
      <c r="Y84" s="87">
        <f t="shared" si="25"/>
        <v>6.6075279574912743E-2</v>
      </c>
      <c r="Z84" s="86">
        <f t="shared" si="25"/>
        <v>8.2202205477065096E-2</v>
      </c>
      <c r="AA84" s="86">
        <f t="shared" si="25"/>
        <v>7.9892755395790757E-2</v>
      </c>
      <c r="AB84" s="106">
        <f t="shared" si="25"/>
        <v>7.9799621676600027E-2</v>
      </c>
      <c r="AC84" s="107">
        <f t="shared" si="25"/>
        <v>8.0568393814667252E-2</v>
      </c>
      <c r="AD84" s="18"/>
      <c r="AE84" s="18"/>
    </row>
    <row r="85" spans="1:31" s="8" customFormat="1">
      <c r="A85" s="92" t="s">
        <v>30</v>
      </c>
      <c r="B85" s="86">
        <f>B21/B31</f>
        <v>6.5083199675240677E-2</v>
      </c>
      <c r="C85" s="87">
        <f t="shared" ref="C85:AC85" si="26">C21/C31</f>
        <v>8.4688493784330729E-2</v>
      </c>
      <c r="D85" s="86">
        <f t="shared" si="26"/>
        <v>6.2877843924500437E-2</v>
      </c>
      <c r="E85" s="87">
        <f t="shared" si="26"/>
        <v>9.0039629294473747E-2</v>
      </c>
      <c r="F85" s="86">
        <f t="shared" si="26"/>
        <v>7.0175438596491224E-2</v>
      </c>
      <c r="G85" s="87">
        <f t="shared" si="26"/>
        <v>8.4418837675350702E-2</v>
      </c>
      <c r="H85" s="86">
        <f t="shared" si="26"/>
        <v>7.5443517125005702E-2</v>
      </c>
      <c r="I85" s="87">
        <f t="shared" si="26"/>
        <v>7.6502339315845991E-2</v>
      </c>
      <c r="J85" s="86">
        <f t="shared" si="26"/>
        <v>8.6802255591459168E-2</v>
      </c>
      <c r="K85" s="87">
        <f t="shared" si="26"/>
        <v>5.6505136830620965E-2</v>
      </c>
      <c r="L85" s="86">
        <f t="shared" si="26"/>
        <v>9.8666321377702967E-2</v>
      </c>
      <c r="M85" s="87">
        <f t="shared" si="26"/>
        <v>6.1690515980781284E-2</v>
      </c>
      <c r="N85" s="86">
        <f t="shared" si="26"/>
        <v>7.3906616132228292E-2</v>
      </c>
      <c r="O85" s="87">
        <f t="shared" si="26"/>
        <v>6.6659133142484048E-2</v>
      </c>
      <c r="P85" s="86">
        <f t="shared" si="26"/>
        <v>6.8949653526553384E-2</v>
      </c>
      <c r="Q85" s="87">
        <f t="shared" si="26"/>
        <v>7.9248536425959151E-2</v>
      </c>
      <c r="R85" s="86">
        <f t="shared" si="26"/>
        <v>6.2212501518859903E-2</v>
      </c>
      <c r="S85" s="87">
        <f t="shared" si="26"/>
        <v>8.3315920127715409E-2</v>
      </c>
      <c r="T85" s="86">
        <f t="shared" si="26"/>
        <v>7.208813602496339E-2</v>
      </c>
      <c r="U85" s="87">
        <f t="shared" si="26"/>
        <v>7.0614444099057094E-2</v>
      </c>
      <c r="V85" s="86">
        <f t="shared" si="26"/>
        <v>8.365647513800667E-2</v>
      </c>
      <c r="W85" s="87">
        <f t="shared" si="26"/>
        <v>6.6525112017655319E-2</v>
      </c>
      <c r="X85" s="86">
        <f t="shared" si="26"/>
        <v>6.816105082809823E-2</v>
      </c>
      <c r="Y85" s="87">
        <f t="shared" si="26"/>
        <v>6.7631561395317813E-2</v>
      </c>
      <c r="Z85" s="86">
        <f t="shared" si="26"/>
        <v>7.5481225707569821E-2</v>
      </c>
      <c r="AA85" s="86">
        <f t="shared" si="26"/>
        <v>7.1629402025565683E-2</v>
      </c>
      <c r="AB85" s="106">
        <f t="shared" si="26"/>
        <v>7.1860241164715455E-2</v>
      </c>
      <c r="AC85" s="107">
        <f t="shared" si="26"/>
        <v>7.450401152327929E-2</v>
      </c>
      <c r="AD85" s="18"/>
      <c r="AE85" s="18"/>
    </row>
    <row r="86" spans="1:31" s="8" customFormat="1">
      <c r="A86" s="91" t="s">
        <v>31</v>
      </c>
      <c r="B86" s="86">
        <f>B22/B31</f>
        <v>6.5592626053179337E-2</v>
      </c>
      <c r="C86" s="87">
        <f t="shared" ref="C86:AC86" si="27">C22/C31</f>
        <v>7.6220246699431435E-2</v>
      </c>
      <c r="D86" s="86">
        <f t="shared" si="27"/>
        <v>5.5297890996354238E-2</v>
      </c>
      <c r="E86" s="87">
        <f t="shared" si="27"/>
        <v>8.1848534964271233E-2</v>
      </c>
      <c r="F86" s="86">
        <f t="shared" si="27"/>
        <v>5.6817482302246848E-2</v>
      </c>
      <c r="G86" s="87">
        <f t="shared" si="27"/>
        <v>8.1120574482297925E-2</v>
      </c>
      <c r="H86" s="86">
        <f t="shared" si="27"/>
        <v>6.8214986090208415E-2</v>
      </c>
      <c r="I86" s="87">
        <f t="shared" si="27"/>
        <v>7.7566536278570339E-2</v>
      </c>
      <c r="J86" s="86">
        <f t="shared" si="27"/>
        <v>8.0973199011594749E-2</v>
      </c>
      <c r="K86" s="87">
        <f t="shared" si="27"/>
        <v>4.5231384671333759E-2</v>
      </c>
      <c r="L86" s="86">
        <f t="shared" si="27"/>
        <v>9.5882429107859643E-2</v>
      </c>
      <c r="M86" s="87">
        <f t="shared" si="27"/>
        <v>5.2407562147482767E-2</v>
      </c>
      <c r="N86" s="86">
        <f t="shared" si="27"/>
        <v>7.328541997578121E-2</v>
      </c>
      <c r="O86" s="87">
        <f t="shared" si="27"/>
        <v>6.3438551554417161E-2</v>
      </c>
      <c r="P86" s="86">
        <f t="shared" si="27"/>
        <v>6.1114465625808675E-2</v>
      </c>
      <c r="Q86" s="87">
        <f t="shared" si="27"/>
        <v>8.9107671770055477E-2</v>
      </c>
      <c r="R86" s="86">
        <f t="shared" si="27"/>
        <v>5.3550660487076671E-2</v>
      </c>
      <c r="S86" s="87">
        <f t="shared" si="27"/>
        <v>8.7745839636913764E-2</v>
      </c>
      <c r="T86" s="86">
        <f t="shared" si="27"/>
        <v>6.6165700821499071E-2</v>
      </c>
      <c r="U86" s="87">
        <f t="shared" si="27"/>
        <v>7.418920319137913E-2</v>
      </c>
      <c r="V86" s="86">
        <f t="shared" si="27"/>
        <v>9.5830171221839885E-2</v>
      </c>
      <c r="W86" s="87">
        <f t="shared" si="27"/>
        <v>6.3758108740720923E-2</v>
      </c>
      <c r="X86" s="86">
        <f t="shared" si="27"/>
        <v>6.3378069674471724E-2</v>
      </c>
      <c r="Y86" s="87">
        <f t="shared" si="27"/>
        <v>7.3034082571866873E-2</v>
      </c>
      <c r="Z86" s="86">
        <f t="shared" si="27"/>
        <v>6.7433830353936047E-2</v>
      </c>
      <c r="AA86" s="86">
        <f t="shared" si="27"/>
        <v>6.7792312396521628E-2</v>
      </c>
      <c r="AB86" s="106">
        <f t="shared" si="27"/>
        <v>6.7801344386167722E-2</v>
      </c>
      <c r="AC86" s="107">
        <f t="shared" si="27"/>
        <v>7.2254333141523019E-2</v>
      </c>
      <c r="AD86" s="18"/>
      <c r="AE86" s="18"/>
    </row>
    <row r="87" spans="1:31" s="8" customFormat="1">
      <c r="A87" s="92" t="s">
        <v>32</v>
      </c>
      <c r="B87" s="86">
        <f>B23/B31</f>
        <v>6.7538794012648104E-2</v>
      </c>
      <c r="C87" s="87">
        <f t="shared" ref="C87:AC87" si="28">C23/C31</f>
        <v>6.5824660306446944E-2</v>
      </c>
      <c r="D87" s="86">
        <f t="shared" si="28"/>
        <v>5.0925284969311001E-2</v>
      </c>
      <c r="E87" s="87">
        <f t="shared" si="28"/>
        <v>8.0459949449246421E-2</v>
      </c>
      <c r="F87" s="86">
        <f t="shared" si="28"/>
        <v>4.7522314558325639E-2</v>
      </c>
      <c r="G87" s="87">
        <f t="shared" si="28"/>
        <v>7.7279559118236474E-2</v>
      </c>
      <c r="H87" s="86">
        <f t="shared" si="28"/>
        <v>6.293040543622018E-2</v>
      </c>
      <c r="I87" s="87">
        <f t="shared" si="28"/>
        <v>7.3942514189292832E-2</v>
      </c>
      <c r="J87" s="86">
        <f t="shared" si="28"/>
        <v>8.4394601786732554E-2</v>
      </c>
      <c r="K87" s="87">
        <f t="shared" si="28"/>
        <v>4.600418219838167E-2</v>
      </c>
      <c r="L87" s="86">
        <f t="shared" si="28"/>
        <v>9.7209633562087269E-2</v>
      </c>
      <c r="M87" s="87">
        <f t="shared" si="28"/>
        <v>4.3816586588677667E-2</v>
      </c>
      <c r="N87" s="86">
        <f t="shared" si="28"/>
        <v>7.0973626684699698E-2</v>
      </c>
      <c r="O87" s="87">
        <f t="shared" si="28"/>
        <v>6.2923760735271964E-2</v>
      </c>
      <c r="P87" s="86">
        <f t="shared" si="28"/>
        <v>5.1683487161793037E-2</v>
      </c>
      <c r="Q87" s="87">
        <f t="shared" si="28"/>
        <v>8.9218917302852058E-2</v>
      </c>
      <c r="R87" s="86">
        <f t="shared" si="28"/>
        <v>4.8056727247478691E-2</v>
      </c>
      <c r="S87" s="87">
        <f t="shared" si="28"/>
        <v>8.1635894049698676E-2</v>
      </c>
      <c r="T87" s="86">
        <f t="shared" si="28"/>
        <v>6.3363688467171872E-2</v>
      </c>
      <c r="U87" s="87">
        <f t="shared" si="28"/>
        <v>7.2894000621697236E-2</v>
      </c>
      <c r="V87" s="86">
        <f t="shared" si="28"/>
        <v>0.10248360033682985</v>
      </c>
      <c r="W87" s="87">
        <f t="shared" si="28"/>
        <v>5.507256069016251E-2</v>
      </c>
      <c r="X87" s="86">
        <f t="shared" si="28"/>
        <v>6.5819531696173619E-2</v>
      </c>
      <c r="Y87" s="87">
        <f t="shared" si="28"/>
        <v>7.7080415304920075E-2</v>
      </c>
      <c r="Z87" s="86">
        <f t="shared" si="28"/>
        <v>6.3234107016489516E-2</v>
      </c>
      <c r="AA87" s="86">
        <f t="shared" si="28"/>
        <v>6.3064003699118479E-2</v>
      </c>
      <c r="AB87" s="106">
        <f t="shared" si="28"/>
        <v>6.5592386150175527E-2</v>
      </c>
      <c r="AC87" s="107">
        <f t="shared" si="28"/>
        <v>6.7666279380880295E-2</v>
      </c>
      <c r="AD87" s="18"/>
      <c r="AE87" s="18"/>
    </row>
    <row r="88" spans="1:31" s="8" customFormat="1">
      <c r="A88" s="91" t="s">
        <v>33</v>
      </c>
      <c r="B88" s="86">
        <f>B24/B31</f>
        <v>5.3613146384465682E-2</v>
      </c>
      <c r="C88" s="87">
        <f t="shared" ref="C88:AC88" si="29">C24/C31</f>
        <v>6.25E-2</v>
      </c>
      <c r="D88" s="86">
        <f t="shared" si="29"/>
        <v>3.2661867183534081E-2</v>
      </c>
      <c r="E88" s="87">
        <f t="shared" si="29"/>
        <v>7.2612100976690491E-2</v>
      </c>
      <c r="F88" s="86">
        <f t="shared" si="29"/>
        <v>3.2471529701446601E-2</v>
      </c>
      <c r="G88" s="87">
        <f t="shared" si="29"/>
        <v>6.9722778891115569E-2</v>
      </c>
      <c r="H88" s="86">
        <f t="shared" si="29"/>
        <v>4.9168832945683402E-2</v>
      </c>
      <c r="I88" s="87">
        <f t="shared" si="29"/>
        <v>6.2576698880196346E-2</v>
      </c>
      <c r="J88" s="86">
        <f t="shared" si="29"/>
        <v>5.3411898878540198E-2</v>
      </c>
      <c r="K88" s="87">
        <f t="shared" si="29"/>
        <v>3.5730520956450587E-2</v>
      </c>
      <c r="L88" s="86">
        <f t="shared" si="29"/>
        <v>7.2737278259743618E-2</v>
      </c>
      <c r="M88" s="87">
        <f t="shared" si="29"/>
        <v>3.8097973678713183E-2</v>
      </c>
      <c r="N88" s="86">
        <f t="shared" si="29"/>
        <v>5.7747652822117732E-2</v>
      </c>
      <c r="O88" s="87">
        <f t="shared" si="29"/>
        <v>5.1297021746773142E-2</v>
      </c>
      <c r="P88" s="86">
        <f t="shared" si="29"/>
        <v>3.755139595733057E-2</v>
      </c>
      <c r="Q88" s="87">
        <f t="shared" si="29"/>
        <v>8.0444425903522312E-2</v>
      </c>
      <c r="R88" s="86">
        <f t="shared" si="29"/>
        <v>3.7251123956326265E-2</v>
      </c>
      <c r="S88" s="87">
        <f t="shared" si="29"/>
        <v>7.0494228567130002E-2</v>
      </c>
      <c r="T88" s="86">
        <f t="shared" si="29"/>
        <v>4.1584410622174106E-2</v>
      </c>
      <c r="U88" s="87">
        <f t="shared" si="29"/>
        <v>7.5639830069422861E-2</v>
      </c>
      <c r="V88" s="86">
        <f t="shared" si="29"/>
        <v>8.6504974477861749E-2</v>
      </c>
      <c r="W88" s="87">
        <f t="shared" si="29"/>
        <v>4.1864508794221898E-2</v>
      </c>
      <c r="X88" s="86">
        <f t="shared" si="29"/>
        <v>4.664477441462022E-2</v>
      </c>
      <c r="Y88" s="87">
        <f t="shared" si="29"/>
        <v>6.9121145423419822E-2</v>
      </c>
      <c r="Z88" s="86">
        <f t="shared" si="29"/>
        <v>4.8753773883481684E-2</v>
      </c>
      <c r="AA88" s="86">
        <f t="shared" si="29"/>
        <v>5.5841027400325163E-2</v>
      </c>
      <c r="AB88" s="106">
        <f t="shared" si="29"/>
        <v>5.0651024814768505E-2</v>
      </c>
      <c r="AC88" s="107">
        <f t="shared" si="29"/>
        <v>5.8936588977382263E-2</v>
      </c>
      <c r="AD88" s="18"/>
      <c r="AE88" s="18"/>
    </row>
    <row r="89" spans="1:31" s="8" customFormat="1">
      <c r="A89" s="92" t="s">
        <v>34</v>
      </c>
      <c r="B89" s="86">
        <f>B25/B31</f>
        <v>6.0534181315991609E-3</v>
      </c>
      <c r="C89" s="87">
        <f t="shared" ref="C89:AC89" si="30">C25/C31</f>
        <v>4.1781102438084222E-2</v>
      </c>
      <c r="D89" s="86">
        <f t="shared" si="30"/>
        <v>6.9338686602981219E-3</v>
      </c>
      <c r="E89" s="87">
        <f t="shared" si="30"/>
        <v>4.899054513683028E-2</v>
      </c>
      <c r="F89" s="86">
        <f t="shared" si="30"/>
        <v>8.2179132040627878E-3</v>
      </c>
      <c r="G89" s="87">
        <f t="shared" si="30"/>
        <v>4.4756179024716097E-2</v>
      </c>
      <c r="H89" s="86">
        <f t="shared" si="30"/>
        <v>1.5762530213891551E-2</v>
      </c>
      <c r="I89" s="87">
        <f t="shared" si="30"/>
        <v>4.0223768982972849E-2</v>
      </c>
      <c r="J89" s="86">
        <f t="shared" si="30"/>
        <v>3.5037698789837167E-2</v>
      </c>
      <c r="K89" s="87">
        <f t="shared" si="30"/>
        <v>2.0729157196108738E-2</v>
      </c>
      <c r="L89" s="86">
        <f t="shared" si="30"/>
        <v>4.2729509258060336E-2</v>
      </c>
      <c r="M89" s="87">
        <f t="shared" si="30"/>
        <v>1.9401504073532482E-2</v>
      </c>
      <c r="N89" s="86">
        <f t="shared" si="30"/>
        <v>3.1531602371553932E-2</v>
      </c>
      <c r="O89" s="87">
        <f t="shared" si="30"/>
        <v>3.1245291547385867E-2</v>
      </c>
      <c r="P89" s="86">
        <f t="shared" si="30"/>
        <v>2.3347422295063112E-2</v>
      </c>
      <c r="Q89" s="87">
        <f t="shared" si="30"/>
        <v>6.1254571496113359E-2</v>
      </c>
      <c r="R89" s="86">
        <f t="shared" si="30"/>
        <v>2.1507056189137112E-2</v>
      </c>
      <c r="S89" s="87">
        <f t="shared" si="30"/>
        <v>4.6815055039660318E-2</v>
      </c>
      <c r="T89" s="86">
        <f t="shared" si="30"/>
        <v>3.101318219448513E-2</v>
      </c>
      <c r="U89" s="87">
        <f t="shared" si="30"/>
        <v>5.2118951403999587E-2</v>
      </c>
      <c r="V89" s="86">
        <f t="shared" si="30"/>
        <v>7.4133754717177286E-2</v>
      </c>
      <c r="W89" s="87">
        <f t="shared" si="30"/>
        <v>2.8915602220290243E-2</v>
      </c>
      <c r="X89" s="86">
        <f t="shared" si="30"/>
        <v>3.4694460308395202E-2</v>
      </c>
      <c r="Y89" s="87">
        <f t="shared" si="30"/>
        <v>5.3091442673247516E-2</v>
      </c>
      <c r="Z89" s="86">
        <f t="shared" si="30"/>
        <v>3.0831161164827585E-2</v>
      </c>
      <c r="AA89" s="86">
        <f t="shared" si="30"/>
        <v>4.1726951359575201E-2</v>
      </c>
      <c r="AB89" s="106">
        <f t="shared" si="30"/>
        <v>2.475627242502082E-2</v>
      </c>
      <c r="AC89" s="107">
        <f t="shared" si="30"/>
        <v>3.9956164624558803E-2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1">C26/C31</f>
        <v>2.761515852365809E-2</v>
      </c>
      <c r="D90" s="86">
        <f t="shared" si="31"/>
        <v>1.7305828603073514E-4</v>
      </c>
      <c r="E90" s="87">
        <f t="shared" si="31"/>
        <v>2.6726370643117919E-2</v>
      </c>
      <c r="F90" s="86">
        <f t="shared" si="31"/>
        <v>5.8479532163742691E-4</v>
      </c>
      <c r="G90" s="87">
        <f t="shared" si="31"/>
        <v>2.6469605878423515E-2</v>
      </c>
      <c r="H90" s="86">
        <f t="shared" si="31"/>
        <v>1.037533634332102E-3</v>
      </c>
      <c r="I90" s="87">
        <f t="shared" si="31"/>
        <v>2.2161182696732628E-2</v>
      </c>
      <c r="J90" s="86">
        <f t="shared" si="31"/>
        <v>1.4889438002914528E-2</v>
      </c>
      <c r="K90" s="87">
        <f t="shared" si="31"/>
        <v>1.1001000090917356E-2</v>
      </c>
      <c r="L90" s="86">
        <f t="shared" si="31"/>
        <v>9.7436229444516388E-3</v>
      </c>
      <c r="M90" s="87">
        <f t="shared" si="31"/>
        <v>3.6818466680593274E-3</v>
      </c>
      <c r="N90" s="86">
        <f t="shared" si="31"/>
        <v>6.8174312359444537E-3</v>
      </c>
      <c r="O90" s="87">
        <f t="shared" si="31"/>
        <v>8.0106473808447595E-3</v>
      </c>
      <c r="P90" s="86">
        <f t="shared" si="31"/>
        <v>6.6563155927427467E-3</v>
      </c>
      <c r="Q90" s="87">
        <f t="shared" si="31"/>
        <v>1.2598556589211964E-2</v>
      </c>
      <c r="R90" s="86">
        <f t="shared" si="31"/>
        <v>3.9056397437900328E-3</v>
      </c>
      <c r="S90" s="87">
        <f t="shared" si="31"/>
        <v>5.5582952332394412E-3</v>
      </c>
      <c r="T90" s="86">
        <f t="shared" si="31"/>
        <v>8.4697191619435772E-3</v>
      </c>
      <c r="U90" s="87">
        <f t="shared" si="31"/>
        <v>3.0048699616620038E-3</v>
      </c>
      <c r="V90" s="86">
        <f t="shared" si="31"/>
        <v>1.6446445093615827E-2</v>
      </c>
      <c r="W90" s="87">
        <f t="shared" si="31"/>
        <v>1.7555005684478031E-3</v>
      </c>
      <c r="X90" s="86">
        <f t="shared" si="31"/>
        <v>6.2250142775556825E-3</v>
      </c>
      <c r="Y90" s="87">
        <f t="shared" si="31"/>
        <v>5.0467996175993244E-3</v>
      </c>
      <c r="Z90" s="86">
        <f t="shared" si="31"/>
        <v>1.746032310487929E-3</v>
      </c>
      <c r="AA90" s="86">
        <f t="shared" si="31"/>
        <v>5.0228957534716526E-3</v>
      </c>
      <c r="AB90" s="106">
        <f t="shared" si="31"/>
        <v>3.7832339996768092E-3</v>
      </c>
      <c r="AC90" s="107">
        <f t="shared" si="31"/>
        <v>1.2291497916353601E-2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2">C27/C31</f>
        <v>3.4872795605666376E-3</v>
      </c>
      <c r="D91" s="86">
        <f t="shared" si="32"/>
        <v>0</v>
      </c>
      <c r="E91" s="87">
        <f t="shared" si="32"/>
        <v>4.0409398695665745E-3</v>
      </c>
      <c r="F91" s="86">
        <f t="shared" si="32"/>
        <v>0</v>
      </c>
      <c r="G91" s="87">
        <f t="shared" si="32"/>
        <v>4.1750167000668006E-5</v>
      </c>
      <c r="H91" s="86">
        <f t="shared" si="32"/>
        <v>0</v>
      </c>
      <c r="I91" s="87">
        <f t="shared" si="32"/>
        <v>9.5873600245436416E-6</v>
      </c>
      <c r="J91" s="86">
        <f t="shared" si="32"/>
        <v>0</v>
      </c>
      <c r="K91" s="87">
        <f t="shared" si="32"/>
        <v>0</v>
      </c>
      <c r="L91" s="86">
        <f t="shared" si="32"/>
        <v>0</v>
      </c>
      <c r="M91" s="87">
        <f t="shared" si="32"/>
        <v>0</v>
      </c>
      <c r="N91" s="86">
        <f t="shared" si="32"/>
        <v>0</v>
      </c>
      <c r="O91" s="87">
        <f t="shared" si="32"/>
        <v>0</v>
      </c>
      <c r="P91" s="86">
        <f t="shared" si="32"/>
        <v>0</v>
      </c>
      <c r="Q91" s="87">
        <f t="shared" si="32"/>
        <v>0</v>
      </c>
      <c r="R91" s="86">
        <f t="shared" si="32"/>
        <v>0</v>
      </c>
      <c r="S91" s="87">
        <f t="shared" si="32"/>
        <v>0</v>
      </c>
      <c r="T91" s="86">
        <f t="shared" si="32"/>
        <v>0</v>
      </c>
      <c r="U91" s="87">
        <f t="shared" si="32"/>
        <v>0</v>
      </c>
      <c r="V91" s="86">
        <f t="shared" si="32"/>
        <v>0</v>
      </c>
      <c r="W91" s="87">
        <f t="shared" si="32"/>
        <v>0</v>
      </c>
      <c r="X91" s="86">
        <f t="shared" si="32"/>
        <v>0</v>
      </c>
      <c r="Y91" s="87">
        <f t="shared" si="32"/>
        <v>0</v>
      </c>
      <c r="Z91" s="86">
        <f t="shared" si="32"/>
        <v>0</v>
      </c>
      <c r="AA91" s="86">
        <f t="shared" si="32"/>
        <v>0</v>
      </c>
      <c r="AB91" s="106">
        <f t="shared" si="32"/>
        <v>0</v>
      </c>
      <c r="AC91" s="107">
        <f t="shared" si="32"/>
        <v>6.1648078170642765E-4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3">C28/C31</f>
        <v>0</v>
      </c>
      <c r="D92" s="86">
        <f t="shared" si="33"/>
        <v>0</v>
      </c>
      <c r="E92" s="87">
        <f t="shared" si="33"/>
        <v>0</v>
      </c>
      <c r="F92" s="86">
        <f t="shared" si="33"/>
        <v>0</v>
      </c>
      <c r="G92" s="87">
        <f t="shared" si="33"/>
        <v>0</v>
      </c>
      <c r="H92" s="86">
        <f t="shared" si="33"/>
        <v>0</v>
      </c>
      <c r="I92" s="87">
        <f t="shared" si="33"/>
        <v>0</v>
      </c>
      <c r="J92" s="86">
        <f t="shared" si="33"/>
        <v>0</v>
      </c>
      <c r="K92" s="87">
        <f t="shared" si="33"/>
        <v>0</v>
      </c>
      <c r="L92" s="86">
        <f t="shared" si="33"/>
        <v>0</v>
      </c>
      <c r="M92" s="87">
        <f t="shared" si="33"/>
        <v>0</v>
      </c>
      <c r="N92" s="86">
        <f t="shared" si="33"/>
        <v>0</v>
      </c>
      <c r="O92" s="87">
        <f t="shared" si="33"/>
        <v>0</v>
      </c>
      <c r="P92" s="86">
        <f t="shared" si="33"/>
        <v>0</v>
      </c>
      <c r="Q92" s="87">
        <f t="shared" si="33"/>
        <v>0</v>
      </c>
      <c r="R92" s="86">
        <f t="shared" si="33"/>
        <v>0</v>
      </c>
      <c r="S92" s="87">
        <f t="shared" si="33"/>
        <v>0</v>
      </c>
      <c r="T92" s="86">
        <f t="shared" si="33"/>
        <v>0</v>
      </c>
      <c r="U92" s="87">
        <f t="shared" si="33"/>
        <v>0</v>
      </c>
      <c r="V92" s="86">
        <f t="shared" si="33"/>
        <v>0</v>
      </c>
      <c r="W92" s="87">
        <f t="shared" si="33"/>
        <v>0</v>
      </c>
      <c r="X92" s="86">
        <f t="shared" si="33"/>
        <v>0</v>
      </c>
      <c r="Y92" s="87">
        <f t="shared" si="33"/>
        <v>0</v>
      </c>
      <c r="Z92" s="86">
        <f t="shared" si="33"/>
        <v>0</v>
      </c>
      <c r="AA92" s="86">
        <f t="shared" si="33"/>
        <v>0</v>
      </c>
      <c r="AB92" s="106">
        <f t="shared" si="33"/>
        <v>0</v>
      </c>
      <c r="AC92" s="107">
        <f t="shared" si="33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4">C29/C31</f>
        <v>0</v>
      </c>
      <c r="D93" s="86">
        <f t="shared" si="34"/>
        <v>0</v>
      </c>
      <c r="E93" s="87">
        <f t="shared" si="34"/>
        <v>0</v>
      </c>
      <c r="F93" s="86">
        <f t="shared" si="34"/>
        <v>0</v>
      </c>
      <c r="G93" s="87">
        <f t="shared" si="34"/>
        <v>0</v>
      </c>
      <c r="H93" s="86">
        <f t="shared" si="34"/>
        <v>0</v>
      </c>
      <c r="I93" s="87">
        <f t="shared" si="34"/>
        <v>0</v>
      </c>
      <c r="J93" s="86">
        <f t="shared" si="34"/>
        <v>0</v>
      </c>
      <c r="K93" s="87">
        <f t="shared" si="34"/>
        <v>0</v>
      </c>
      <c r="L93" s="86">
        <f t="shared" si="34"/>
        <v>0</v>
      </c>
      <c r="M93" s="87">
        <f t="shared" si="34"/>
        <v>0</v>
      </c>
      <c r="N93" s="86">
        <f t="shared" si="34"/>
        <v>0</v>
      </c>
      <c r="O93" s="87">
        <f t="shared" si="34"/>
        <v>0</v>
      </c>
      <c r="P93" s="86">
        <f t="shared" si="34"/>
        <v>0</v>
      </c>
      <c r="Q93" s="87">
        <f t="shared" si="34"/>
        <v>0</v>
      </c>
      <c r="R93" s="86">
        <f t="shared" si="34"/>
        <v>0</v>
      </c>
      <c r="S93" s="87">
        <f t="shared" si="34"/>
        <v>0</v>
      </c>
      <c r="T93" s="86">
        <f t="shared" si="34"/>
        <v>0</v>
      </c>
      <c r="U93" s="87">
        <f t="shared" si="34"/>
        <v>0</v>
      </c>
      <c r="V93" s="86">
        <f t="shared" si="34"/>
        <v>0</v>
      </c>
      <c r="W93" s="87">
        <f t="shared" si="34"/>
        <v>0</v>
      </c>
      <c r="X93" s="86">
        <f t="shared" si="34"/>
        <v>0</v>
      </c>
      <c r="Y93" s="87">
        <f t="shared" si="34"/>
        <v>0</v>
      </c>
      <c r="Z93" s="86">
        <f t="shared" si="34"/>
        <v>0</v>
      </c>
      <c r="AA93" s="86">
        <f t="shared" si="34"/>
        <v>0</v>
      </c>
      <c r="AB93" s="106">
        <f t="shared" si="34"/>
        <v>0</v>
      </c>
      <c r="AC93" s="107">
        <f t="shared" si="34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5">C30/C31</f>
        <v>6.0229353377662134E-6</v>
      </c>
      <c r="D94" s="88">
        <f t="shared" si="35"/>
        <v>0</v>
      </c>
      <c r="E94" s="89">
        <f t="shared" si="35"/>
        <v>0</v>
      </c>
      <c r="F94" s="88">
        <f t="shared" si="35"/>
        <v>0</v>
      </c>
      <c r="G94" s="89">
        <f t="shared" si="35"/>
        <v>0</v>
      </c>
      <c r="H94" s="88">
        <f t="shared" si="35"/>
        <v>0</v>
      </c>
      <c r="I94" s="89">
        <f t="shared" si="35"/>
        <v>0</v>
      </c>
      <c r="J94" s="88">
        <f t="shared" si="35"/>
        <v>0</v>
      </c>
      <c r="K94" s="89">
        <f t="shared" si="35"/>
        <v>0</v>
      </c>
      <c r="L94" s="88">
        <f t="shared" si="35"/>
        <v>0</v>
      </c>
      <c r="M94" s="89">
        <f t="shared" si="35"/>
        <v>0</v>
      </c>
      <c r="N94" s="88">
        <f t="shared" si="35"/>
        <v>0</v>
      </c>
      <c r="O94" s="89">
        <f t="shared" si="35"/>
        <v>0</v>
      </c>
      <c r="P94" s="88">
        <f t="shared" si="35"/>
        <v>0</v>
      </c>
      <c r="Q94" s="89">
        <f t="shared" si="35"/>
        <v>0</v>
      </c>
      <c r="R94" s="88">
        <f t="shared" si="35"/>
        <v>0</v>
      </c>
      <c r="S94" s="89">
        <f t="shared" si="35"/>
        <v>0</v>
      </c>
      <c r="T94" s="88">
        <f t="shared" si="35"/>
        <v>0</v>
      </c>
      <c r="U94" s="89">
        <f t="shared" si="35"/>
        <v>0</v>
      </c>
      <c r="V94" s="88">
        <f t="shared" si="35"/>
        <v>0</v>
      </c>
      <c r="W94" s="89">
        <f t="shared" si="35"/>
        <v>0</v>
      </c>
      <c r="X94" s="88">
        <f t="shared" si="35"/>
        <v>0</v>
      </c>
      <c r="Y94" s="89">
        <f t="shared" si="35"/>
        <v>0</v>
      </c>
      <c r="Z94" s="88">
        <f t="shared" si="35"/>
        <v>0</v>
      </c>
      <c r="AA94" s="88">
        <f t="shared" si="35"/>
        <v>0</v>
      </c>
      <c r="AB94" s="108">
        <f t="shared" si="35"/>
        <v>0</v>
      </c>
      <c r="AC94" s="109">
        <f t="shared" si="35"/>
        <v>7.3303303413368328E-7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36">SUM(C71:C94)</f>
        <v>0.99999999999999989</v>
      </c>
      <c r="D95" s="82">
        <f t="shared" si="36"/>
        <v>1</v>
      </c>
      <c r="E95" s="83">
        <f t="shared" si="36"/>
        <v>0.99999999999999989</v>
      </c>
      <c r="F95" s="82">
        <f t="shared" si="36"/>
        <v>1</v>
      </c>
      <c r="G95" s="83">
        <f t="shared" si="36"/>
        <v>1</v>
      </c>
      <c r="H95" s="82">
        <f t="shared" si="36"/>
        <v>1</v>
      </c>
      <c r="I95" s="83">
        <f t="shared" si="36"/>
        <v>1.0000000000000002</v>
      </c>
      <c r="J95" s="82">
        <f t="shared" si="36"/>
        <v>0.99999999999999989</v>
      </c>
      <c r="K95" s="82">
        <f t="shared" si="36"/>
        <v>1</v>
      </c>
      <c r="L95" s="82">
        <f t="shared" si="36"/>
        <v>0.99999999999999978</v>
      </c>
      <c r="M95" s="83">
        <f t="shared" si="36"/>
        <v>0.99999999999999989</v>
      </c>
      <c r="N95" s="82">
        <f t="shared" si="36"/>
        <v>1</v>
      </c>
      <c r="O95" s="83">
        <f t="shared" si="36"/>
        <v>1</v>
      </c>
      <c r="P95" s="82">
        <f t="shared" si="36"/>
        <v>1</v>
      </c>
      <c r="Q95" s="83">
        <f t="shared" si="36"/>
        <v>1</v>
      </c>
      <c r="R95" s="82">
        <f t="shared" si="36"/>
        <v>1</v>
      </c>
      <c r="S95" s="83">
        <f t="shared" si="36"/>
        <v>0.99999999999999978</v>
      </c>
      <c r="T95" s="82">
        <f t="shared" si="36"/>
        <v>1</v>
      </c>
      <c r="U95" s="83">
        <f t="shared" si="36"/>
        <v>1</v>
      </c>
      <c r="V95" s="82">
        <f t="shared" si="36"/>
        <v>1.0000000000000002</v>
      </c>
      <c r="W95" s="83">
        <f t="shared" si="36"/>
        <v>0.99999999999999989</v>
      </c>
      <c r="X95" s="82">
        <f t="shared" si="36"/>
        <v>0.99999999999999978</v>
      </c>
      <c r="Y95" s="83">
        <f t="shared" si="36"/>
        <v>1</v>
      </c>
      <c r="Z95" s="82">
        <f t="shared" si="36"/>
        <v>1</v>
      </c>
      <c r="AA95" s="82">
        <f t="shared" si="36"/>
        <v>0.99999999999999989</v>
      </c>
      <c r="AB95" s="82">
        <f t="shared" si="36"/>
        <v>1</v>
      </c>
      <c r="AC95" s="84">
        <f t="shared" si="36"/>
        <v>1</v>
      </c>
      <c r="AD95" s="85"/>
    </row>
    <row r="96" spans="1:31" ht="14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tabSelected="1" view="pageBreakPreview" topLeftCell="A31" zoomScale="120" zoomScaleNormal="93" zoomScaleSheetLayoutView="120" zoomScalePageLayoutView="93" workbookViewId="0">
      <selection activeCell="B61" sqref="B61"/>
    </sheetView>
  </sheetViews>
  <sheetFormatPr baseColWidth="10" defaultColWidth="8.83203125" defaultRowHeight="14"/>
  <cols>
    <col min="1" max="1" width="8.83203125" style="275"/>
    <col min="2" max="2" width="10.6640625" style="158" customWidth="1"/>
    <col min="3" max="3" width="27.33203125" style="275" customWidth="1"/>
    <col min="4" max="5" width="18.6640625" style="275" bestFit="1" customWidth="1"/>
    <col min="6" max="6" width="10.6640625" style="204" customWidth="1"/>
    <col min="7" max="8" width="0" style="158" hidden="1" customWidth="1"/>
    <col min="9" max="11" width="8.83203125" style="158"/>
    <col min="12" max="12" width="9.33203125" style="158" bestFit="1" customWidth="1"/>
    <col min="13" max="16384" width="8.83203125" style="158"/>
  </cols>
  <sheetData>
    <row r="1" spans="1:15" ht="19">
      <c r="C1" s="339" t="s">
        <v>86</v>
      </c>
      <c r="D1" s="339"/>
      <c r="E1" s="339"/>
      <c r="F1" s="206"/>
    </row>
    <row r="2" spans="1:15" ht="19">
      <c r="C2" s="339" t="s">
        <v>57</v>
      </c>
      <c r="D2" s="339"/>
      <c r="E2" s="339"/>
      <c r="F2" s="206"/>
    </row>
    <row r="3" spans="1:15" ht="19">
      <c r="C3" s="340">
        <f>Daily!A5</f>
        <v>43800</v>
      </c>
      <c r="D3" s="340"/>
      <c r="E3" s="340"/>
      <c r="F3" s="207"/>
    </row>
    <row r="4" spans="1:15" ht="15" thickBot="1">
      <c r="C4" s="279"/>
      <c r="D4" s="279"/>
      <c r="E4" s="279"/>
      <c r="F4" s="208"/>
    </row>
    <row r="5" spans="1:15" ht="16" thickTop="1">
      <c r="A5" s="276"/>
      <c r="B5" s="159"/>
      <c r="C5" s="335" t="s">
        <v>58</v>
      </c>
      <c r="D5" s="335" t="s">
        <v>59</v>
      </c>
      <c r="E5" s="337" t="s">
        <v>60</v>
      </c>
      <c r="F5" s="209"/>
      <c r="G5" s="158" t="s">
        <v>84</v>
      </c>
    </row>
    <row r="6" spans="1:15" ht="16" thickBot="1">
      <c r="A6" s="277"/>
      <c r="B6" s="160"/>
      <c r="C6" s="336"/>
      <c r="D6" s="336"/>
      <c r="E6" s="338"/>
      <c r="F6" s="209"/>
    </row>
    <row r="7" spans="1:15" ht="20" thickTop="1">
      <c r="A7" s="276"/>
      <c r="B7" s="159"/>
      <c r="C7" s="280">
        <f>Daily!A5</f>
        <v>43800</v>
      </c>
      <c r="D7" s="281">
        <f>IF(Daily!AB33=0,"",Daily!AB33)</f>
        <v>173668</v>
      </c>
      <c r="E7" s="282">
        <f>IF(Daily!AC33=0,"",Daily!AC33)</f>
        <v>173199</v>
      </c>
      <c r="F7" s="205"/>
      <c r="G7" s="202">
        <f t="shared" ref="G7:G29" si="0">IF(D7="",0,IF(WEEKDAY(C7,2)=7,3,IF(H7="H",3,IF(WEEKDAY(C7,2)=6,2,1))))</f>
        <v>3</v>
      </c>
      <c r="J7" s="202"/>
      <c r="K7" s="202"/>
      <c r="L7" s="202"/>
      <c r="M7" s="202"/>
      <c r="O7" s="202"/>
    </row>
    <row r="8" spans="1:15" ht="19">
      <c r="A8" s="276"/>
      <c r="B8" s="159"/>
      <c r="C8" s="283">
        <f>C7+1</f>
        <v>43801</v>
      </c>
      <c r="D8" s="284">
        <f>IF(Daily!AB64=0,"",Daily!AB64)</f>
        <v>290014</v>
      </c>
      <c r="E8" s="285">
        <f>IF(Daily!AC64=0,"",Daily!AC64)</f>
        <v>289514</v>
      </c>
      <c r="F8" s="205"/>
      <c r="G8" s="202">
        <f t="shared" si="0"/>
        <v>1</v>
      </c>
      <c r="J8" s="202"/>
      <c r="K8" s="202"/>
      <c r="L8" s="202"/>
      <c r="M8" s="202"/>
      <c r="O8" s="202"/>
    </row>
    <row r="9" spans="1:15" ht="19">
      <c r="A9" s="276"/>
      <c r="B9" s="159"/>
      <c r="C9" s="283">
        <f>C7+2</f>
        <v>43802</v>
      </c>
      <c r="D9" s="284">
        <f>IF(Daily!AB95=0,"",Daily!AB95)</f>
        <v>214517</v>
      </c>
      <c r="E9" s="285">
        <f>IF(Daily!AC95=0,"",Daily!AC95)</f>
        <v>214227</v>
      </c>
      <c r="F9" s="205"/>
      <c r="G9" s="202">
        <f t="shared" si="0"/>
        <v>1</v>
      </c>
      <c r="J9" s="202"/>
      <c r="K9" s="202"/>
      <c r="L9" s="202"/>
      <c r="M9" s="202"/>
      <c r="O9" s="202"/>
    </row>
    <row r="10" spans="1:15" ht="19">
      <c r="A10" s="276"/>
      <c r="B10" s="159"/>
      <c r="C10" s="283">
        <f>C7+3</f>
        <v>43803</v>
      </c>
      <c r="D10" s="284">
        <f>IF(Daily!AB126=0,"",Daily!AB126)</f>
        <v>291184</v>
      </c>
      <c r="E10" s="285">
        <f>IF(Daily!AC126=0,"",Daily!AC126)</f>
        <v>290763</v>
      </c>
      <c r="F10" s="205"/>
      <c r="G10" s="202">
        <f t="shared" si="0"/>
        <v>1</v>
      </c>
      <c r="J10" s="202"/>
      <c r="K10" s="202"/>
      <c r="L10" s="202"/>
      <c r="M10" s="202"/>
      <c r="O10" s="202"/>
    </row>
    <row r="11" spans="1:15" ht="19">
      <c r="A11" s="276"/>
      <c r="B11" s="159"/>
      <c r="C11" s="283">
        <f>C7+4</f>
        <v>43804</v>
      </c>
      <c r="D11" s="284">
        <f>IF(Daily!AB157=0,"",Daily!AB157)</f>
        <v>310290</v>
      </c>
      <c r="E11" s="285">
        <f>IF(Daily!AC157=0,"",Daily!AC157)</f>
        <v>309802</v>
      </c>
      <c r="F11" s="205"/>
      <c r="G11" s="202">
        <f t="shared" si="0"/>
        <v>1</v>
      </c>
      <c r="J11" s="202"/>
      <c r="K11" s="202"/>
      <c r="L11" s="202"/>
      <c r="M11" s="202"/>
      <c r="O11" s="202"/>
    </row>
    <row r="12" spans="1:15" ht="19">
      <c r="A12" s="276"/>
      <c r="B12" s="159"/>
      <c r="C12" s="283">
        <f>C7+5</f>
        <v>43805</v>
      </c>
      <c r="D12" s="284">
        <f>IF(Daily!AB188=0,"",Daily!AB188)</f>
        <v>316374</v>
      </c>
      <c r="E12" s="285">
        <f>IF(Daily!AC188=0,"",Daily!AC188)</f>
        <v>315631</v>
      </c>
      <c r="F12" s="205"/>
      <c r="G12" s="202">
        <f t="shared" si="0"/>
        <v>1</v>
      </c>
      <c r="J12" s="202"/>
      <c r="K12" s="202"/>
      <c r="L12" s="202"/>
      <c r="M12" s="202"/>
      <c r="O12" s="202"/>
    </row>
    <row r="13" spans="1:15" ht="19">
      <c r="A13" s="276"/>
      <c r="B13" s="159"/>
      <c r="C13" s="283">
        <f>C7+6</f>
        <v>43806</v>
      </c>
      <c r="D13" s="284">
        <f>IF(Daily!AB219=0,"",Daily!AB219)</f>
        <v>254040</v>
      </c>
      <c r="E13" s="285">
        <f>IF(Daily!AC219=0,"",Daily!AC219)</f>
        <v>253484</v>
      </c>
      <c r="F13" s="205"/>
      <c r="G13" s="202">
        <f t="shared" si="0"/>
        <v>2</v>
      </c>
      <c r="J13" s="202"/>
      <c r="K13" s="202"/>
      <c r="L13" s="202"/>
      <c r="M13" s="202"/>
      <c r="O13" s="202"/>
    </row>
    <row r="14" spans="1:15" ht="19">
      <c r="A14" s="276"/>
      <c r="B14" s="159"/>
      <c r="C14" s="283">
        <f>C7+7</f>
        <v>43807</v>
      </c>
      <c r="D14" s="284">
        <f>IF(Daily!AB250=0,"",Daily!AB250)</f>
        <v>182872</v>
      </c>
      <c r="E14" s="285">
        <f>IF(Daily!AC250=0,"",Daily!AC250)</f>
        <v>182485</v>
      </c>
      <c r="F14" s="205"/>
      <c r="G14" s="202">
        <f t="shared" si="0"/>
        <v>3</v>
      </c>
      <c r="J14" s="202"/>
      <c r="K14" s="202"/>
      <c r="L14" s="202"/>
      <c r="M14" s="202"/>
      <c r="O14" s="202"/>
    </row>
    <row r="15" spans="1:15" ht="19">
      <c r="A15" s="276"/>
      <c r="B15" s="159"/>
      <c r="C15" s="283">
        <f>C7+8</f>
        <v>43808</v>
      </c>
      <c r="D15" s="284">
        <f>IF(Daily!AB281=0,"",Daily!AB281)</f>
        <v>293701</v>
      </c>
      <c r="E15" s="285">
        <f>IF(Daily!AC281=0,"",Daily!AC281)</f>
        <v>292857</v>
      </c>
      <c r="F15" s="205"/>
      <c r="G15" s="202">
        <f t="shared" si="0"/>
        <v>1</v>
      </c>
      <c r="J15" s="202"/>
      <c r="K15" s="202"/>
      <c r="L15" s="202"/>
      <c r="M15" s="202"/>
      <c r="O15" s="202"/>
    </row>
    <row r="16" spans="1:15" ht="19">
      <c r="A16" s="276"/>
      <c r="B16" s="159"/>
      <c r="C16" s="283">
        <f>C7+9</f>
        <v>43809</v>
      </c>
      <c r="D16" s="284">
        <f>IF(Daily!AB312=0,"",Daily!AB312)</f>
        <v>322442</v>
      </c>
      <c r="E16" s="285">
        <f>IF(Daily!AC312=0,"",Daily!AC312)</f>
        <v>321792</v>
      </c>
      <c r="F16" s="205"/>
      <c r="G16" s="202">
        <f t="shared" si="0"/>
        <v>1</v>
      </c>
      <c r="J16" s="202"/>
      <c r="K16" s="202"/>
      <c r="L16" s="202"/>
      <c r="M16" s="202"/>
      <c r="O16" s="202"/>
    </row>
    <row r="17" spans="1:15" ht="19">
      <c r="A17" s="276"/>
      <c r="B17" s="159"/>
      <c r="C17" s="283">
        <f>C7+10</f>
        <v>43810</v>
      </c>
      <c r="D17" s="284">
        <f>IF(Daily!AB343=0,"",Daily!AB343)</f>
        <v>334021</v>
      </c>
      <c r="E17" s="285">
        <f>IF(Daily!AC343=0,"",Daily!AC343)</f>
        <v>333424</v>
      </c>
      <c r="F17" s="205"/>
      <c r="G17" s="202">
        <f t="shared" si="0"/>
        <v>1</v>
      </c>
      <c r="J17" s="202"/>
      <c r="K17" s="202"/>
      <c r="L17" s="202"/>
      <c r="M17" s="202"/>
      <c r="O17" s="202"/>
    </row>
    <row r="18" spans="1:15" ht="19">
      <c r="A18" s="276"/>
      <c r="B18" s="159"/>
      <c r="C18" s="283">
        <f>C7+11</f>
        <v>43811</v>
      </c>
      <c r="D18" s="284">
        <f>IF(Daily!AB374=0,"",Daily!AB374)</f>
        <v>317318</v>
      </c>
      <c r="E18" s="285">
        <f>IF(Daily!AC374=0,"",Daily!AC374)</f>
        <v>316695</v>
      </c>
      <c r="F18" s="205"/>
      <c r="G18" s="202">
        <f t="shared" si="0"/>
        <v>1</v>
      </c>
      <c r="J18" s="202"/>
      <c r="K18" s="202"/>
      <c r="L18" s="202"/>
      <c r="M18" s="202"/>
      <c r="O18" s="202"/>
    </row>
    <row r="19" spans="1:15" ht="19">
      <c r="A19" s="276"/>
      <c r="B19" s="159"/>
      <c r="C19" s="283">
        <f>C7+12</f>
        <v>43812</v>
      </c>
      <c r="D19" s="284">
        <f>IF(Daily!AB405=0,"",Daily!AB405)</f>
        <v>328469</v>
      </c>
      <c r="E19" s="285">
        <f>IF(Daily!AC405=0,"",Daily!AC405)</f>
        <v>327860</v>
      </c>
      <c r="F19" s="205"/>
      <c r="G19" s="202">
        <f t="shared" si="0"/>
        <v>1</v>
      </c>
      <c r="J19" s="202"/>
      <c r="K19" s="202"/>
      <c r="L19" s="202"/>
      <c r="M19" s="202"/>
      <c r="O19" s="202"/>
    </row>
    <row r="20" spans="1:15" ht="19">
      <c r="A20" s="276"/>
      <c r="B20" s="159"/>
      <c r="C20" s="283">
        <f>C7+13</f>
        <v>43813</v>
      </c>
      <c r="D20" s="284">
        <f>IF(Daily!AB436=0,"",Daily!AB436)</f>
        <v>278589</v>
      </c>
      <c r="E20" s="285">
        <f>IF(Daily!AC436=0,"",Daily!AC436)</f>
        <v>277737</v>
      </c>
      <c r="F20" s="205"/>
      <c r="G20" s="202">
        <f t="shared" si="0"/>
        <v>2</v>
      </c>
      <c r="J20" s="202"/>
      <c r="K20" s="202"/>
      <c r="L20" s="202"/>
      <c r="M20" s="202"/>
      <c r="O20" s="202"/>
    </row>
    <row r="21" spans="1:15" ht="19">
      <c r="A21" s="276"/>
      <c r="B21" s="159"/>
      <c r="C21" s="283">
        <f>C7+14</f>
        <v>43814</v>
      </c>
      <c r="D21" s="284">
        <f>IF(Daily!AB467=0,"",Daily!AB467)</f>
        <v>209327</v>
      </c>
      <c r="E21" s="285">
        <f>IF(Daily!AC467=0,"",Daily!AC467)</f>
        <v>208811</v>
      </c>
      <c r="F21" s="205"/>
      <c r="G21" s="202">
        <f t="shared" si="0"/>
        <v>3</v>
      </c>
      <c r="J21" s="202"/>
      <c r="K21" s="202"/>
      <c r="L21" s="202"/>
      <c r="M21" s="202"/>
      <c r="O21" s="202"/>
    </row>
    <row r="22" spans="1:15" ht="19">
      <c r="A22" s="276"/>
      <c r="B22" s="159"/>
      <c r="C22" s="283">
        <f>C7+15</f>
        <v>43815</v>
      </c>
      <c r="D22" s="284">
        <f>IF(Daily!AB498=0,"",Daily!AB498)</f>
        <v>324286</v>
      </c>
      <c r="E22" s="285">
        <f>IF(Daily!AC498=0,"",Daily!AC498)</f>
        <v>323607</v>
      </c>
      <c r="F22" s="205"/>
      <c r="G22" s="202">
        <f t="shared" si="0"/>
        <v>1</v>
      </c>
      <c r="J22" s="202"/>
      <c r="K22" s="202"/>
      <c r="L22" s="202"/>
      <c r="M22" s="202"/>
      <c r="O22" s="202"/>
    </row>
    <row r="23" spans="1:15" ht="19">
      <c r="A23" s="276"/>
      <c r="B23" s="159"/>
      <c r="C23" s="283">
        <f>C7+16</f>
        <v>43816</v>
      </c>
      <c r="D23" s="284">
        <f>IF(Daily!AB529=0,"",Daily!AB529)</f>
        <v>324359</v>
      </c>
      <c r="E23" s="285">
        <f>IF(Daily!AC529=0,"",Daily!AC529)</f>
        <v>323653</v>
      </c>
      <c r="F23" s="205"/>
      <c r="G23" s="202">
        <f t="shared" si="0"/>
        <v>1</v>
      </c>
      <c r="J23" s="202"/>
      <c r="K23" s="202"/>
      <c r="L23" s="202"/>
      <c r="M23" s="202"/>
      <c r="O23" s="202"/>
    </row>
    <row r="24" spans="1:15" ht="19">
      <c r="A24" s="276"/>
      <c r="B24" s="159"/>
      <c r="C24" s="283">
        <f>C7+17</f>
        <v>43817</v>
      </c>
      <c r="D24" s="284">
        <f>IF(Daily!AB560=0,"",Daily!AB560)</f>
        <v>330917</v>
      </c>
      <c r="E24" s="285">
        <f>IF(Daily!AC560=0,"",Daily!AC560)</f>
        <v>330224</v>
      </c>
      <c r="F24" s="205"/>
      <c r="G24" s="202">
        <f t="shared" si="0"/>
        <v>1</v>
      </c>
      <c r="J24" s="202"/>
      <c r="K24" s="202"/>
      <c r="L24" s="202"/>
      <c r="M24" s="202"/>
      <c r="O24" s="202"/>
    </row>
    <row r="25" spans="1:15" ht="19">
      <c r="A25" s="276"/>
      <c r="B25" s="159"/>
      <c r="C25" s="283">
        <f>C7+18</f>
        <v>43818</v>
      </c>
      <c r="D25" s="284">
        <f>IF(Daily!AB591=0,"",Daily!AB591)</f>
        <v>313141</v>
      </c>
      <c r="E25" s="285">
        <f>IF(Daily!AC591=0,"",Daily!AC591)</f>
        <v>312347</v>
      </c>
      <c r="F25" s="205"/>
      <c r="G25" s="202">
        <f t="shared" si="0"/>
        <v>1</v>
      </c>
      <c r="J25" s="202"/>
      <c r="K25" s="202"/>
      <c r="L25" s="202"/>
      <c r="M25" s="202"/>
      <c r="O25" s="202"/>
    </row>
    <row r="26" spans="1:15" ht="19">
      <c r="A26" s="276"/>
      <c r="B26" s="159"/>
      <c r="C26" s="283">
        <f>C7+19</f>
        <v>43819</v>
      </c>
      <c r="D26" s="284">
        <f>IF(Daily!AB622=0,"",Daily!AB622)</f>
        <v>332713</v>
      </c>
      <c r="E26" s="285">
        <f>IF(Daily!AC622=0,"",Daily!AC622)</f>
        <v>331780</v>
      </c>
      <c r="F26" s="205"/>
      <c r="G26" s="202">
        <f t="shared" si="0"/>
        <v>1</v>
      </c>
      <c r="J26" s="202"/>
      <c r="K26" s="202"/>
      <c r="L26" s="202"/>
      <c r="M26" s="202"/>
      <c r="O26" s="202"/>
    </row>
    <row r="27" spans="1:15" ht="19">
      <c r="A27" s="276"/>
      <c r="B27" s="159"/>
      <c r="C27" s="283">
        <f>C7+20</f>
        <v>43820</v>
      </c>
      <c r="D27" s="284">
        <f>IF(Daily!AB653=0,"",Daily!AB653)</f>
        <v>250531</v>
      </c>
      <c r="E27" s="285">
        <f>IF(Daily!AC653=0,"",Daily!AC653)</f>
        <v>249862</v>
      </c>
      <c r="F27" s="205"/>
      <c r="G27" s="202">
        <f t="shared" si="0"/>
        <v>2</v>
      </c>
      <c r="J27" s="202"/>
      <c r="K27" s="202"/>
      <c r="L27" s="202"/>
      <c r="M27" s="202"/>
      <c r="O27" s="202"/>
    </row>
    <row r="28" spans="1:15" ht="19">
      <c r="A28" s="276"/>
      <c r="B28" s="159"/>
      <c r="C28" s="283">
        <f>C7+21</f>
        <v>43821</v>
      </c>
      <c r="D28" s="284">
        <f>IF(Daily!AB684=0,"",Daily!AB684)</f>
        <v>183813</v>
      </c>
      <c r="E28" s="285">
        <f>IF(Daily!AC684=0,"",Daily!AC684)</f>
        <v>183329</v>
      </c>
      <c r="F28" s="205"/>
      <c r="G28" s="202">
        <f t="shared" si="0"/>
        <v>3</v>
      </c>
      <c r="K28" s="202"/>
      <c r="L28" s="202"/>
      <c r="M28" s="202"/>
      <c r="O28" s="202"/>
    </row>
    <row r="29" spans="1:15" ht="19">
      <c r="A29" s="276"/>
      <c r="B29" s="159"/>
      <c r="C29" s="283">
        <f>C7+22</f>
        <v>43822</v>
      </c>
      <c r="D29" s="284">
        <f>IF(Daily!AB715=0,"",Daily!AB715)</f>
        <v>290016</v>
      </c>
      <c r="E29" s="285">
        <f>IF(Daily!AC715=0,"",Daily!AC715)</f>
        <v>289203</v>
      </c>
      <c r="F29" s="205"/>
      <c r="G29" s="202">
        <f t="shared" si="0"/>
        <v>1</v>
      </c>
      <c r="K29" s="202"/>
      <c r="L29" s="202"/>
      <c r="M29" s="202"/>
      <c r="O29" s="202"/>
    </row>
    <row r="30" spans="1:15" ht="19">
      <c r="A30" s="276"/>
      <c r="B30" s="159"/>
      <c r="C30" s="283">
        <f>C7+23</f>
        <v>43823</v>
      </c>
      <c r="D30" s="286">
        <f>IF(Daily!AB746=0,"",Daily!AB746)</f>
        <v>141835</v>
      </c>
      <c r="E30" s="287">
        <f>IF(Daily!AC746=0,"",Daily!AC746)</f>
        <v>141495</v>
      </c>
      <c r="F30" s="205"/>
      <c r="G30" s="202">
        <f>IF(D30="",0,IF(WEEKDAY(C30,2)=7,3,IF(H30="H",3,IF(WEEKDAY(C30,2)=6,2,1))))</f>
        <v>3</v>
      </c>
      <c r="H30" s="158" t="s">
        <v>92</v>
      </c>
      <c r="K30" s="202"/>
      <c r="L30" s="202"/>
      <c r="M30" s="202"/>
      <c r="O30" s="202"/>
    </row>
    <row r="31" spans="1:15" ht="19">
      <c r="A31" s="276"/>
      <c r="B31" s="159"/>
      <c r="C31" s="283">
        <f>C7+24</f>
        <v>43824</v>
      </c>
      <c r="D31" s="286">
        <f>IF(Daily!AB777=0,"",Daily!AB777)</f>
        <v>126234</v>
      </c>
      <c r="E31" s="286">
        <f>IF(Daily!AC777=0,"",Daily!AC777)</f>
        <v>125807</v>
      </c>
      <c r="F31" s="205"/>
      <c r="G31" s="202">
        <f t="shared" ref="G31:G32" si="1">IF(D31="",0,IF(WEEKDAY(C31,2)=7,3,IF(H31="H",3,IF(WEEKDAY(C31,2)=6,2,1))))</f>
        <v>3</v>
      </c>
      <c r="H31" s="158" t="s">
        <v>92</v>
      </c>
      <c r="K31" s="202"/>
      <c r="L31" s="202"/>
      <c r="M31" s="202"/>
      <c r="O31" s="202"/>
    </row>
    <row r="32" spans="1:15" ht="19">
      <c r="A32" s="276"/>
      <c r="B32" s="159"/>
      <c r="C32" s="283">
        <f>C7+25</f>
        <v>43825</v>
      </c>
      <c r="D32" s="284">
        <f>IF(Daily!AB808=0,"",Daily!AB808)</f>
        <v>241800</v>
      </c>
      <c r="E32" s="284">
        <f>IF(Daily!AC808=0,"",Daily!AC808)</f>
        <v>241279</v>
      </c>
      <c r="F32" s="205"/>
      <c r="G32" s="202">
        <f t="shared" si="1"/>
        <v>1</v>
      </c>
      <c r="K32" s="202"/>
      <c r="L32" s="202"/>
      <c r="M32" s="202"/>
    </row>
    <row r="33" spans="1:13" ht="19">
      <c r="A33" s="276"/>
      <c r="B33" s="159"/>
      <c r="C33" s="283">
        <f>C7+26</f>
        <v>43826</v>
      </c>
      <c r="D33" s="284">
        <f>IF(Daily!AB839=0,"",Daily!AB839)</f>
        <v>273252</v>
      </c>
      <c r="E33" s="284">
        <f>IF(Daily!AC839=0,"",Daily!AC839)</f>
        <v>272628</v>
      </c>
      <c r="F33" s="205"/>
      <c r="G33" s="202">
        <f t="shared" ref="G33:G37" si="2">IF(D33="",0,IF(WEEKDAY(C33,2)=7,3,IF(H33="H",3,IF(WEEKDAY(C33,2)=6,2,1))))</f>
        <v>1</v>
      </c>
      <c r="K33" s="202"/>
      <c r="M33" s="202"/>
    </row>
    <row r="34" spans="1:13" ht="19">
      <c r="A34" s="276"/>
      <c r="B34" s="159"/>
      <c r="C34" s="283">
        <f>C7+27</f>
        <v>43827</v>
      </c>
      <c r="D34" s="284">
        <f>IF(Daily!AB870=0,"",Daily!AB870)</f>
        <v>197909</v>
      </c>
      <c r="E34" s="285">
        <f>IF(Daily!AC870=0,"",Daily!AC870)</f>
        <v>197451</v>
      </c>
      <c r="F34" s="205"/>
      <c r="G34" s="202">
        <f t="shared" si="2"/>
        <v>2</v>
      </c>
      <c r="K34" s="202"/>
      <c r="M34" s="202"/>
    </row>
    <row r="35" spans="1:13" ht="19">
      <c r="A35" s="276"/>
      <c r="B35" s="159"/>
      <c r="C35" s="283">
        <f>C7+28</f>
        <v>43828</v>
      </c>
      <c r="D35" s="284">
        <f>IF(Daily!AB901=0,"",Daily!AB901)</f>
        <v>143031</v>
      </c>
      <c r="E35" s="285">
        <f>IF(Daily!AC901=0,"",Daily!AC901)</f>
        <v>142671</v>
      </c>
      <c r="F35" s="205"/>
      <c r="G35" s="202">
        <f t="shared" si="2"/>
        <v>3</v>
      </c>
      <c r="K35" s="202"/>
      <c r="M35" s="202"/>
    </row>
    <row r="36" spans="1:13" ht="19">
      <c r="A36" s="276"/>
      <c r="B36" s="159"/>
      <c r="C36" s="283">
        <f>C8+28</f>
        <v>43829</v>
      </c>
      <c r="D36" s="284">
        <f>IF(Daily!AB932=0,"",Daily!AB932)</f>
        <v>108784</v>
      </c>
      <c r="E36" s="285">
        <f>IF(Daily!AC932=0,"",Daily!AC932)</f>
        <v>108520</v>
      </c>
      <c r="F36" s="205"/>
      <c r="G36" s="202">
        <f t="shared" si="2"/>
        <v>3</v>
      </c>
      <c r="H36" s="158" t="s">
        <v>92</v>
      </c>
      <c r="K36" s="202"/>
      <c r="M36" s="202"/>
    </row>
    <row r="37" spans="1:13" ht="20" thickBot="1">
      <c r="A37" s="276"/>
      <c r="B37" s="159"/>
      <c r="C37" s="283">
        <f>C9+28</f>
        <v>43830</v>
      </c>
      <c r="D37" s="284">
        <f>IF(Daily!AB963=0,"",Daily!AB963)</f>
        <v>98049</v>
      </c>
      <c r="E37" s="288">
        <f>IF(Daily!AC963=0,"",Daily!AC963)</f>
        <v>97878</v>
      </c>
      <c r="F37" s="205"/>
      <c r="G37" s="202">
        <f t="shared" si="2"/>
        <v>3</v>
      </c>
      <c r="H37" s="158" t="s">
        <v>92</v>
      </c>
      <c r="M37" s="202"/>
    </row>
    <row r="38" spans="1:13" ht="17" thickTop="1" thickBot="1">
      <c r="A38" s="276"/>
      <c r="B38" s="159"/>
      <c r="C38" s="289" t="s">
        <v>41</v>
      </c>
      <c r="D38" s="290">
        <f>SUM(D7:D37)</f>
        <v>7797496</v>
      </c>
      <c r="E38" s="291">
        <f>SUM(E7:E37)</f>
        <v>7780015</v>
      </c>
      <c r="F38" s="210"/>
      <c r="G38" s="162"/>
      <c r="H38" s="162"/>
      <c r="I38" s="162"/>
    </row>
    <row r="39" spans="1:13" ht="16" thickTop="1">
      <c r="A39" s="278"/>
      <c r="B39" s="161"/>
      <c r="C39" s="292" t="s">
        <v>61</v>
      </c>
      <c r="D39" s="293"/>
      <c r="E39" s="293"/>
      <c r="F39" s="211"/>
    </row>
    <row r="40" spans="1:13">
      <c r="A40" s="278"/>
      <c r="B40" s="161"/>
      <c r="C40" s="293"/>
      <c r="D40" s="293"/>
      <c r="E40" s="293"/>
      <c r="F40" s="211"/>
    </row>
    <row r="41" spans="1:13" ht="15">
      <c r="A41" s="278"/>
      <c r="C41" s="294" t="s">
        <v>64</v>
      </c>
      <c r="D41" s="295">
        <f>MAX(D7:D37)</f>
        <v>334021</v>
      </c>
      <c r="E41" s="295">
        <f>MAX(E7:E37)</f>
        <v>333424</v>
      </c>
      <c r="F41" s="212"/>
    </row>
    <row r="42" spans="1:13" ht="17">
      <c r="A42" s="278"/>
      <c r="C42" s="294" t="s">
        <v>62</v>
      </c>
      <c r="D42" s="296">
        <f>IF(D38=0,"-",INDEX($C$7:$C$37,MATCH(MAX(D$7:D$37),D$7:D$37,0)))</f>
        <v>43810</v>
      </c>
      <c r="E42" s="296">
        <f>IF(E38=0,"-",INDEX($C$7:$C$37,MATCH(MAX(E$7:E$37),E$7:E$37,0)))</f>
        <v>43810</v>
      </c>
      <c r="F42" s="213"/>
    </row>
    <row r="43" spans="1:13" ht="15">
      <c r="A43" s="278"/>
      <c r="C43" s="294" t="s">
        <v>63</v>
      </c>
      <c r="D43" s="295">
        <f>IF(D38=0,0,AVERAGEIF($G$7:$G$37,"&gt;0",D$7:D$37))</f>
        <v>251532.12903225806</v>
      </c>
      <c r="E43" s="295">
        <f>IF(E38=0,0,AVERAGEIF($G$7:$G$37,"&gt;0",E$7:E$37))</f>
        <v>250968.22580645161</v>
      </c>
      <c r="F43" s="212"/>
    </row>
    <row r="44" spans="1:13" ht="15">
      <c r="A44" s="278"/>
      <c r="C44" s="294" t="s">
        <v>69</v>
      </c>
      <c r="D44" s="297">
        <f>SUMIF($G$7:$G$37,1,D$7:D$37)</f>
        <v>5448814</v>
      </c>
      <c r="E44" s="297">
        <f>SUMIF($G$7:$G$37,1,E$7:E$37)</f>
        <v>5437286</v>
      </c>
      <c r="F44" s="212"/>
    </row>
    <row r="45" spans="1:13" ht="15">
      <c r="A45" s="278"/>
      <c r="C45" s="294" t="s">
        <v>65</v>
      </c>
      <c r="D45" s="295">
        <f>IF(D38=0,0,AVERAGEIF($G$7:$G$37,1,D$7:D$37))</f>
        <v>302711.88888888888</v>
      </c>
      <c r="E45" s="295">
        <f>IF(E38=0,0,AVERAGEIF($G$7:$G$37,1,E$7:E$37))</f>
        <v>302071.44444444444</v>
      </c>
      <c r="F45" s="212"/>
    </row>
    <row r="46" spans="1:13" ht="15">
      <c r="C46" s="298" t="s">
        <v>66</v>
      </c>
      <c r="D46" s="297">
        <f>SUMIF($G$7:$G$37,2,D$7:D$37)</f>
        <v>981069</v>
      </c>
      <c r="E46" s="297">
        <f>SUMIF($G$7:$G$37,2,E$7:E$37)</f>
        <v>978534</v>
      </c>
      <c r="F46" s="214"/>
    </row>
    <row r="47" spans="1:13" ht="15">
      <c r="C47" s="298" t="s">
        <v>67</v>
      </c>
      <c r="D47" s="295">
        <f>IF(D38=0,0,AVERAGEIF($G$7:$G$37,2,D$7:D$37))</f>
        <v>245267.25</v>
      </c>
      <c r="E47" s="295">
        <f>IF(E38=0,0,AVERAGEIF($G$7:$G$37,2,E$7:E$37))</f>
        <v>244633.5</v>
      </c>
      <c r="F47" s="214"/>
    </row>
    <row r="48" spans="1:13" ht="15">
      <c r="C48" s="298" t="s">
        <v>75</v>
      </c>
      <c r="D48" s="297">
        <f>SUMIF($G$7:$G$37,3,D$7:D$37)</f>
        <v>1367613</v>
      </c>
      <c r="E48" s="297">
        <f>SUMIF($G$7:$G$37,3,E$7:E$37)</f>
        <v>1364195</v>
      </c>
      <c r="F48" s="215"/>
    </row>
    <row r="49" spans="3:6" ht="15">
      <c r="C49" s="298" t="s">
        <v>74</v>
      </c>
      <c r="D49" s="295">
        <f>IF(D38=0,0,AVERAGEIF($G$7:$G$37,3,D$7:D$37))</f>
        <v>151957</v>
      </c>
      <c r="E49" s="295">
        <f>IF(E38=0,0,AVERAGEIF($G$7:$G$37,3,E$7:E$37))</f>
        <v>151577.22222222222</v>
      </c>
      <c r="F49" s="215"/>
    </row>
    <row r="50" spans="3:6" ht="15">
      <c r="C50" s="298" t="s">
        <v>71</v>
      </c>
      <c r="D50" s="299">
        <f>+D46+D48</f>
        <v>2348682</v>
      </c>
      <c r="E50" s="299">
        <f>+E46+E48</f>
        <v>2342729</v>
      </c>
      <c r="F50" s="215"/>
    </row>
    <row r="51" spans="3:6" ht="15">
      <c r="C51" s="298" t="s">
        <v>70</v>
      </c>
      <c r="D51" s="300">
        <f>IF(D38=0,0,AVERAGEIF($G7:$G37,"&gt;1",D7:D37))</f>
        <v>180667.84615384616</v>
      </c>
      <c r="E51" s="300">
        <f>IF(E38=0,0,AVERAGEIF($G7:$G37,"&gt;1",E7:E37))</f>
        <v>180209.92307692306</v>
      </c>
      <c r="F51" s="215"/>
    </row>
    <row r="52" spans="3:6">
      <c r="C52" s="301" t="s">
        <v>41</v>
      </c>
      <c r="D52" s="297">
        <f>+D44+D46+D48</f>
        <v>7797496</v>
      </c>
      <c r="E52" s="297">
        <f>+E44+E46+E48</f>
        <v>7780015</v>
      </c>
      <c r="F52" s="212"/>
    </row>
    <row r="53" spans="3:6">
      <c r="D53" s="302" t="str">
        <f>IF(Monthly!AB31=D52,"CORRECT","no")</f>
        <v>CORRECT</v>
      </c>
      <c r="E53" s="302" t="str">
        <f>IF(Monthly!AC31=E52,"CORRECT","no")</f>
        <v>CORRECT</v>
      </c>
      <c r="F53" s="216"/>
    </row>
    <row r="54" spans="3:6">
      <c r="C54" s="301" t="s">
        <v>72</v>
      </c>
      <c r="D54" s="295">
        <f>SUM(Monthly!AB11:AB13)</f>
        <v>1374485</v>
      </c>
      <c r="E54" s="295">
        <f>SUM(Monthly!AC11:AC13)</f>
        <v>1364916</v>
      </c>
    </row>
    <row r="55" spans="3:6">
      <c r="C55" s="301" t="s">
        <v>73</v>
      </c>
      <c r="D55" s="295">
        <f>SUM(Monthly!AB21:AB23)</f>
        <v>1691169</v>
      </c>
      <c r="E55" s="295">
        <f>SUM(Monthly!AC21:AC23)</f>
        <v>1742299</v>
      </c>
    </row>
    <row r="60" spans="3:6">
      <c r="C60" s="303" t="s">
        <v>76</v>
      </c>
      <c r="D60" s="303"/>
      <c r="E60" s="303"/>
    </row>
    <row r="61" spans="3:6">
      <c r="C61" s="302" t="s">
        <v>77</v>
      </c>
      <c r="D61" s="300">
        <f>AVERAGE(D15,D22,D29,D36)</f>
        <v>254196.75</v>
      </c>
      <c r="E61" s="300">
        <f t="array" ref="E61">AVERAGE(IF(WEEKDAY($C$7:$C$37,2)=1,E$7:E$37))</f>
        <v>260740.2</v>
      </c>
      <c r="F61" s="203"/>
    </row>
    <row r="62" spans="3:6">
      <c r="C62" s="302" t="s">
        <v>78</v>
      </c>
      <c r="D62" s="300">
        <f t="array" ref="D62">AVERAGE(IF(WEEKDAY($C$7:$C$37,2)=2,D$7:D$37))</f>
        <v>220240.4</v>
      </c>
      <c r="E62" s="300">
        <f t="array" ref="E62">AVERAGE(IF(WEEKDAY($C$7:$C$37,2)=2,E$7:E$37))</f>
        <v>219809</v>
      </c>
    </row>
    <row r="63" spans="3:6">
      <c r="C63" s="302" t="s">
        <v>79</v>
      </c>
      <c r="D63" s="300">
        <f t="array" ref="D63">AVERAGE(IF(WEEKDAY($C$7:$C$37,2)=3,D$7:D$37))</f>
        <v>270589</v>
      </c>
      <c r="E63" s="300">
        <f t="array" ref="E63">AVERAGE(IF(WEEKDAY($C$7:$C$37,2)=3,E$7:E$37))</f>
        <v>270054.5</v>
      </c>
    </row>
    <row r="64" spans="3:6">
      <c r="C64" s="302" t="s">
        <v>80</v>
      </c>
      <c r="D64" s="300">
        <f t="array" ref="D64">AVERAGE(IF(WEEKDAY($C$7:$C$37,2)=4,D$7:D$37))</f>
        <v>295637.25</v>
      </c>
      <c r="E64" s="300">
        <f t="array" ref="E64">AVERAGE(IF(WEEKDAY($C$7:$C$37,2)=4,E$7:E$37))</f>
        <v>295030.75</v>
      </c>
    </row>
    <row r="65" spans="3:5">
      <c r="C65" s="302" t="s">
        <v>81</v>
      </c>
      <c r="D65" s="300">
        <f t="array" ref="D65">AVERAGE(IF(WEEKDAY($C$7:$C$37,2)=5,D$7:D$37))</f>
        <v>312702</v>
      </c>
      <c r="E65" s="300">
        <f t="array" ref="E65">AVERAGE(IF(WEEKDAY($C$7:$C$37,2)=5,E$7:E$37))</f>
        <v>311974.75</v>
      </c>
    </row>
    <row r="66" spans="3:5">
      <c r="C66" s="302" t="s">
        <v>82</v>
      </c>
      <c r="D66" s="300">
        <f>AVERAGEIF($G$7:$G$37,2,D$7:D$37)</f>
        <v>245267.25</v>
      </c>
      <c r="E66" s="300">
        <f>AVERAGEIF($G$7:$G$37,2,E$7:E$37)</f>
        <v>244633.5</v>
      </c>
    </row>
    <row r="67" spans="3:5">
      <c r="C67" s="302" t="s">
        <v>83</v>
      </c>
      <c r="D67" s="300">
        <f>AVERAGEIF($G$7:$G$37,3,D$7:D$37)</f>
        <v>151957</v>
      </c>
      <c r="E67" s="300">
        <f>AVERAGEIF($G$7:$G$37,3,E$7:E$37)</f>
        <v>151577.22222222222</v>
      </c>
    </row>
    <row r="68" spans="3:5">
      <c r="C68" s="275" t="s">
        <v>89</v>
      </c>
    </row>
    <row r="69" spans="3:5">
      <c r="C69" s="301" t="s">
        <v>72</v>
      </c>
      <c r="D69" s="304">
        <f>D54/COUNT(D7:D37)</f>
        <v>44338.225806451614</v>
      </c>
      <c r="E69" s="304">
        <f>E54/COUNT(E7:E37)</f>
        <v>44029.548387096773</v>
      </c>
    </row>
    <row r="70" spans="3:5">
      <c r="C70" s="301" t="s">
        <v>73</v>
      </c>
      <c r="D70" s="305">
        <f>D55/COUNT(D7:D37)</f>
        <v>54553.838709677417</v>
      </c>
      <c r="E70" s="305">
        <f>E55/COUNT(E7:E37)</f>
        <v>56203.193548387098</v>
      </c>
    </row>
    <row r="71" spans="3:5">
      <c r="C71" s="306" t="s">
        <v>90</v>
      </c>
      <c r="D71" s="300"/>
    </row>
    <row r="72" spans="3:5">
      <c r="C72" s="301" t="s">
        <v>72</v>
      </c>
      <c r="D72" s="305">
        <f>D54/COUNT(D11:D12,D18:D19,D25:D26,D32:D33)</f>
        <v>171810.625</v>
      </c>
      <c r="E72" s="305">
        <f>E54/COUNT(E11:E12,E18:E19,E25:E26,E32:E33)</f>
        <v>170614.5</v>
      </c>
    </row>
    <row r="73" spans="3:5">
      <c r="C73" s="301" t="s">
        <v>73</v>
      </c>
      <c r="D73" s="305">
        <f>D55/COUNT(D11:D12,D18:D19,D25:D26,D32:D33)</f>
        <v>211396.125</v>
      </c>
      <c r="E73" s="305">
        <f>E55/COUNT(E11:E12,E18:E19,E25:E26,E32:E33)</f>
        <v>217787.375</v>
      </c>
    </row>
    <row r="74" spans="3:5">
      <c r="C74" s="306" t="s">
        <v>91</v>
      </c>
      <c r="D74" s="300"/>
    </row>
    <row r="75" spans="3:5">
      <c r="C75" s="301" t="s">
        <v>72</v>
      </c>
      <c r="D75" s="300">
        <f>D54/COUNT(D7:D10,D13:D17,D20:D24,D27:D31,D34:D37)</f>
        <v>59760.217391304344</v>
      </c>
      <c r="E75" s="300">
        <f>E54/COUNT(E7:E10,E13:E17,E20:E24,E27:E31,E34:E37)</f>
        <v>59344.17391304348</v>
      </c>
    </row>
    <row r="76" spans="3:5">
      <c r="C76" s="301" t="s">
        <v>73</v>
      </c>
      <c r="D76" s="300">
        <f>D55/COUNT(D7:D10,D13:D17,D20:D24,D27:D31,D34:D37)</f>
        <v>73529.086956521744</v>
      </c>
      <c r="E76" s="300">
        <f>E55/COUNT(E7:E10,E13:E17,E20:E24,E27:E31,E34:E37)</f>
        <v>75752.130434782608</v>
      </c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B681E4-EA4D-4C2D-B464-C5AF7AE116C1}"/>
</file>

<file path=customXml/itemProps2.xml><?xml version="1.0" encoding="utf-8"?>
<ds:datastoreItem xmlns:ds="http://schemas.openxmlformats.org/officeDocument/2006/customXml" ds:itemID="{1310DFF2-F5A5-4B0D-8424-D5AF9151D809}"/>
</file>

<file path=customXml/itemProps3.xml><?xml version="1.0" encoding="utf-8"?>
<ds:datastoreItem xmlns:ds="http://schemas.openxmlformats.org/officeDocument/2006/customXml" ds:itemID="{E5636335-7DD1-4061-BDF4-344860C325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Monthly!Print_Area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AFCS</dc:creator>
  <cp:lastModifiedBy>Microsoft Office User</cp:lastModifiedBy>
  <cp:lastPrinted>2019-11-09T03:24:07Z</cp:lastPrinted>
  <dcterms:created xsi:type="dcterms:W3CDTF">2007-01-05T06:49:01Z</dcterms:created>
  <dcterms:modified xsi:type="dcterms:W3CDTF">2020-01-20T15:15:21Z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